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ctubre_2023" sheetId="1" r:id="rId1"/>
    <sheet name="Resumen naturalezas Octubre2023" sheetId="2" r:id="rId2"/>
    <sheet name="Resumen generalOctubre 202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G35" i="3" l="1"/>
  <c r="E35" i="3"/>
  <c r="D35" i="3" a="1"/>
  <c r="F35" i="3" s="1"/>
  <c r="H35" i="3" s="1"/>
  <c r="D34" i="3" a="1"/>
  <c r="D34" i="3" s="1"/>
  <c r="G33" i="3"/>
  <c r="I33" i="3" s="1"/>
  <c r="D33" i="3"/>
  <c r="D33" i="3" a="1"/>
  <c r="F33" i="3" s="1"/>
  <c r="F32" i="3"/>
  <c r="E32" i="3"/>
  <c r="D32" i="3"/>
  <c r="D32" i="3" a="1"/>
  <c r="G32" i="3" s="1"/>
  <c r="F31" i="3"/>
  <c r="D31" i="3" a="1"/>
  <c r="E31" i="3" s="1"/>
  <c r="G30" i="3"/>
  <c r="I30" i="3" s="1"/>
  <c r="F30" i="3"/>
  <c r="E30" i="3"/>
  <c r="D30" i="3"/>
  <c r="D30" i="3" a="1"/>
  <c r="G29" i="3"/>
  <c r="E29" i="3"/>
  <c r="D29" i="3" a="1"/>
  <c r="F29" i="3" s="1"/>
  <c r="H29" i="3" s="1"/>
  <c r="D28" i="3" a="1"/>
  <c r="D28" i="3" s="1"/>
  <c r="D27" i="3"/>
  <c r="D27" i="3" a="1"/>
  <c r="E27" i="3" s="1"/>
  <c r="F26" i="3"/>
  <c r="E26" i="3"/>
  <c r="D26" i="3"/>
  <c r="D26" i="3" a="1"/>
  <c r="G26" i="3" s="1"/>
  <c r="F25" i="3"/>
  <c r="D25" i="3" a="1"/>
  <c r="G25" i="3" s="1"/>
  <c r="G24" i="3"/>
  <c r="H24" i="3" s="1"/>
  <c r="F24" i="3"/>
  <c r="D24" i="3"/>
  <c r="D24" i="3" a="1"/>
  <c r="E24" i="3" s="1"/>
  <c r="G23" i="3"/>
  <c r="I23" i="3" s="1"/>
  <c r="E23" i="3"/>
  <c r="D23" i="3" a="1"/>
  <c r="F23" i="3" s="1"/>
  <c r="H23" i="3" s="1"/>
  <c r="D22" i="3" a="1"/>
  <c r="G22" i="3" s="1"/>
  <c r="D21" i="3"/>
  <c r="D21" i="3" a="1"/>
  <c r="G21" i="3" s="1"/>
  <c r="F20" i="3"/>
  <c r="E20" i="3"/>
  <c r="D20" i="3"/>
  <c r="D20" i="3" a="1"/>
  <c r="G20" i="3" s="1"/>
  <c r="F16" i="3"/>
  <c r="E16" i="3"/>
  <c r="D16" i="3" a="1"/>
  <c r="D16" i="3" s="1"/>
  <c r="G15" i="3"/>
  <c r="I15" i="3" s="1"/>
  <c r="F15" i="3"/>
  <c r="E15" i="3"/>
  <c r="D15" i="3"/>
  <c r="D15" i="3" a="1"/>
  <c r="G14" i="3"/>
  <c r="I14" i="3" s="1"/>
  <c r="E14" i="3"/>
  <c r="D14" i="3" a="1"/>
  <c r="F14" i="3" s="1"/>
  <c r="H14" i="3" s="1"/>
  <c r="D13" i="3" a="1"/>
  <c r="G13" i="3" s="1"/>
  <c r="D11" i="3"/>
  <c r="D10" i="3"/>
  <c r="D10" i="3" a="1"/>
  <c r="G10" i="3" s="1"/>
  <c r="F9" i="3"/>
  <c r="E9" i="3"/>
  <c r="D9" i="3"/>
  <c r="D9" i="3" a="1"/>
  <c r="G9" i="3" s="1"/>
  <c r="F8" i="3"/>
  <c r="E8" i="3"/>
  <c r="E12" i="3" s="1"/>
  <c r="D8" i="3" a="1"/>
  <c r="D8" i="3" s="1"/>
  <c r="D12" i="3" s="1"/>
  <c r="G7" i="3"/>
  <c r="F7" i="3"/>
  <c r="F12" i="3" s="1"/>
  <c r="E7" i="3"/>
  <c r="D7" i="3"/>
  <c r="D7" i="3" a="1"/>
  <c r="N48" i="2"/>
  <c r="L48" i="2"/>
  <c r="K48" i="2"/>
  <c r="M48" i="2" s="1"/>
  <c r="H48" i="2"/>
  <c r="J48" i="2" s="1"/>
  <c r="G48" i="2"/>
  <c r="D48" i="2"/>
  <c r="F48" i="2" s="1"/>
  <c r="C48" i="2"/>
  <c r="DP31" i="1"/>
  <c r="DQ31" i="1" s="1"/>
  <c r="DO31" i="1"/>
  <c r="DN31" i="1"/>
  <c r="DM31" i="1"/>
  <c r="DK31" i="1"/>
  <c r="DL31" i="1" s="1"/>
  <c r="DJ31" i="1"/>
  <c r="DI31" i="1"/>
  <c r="DH31" i="1"/>
  <c r="DF31" i="1"/>
  <c r="DG31" i="1" s="1"/>
  <c r="DE31" i="1"/>
  <c r="DD31" i="1"/>
  <c r="DC31" i="1"/>
  <c r="DA31" i="1"/>
  <c r="DB31" i="1" s="1"/>
  <c r="CZ31" i="1"/>
  <c r="CY31" i="1"/>
  <c r="CX31" i="1"/>
  <c r="CV31" i="1"/>
  <c r="CW31" i="1" s="1"/>
  <c r="CU31" i="1"/>
  <c r="CT31" i="1"/>
  <c r="CS31" i="1"/>
  <c r="CQ31" i="1"/>
  <c r="CR31" i="1" s="1"/>
  <c r="CP31" i="1"/>
  <c r="CO31" i="1"/>
  <c r="CN31" i="1"/>
  <c r="CL31" i="1"/>
  <c r="CM31" i="1" s="1"/>
  <c r="CK31" i="1"/>
  <c r="CJ31" i="1"/>
  <c r="CI31" i="1"/>
  <c r="CG31" i="1"/>
  <c r="CH31" i="1" s="1"/>
  <c r="CF31" i="1"/>
  <c r="CE31" i="1"/>
  <c r="CD31" i="1"/>
  <c r="CB31" i="1"/>
  <c r="CC31" i="1" s="1"/>
  <c r="CA31" i="1"/>
  <c r="BZ31" i="1"/>
  <c r="BY31" i="1"/>
  <c r="BW31" i="1"/>
  <c r="BX31" i="1" s="1"/>
  <c r="BV31" i="1"/>
  <c r="BU31" i="1"/>
  <c r="BT31" i="1"/>
  <c r="BR31" i="1"/>
  <c r="BS31" i="1" s="1"/>
  <c r="BQ31" i="1"/>
  <c r="BP31" i="1"/>
  <c r="BO31" i="1"/>
  <c r="BM31" i="1"/>
  <c r="BN31" i="1" s="1"/>
  <c r="BL31" i="1"/>
  <c r="BK31" i="1"/>
  <c r="BJ31" i="1"/>
  <c r="BH31" i="1"/>
  <c r="BI31" i="1" s="1"/>
  <c r="BG31" i="1"/>
  <c r="BF31" i="1"/>
  <c r="BE31" i="1"/>
  <c r="BC31" i="1"/>
  <c r="BD31" i="1" s="1"/>
  <c r="BB31" i="1"/>
  <c r="BA31" i="1"/>
  <c r="AZ31" i="1"/>
  <c r="AX31" i="1"/>
  <c r="AY31" i="1" s="1"/>
  <c r="AW31" i="1"/>
  <c r="AV31" i="1"/>
  <c r="AU31" i="1"/>
  <c r="AS31" i="1"/>
  <c r="AT31" i="1" s="1"/>
  <c r="AR31" i="1"/>
  <c r="AQ31" i="1"/>
  <c r="AP31" i="1"/>
  <c r="AN31" i="1"/>
  <c r="AO31" i="1" s="1"/>
  <c r="AM31" i="1"/>
  <c r="AL31" i="1"/>
  <c r="AK31" i="1"/>
  <c r="AI31" i="1"/>
  <c r="AJ31" i="1" s="1"/>
  <c r="AH31" i="1"/>
  <c r="AG31" i="1"/>
  <c r="AF31" i="1"/>
  <c r="AD31" i="1"/>
  <c r="AE31" i="1" s="1"/>
  <c r="AC31" i="1"/>
  <c r="AB31" i="1"/>
  <c r="AA31" i="1"/>
  <c r="Y31" i="1"/>
  <c r="Z31" i="1" s="1"/>
  <c r="X31" i="1"/>
  <c r="W31" i="1"/>
  <c r="V31" i="1"/>
  <c r="T31" i="1"/>
  <c r="U31" i="1" s="1"/>
  <c r="S31" i="1"/>
  <c r="R31" i="1"/>
  <c r="Q31" i="1"/>
  <c r="O31" i="1"/>
  <c r="P31" i="1" s="1"/>
  <c r="N31" i="1"/>
  <c r="M31" i="1"/>
  <c r="L31" i="1"/>
  <c r="J31" i="1"/>
  <c r="K31" i="1" s="1"/>
  <c r="I31" i="1"/>
  <c r="H31" i="1"/>
  <c r="G31" i="1"/>
  <c r="F31" i="1"/>
  <c r="E31" i="1"/>
  <c r="D31" i="1"/>
  <c r="C31" i="1"/>
  <c r="B31" i="1"/>
  <c r="E18" i="3" l="1"/>
  <c r="I32" i="3"/>
  <c r="H32" i="3"/>
  <c r="I21" i="3"/>
  <c r="H21" i="3"/>
  <c r="I26" i="3"/>
  <c r="H26" i="3"/>
  <c r="I9" i="3"/>
  <c r="G11" i="3"/>
  <c r="H9" i="3"/>
  <c r="F18" i="3"/>
  <c r="I20" i="3"/>
  <c r="H20" i="3"/>
  <c r="H22" i="3"/>
  <c r="I29" i="3"/>
  <c r="I35" i="3"/>
  <c r="I25" i="3"/>
  <c r="H25" i="3"/>
  <c r="H7" i="3"/>
  <c r="G8" i="3"/>
  <c r="E10" i="3"/>
  <c r="E11" i="3" s="1"/>
  <c r="D13" i="3"/>
  <c r="H15" i="3"/>
  <c r="G16" i="3"/>
  <c r="E21" i="3"/>
  <c r="D22" i="3"/>
  <c r="H30" i="3"/>
  <c r="G31" i="3"/>
  <c r="E33" i="3"/>
  <c r="I7" i="3"/>
  <c r="F10" i="3"/>
  <c r="I10" i="3" s="1"/>
  <c r="E13" i="3"/>
  <c r="E17" i="3" s="1"/>
  <c r="D14" i="3"/>
  <c r="F21" i="3"/>
  <c r="E22" i="3"/>
  <c r="D23" i="3"/>
  <c r="I24" i="3"/>
  <c r="F27" i="3"/>
  <c r="E28" i="3"/>
  <c r="D29" i="3"/>
  <c r="E34" i="3"/>
  <c r="D35" i="3"/>
  <c r="F13" i="3"/>
  <c r="F17" i="3" s="1"/>
  <c r="F22" i="3"/>
  <c r="I22" i="3" s="1"/>
  <c r="G27" i="3"/>
  <c r="F28" i="3"/>
  <c r="F34" i="3"/>
  <c r="D25" i="3"/>
  <c r="G28" i="3"/>
  <c r="D31" i="3"/>
  <c r="H33" i="3"/>
  <c r="G34" i="3"/>
  <c r="E25" i="3"/>
  <c r="E48" i="2"/>
  <c r="I48" i="2"/>
  <c r="I27" i="3" l="1"/>
  <c r="H27" i="3"/>
  <c r="I8" i="3"/>
  <c r="H8" i="3"/>
  <c r="H28" i="3"/>
  <c r="I28" i="3"/>
  <c r="I16" i="3"/>
  <c r="H16" i="3"/>
  <c r="I13" i="3"/>
  <c r="G12" i="3"/>
  <c r="G17" i="3"/>
  <c r="H10" i="3"/>
  <c r="I34" i="3"/>
  <c r="H34" i="3"/>
  <c r="I31" i="3"/>
  <c r="H31" i="3"/>
  <c r="D17" i="3"/>
  <c r="D18" i="3" s="1"/>
  <c r="F11" i="3"/>
  <c r="I11" i="3" s="1"/>
  <c r="H13" i="3"/>
  <c r="H11" i="3" l="1"/>
  <c r="I17" i="3"/>
  <c r="H17" i="3"/>
  <c r="I12" i="3"/>
  <c r="H12" i="3"/>
  <c r="G18" i="3"/>
  <c r="I18" i="3" l="1"/>
  <c r="H18" i="3"/>
</calcChain>
</file>

<file path=xl/sharedStrings.xml><?xml version="1.0" encoding="utf-8"?>
<sst xmlns="http://schemas.openxmlformats.org/spreadsheetml/2006/main" count="446" uniqueCount="184">
  <si>
    <t>Autoridad Portuaria</t>
  </si>
  <si>
    <t>Acumulado desde Enero Graneles Líquidos</t>
  </si>
  <si>
    <t>Acumulado desde Enero Graneles Sólidos</t>
  </si>
  <si>
    <t>Acumulado desde Enero Mercancía General</t>
  </si>
  <si>
    <t>Acumulado desde Enero Mercancía general en contenedores</t>
  </si>
  <si>
    <t>Acumulado desde Enero Pesca</t>
  </si>
  <si>
    <t>Acumulado desde Enero Avituallamiento</t>
  </si>
  <si>
    <t>Acumulado desde Enero Avituallamiento de combustibles líquidos</t>
  </si>
  <si>
    <t>Acumulado desde Enero Tráfico interior</t>
  </si>
  <si>
    <t>Acumulado desde Enero Mercancías en tránsito</t>
  </si>
  <si>
    <t>Acumulado desde Enero Mercancías en tránsito en contenedores</t>
  </si>
  <si>
    <t>Acumulado desde Enero Tráfico Ro-Ro</t>
  </si>
  <si>
    <t>Acumulado desde Enero Unidades de transporte intermodal Ro-Ro UTIS</t>
  </si>
  <si>
    <t>Acumulado desde Enero Contenedores TEUS</t>
  </si>
  <si>
    <t>Acumulado desde Enero Contenedores en tránsito TEUS</t>
  </si>
  <si>
    <t>Acumulado desde Enero Contenedores entrada-salida nacional TEUS</t>
  </si>
  <si>
    <t>Acumulado desde Enero Contenedores entrada-salida exterior TEUS</t>
  </si>
  <si>
    <t>Acumulado desde Enero Buques mercantes (Número)</t>
  </si>
  <si>
    <t>Acumulado desde Enero Buques mercantes (G.T.)</t>
  </si>
  <si>
    <t>Acumulado desde Enero Buques de crucero (Número)</t>
  </si>
  <si>
    <t>Acumulado desde Enero Pasajeros en régimen de transporte y de crucero (Número)</t>
  </si>
  <si>
    <t>Acumulado desde Enero Pasajeros en régimen de transporte (Número)</t>
  </si>
  <si>
    <t>Acumulado desde Enero Pasajeros de crucero (Número)</t>
  </si>
  <si>
    <t>Acumulado desde Enero Automóviles en régimen de pasaje (Unidades)</t>
  </si>
  <si>
    <t>Acumulado desde Enero Automóviles en régimen de mercancía (Unidades)</t>
  </si>
  <si>
    <t>2022 t</t>
  </si>
  <si>
    <t>2023 t</t>
  </si>
  <si>
    <t>Var. (%)</t>
  </si>
  <si>
    <t>2022 GT</t>
  </si>
  <si>
    <t>2023 GT</t>
  </si>
  <si>
    <t>Octubre Graneles Líquidos</t>
  </si>
  <si>
    <t>Octubre Graneles Sólidos</t>
  </si>
  <si>
    <t>Octubre Mercancía General</t>
  </si>
  <si>
    <t>Octubre Mercancía general en contenedores</t>
  </si>
  <si>
    <t>Octubre Pesca</t>
  </si>
  <si>
    <t>Octubre Avituallamiento</t>
  </si>
  <si>
    <t>Octubre Avituallamiento de combustibles líquidos</t>
  </si>
  <si>
    <t>Octubre Tráfico interior</t>
  </si>
  <si>
    <t>Octubre Mercancías en tránsito</t>
  </si>
  <si>
    <t>Octubre Mercancías en tránsito en contenedores</t>
  </si>
  <si>
    <t>Octubre Tráfico Ro-Ro</t>
  </si>
  <si>
    <t>Octubre Unidades de transporte intermodal Ro-Ro UTIS</t>
  </si>
  <si>
    <t>Octubre Contenedores TEUS</t>
  </si>
  <si>
    <t>Octubre Contenedores en tránsito TEUS</t>
  </si>
  <si>
    <t>Octubre Contenedores entrada-salida nacional TEUS</t>
  </si>
  <si>
    <t>Octubre Contenedores entrada-salida exterior TEUS</t>
  </si>
  <si>
    <t>Octubre Buques mercantes (Número)</t>
  </si>
  <si>
    <t>Octubre Buques mercantes (G.T.)</t>
  </si>
  <si>
    <t>Octubre Buques de crucero (Número)</t>
  </si>
  <si>
    <t>Octubre Pasajeros en régimen de transporte y de crucero (Número)</t>
  </si>
  <si>
    <t>Octubre Pasajeros en régimen de transporte (Número)</t>
  </si>
  <si>
    <t>Octubre Pasajeros de crucero (Número)</t>
  </si>
  <si>
    <t>Octubre Automóviles en régimen de pasaje (Unidades)</t>
  </si>
  <si>
    <t>Octubre Automóviles en régimen de mercancía (Unidades)</t>
  </si>
  <si>
    <t>A Coruña</t>
  </si>
  <si>
    <t>Alicante</t>
  </si>
  <si>
    <t>Almería</t>
  </si>
  <si>
    <t>Avilés</t>
  </si>
  <si>
    <t>Bahía de Algeciras</t>
  </si>
  <si>
    <t>Bahía de Cádiz</t>
  </si>
  <si>
    <t>Baleares</t>
  </si>
  <si>
    <t>Barcelona</t>
  </si>
  <si>
    <t>Bilbao</t>
  </si>
  <si>
    <t>Cartagena</t>
  </si>
  <si>
    <t>Castellón</t>
  </si>
  <si>
    <t>Ceuta</t>
  </si>
  <si>
    <t>Ferrol-San Cibrao</t>
  </si>
  <si>
    <t>Gijón</t>
  </si>
  <si>
    <t>Huelva</t>
  </si>
  <si>
    <t>Las Palmas</t>
  </si>
  <si>
    <t>Málaga</t>
  </si>
  <si>
    <t>Marín y Ría de Pontevedra</t>
  </si>
  <si>
    <t>Melilla</t>
  </si>
  <si>
    <t>Motril</t>
  </si>
  <si>
    <t>Pasaia</t>
  </si>
  <si>
    <t xml:space="preserve"> </t>
  </si>
  <si>
    <t>Santa Cruz de Tenerife</t>
  </si>
  <si>
    <t>Santander</t>
  </si>
  <si>
    <t>Sevilla</t>
  </si>
  <si>
    <t>Tarragona</t>
  </si>
  <si>
    <t>Valencia</t>
  </si>
  <si>
    <t>Vigo</t>
  </si>
  <si>
    <t>Vilagarcía</t>
  </si>
  <si>
    <t>TOTAL</t>
  </si>
  <si>
    <t>RESUMEN DE MERCANCÍAS SEGÚN SU NATURALEZA Y PRESENTACIÓN</t>
  </si>
  <si>
    <t>Datos en toneladas</t>
  </si>
  <si>
    <t>Fecha: 25/1/2024</t>
  </si>
  <si>
    <t>GRANELES LÍQUIDOS</t>
  </si>
  <si>
    <t>GRANELES SÓLIDOS</t>
  </si>
  <si>
    <t>MERCANCÍA GENERAL</t>
  </si>
  <si>
    <t>MERCANCÍAS SEGÚN SU NATURALEZA</t>
  </si>
  <si>
    <t>Acumulado desde enero</t>
  </si>
  <si>
    <t>Variación</t>
  </si>
  <si>
    <t>Diferencia</t>
  </si>
  <si>
    <t>%</t>
  </si>
  <si>
    <t>Grupo energético</t>
  </si>
  <si>
    <t>Petróleo crudo</t>
  </si>
  <si>
    <t>Fueloil</t>
  </si>
  <si>
    <t>Gasoil</t>
  </si>
  <si>
    <t>Gasolina</t>
  </si>
  <si>
    <t>Otros productos petrolíferos</t>
  </si>
  <si>
    <t>Gases energéticos de petróleo</t>
  </si>
  <si>
    <t>Carbón y coque de petróleo</t>
  </si>
  <si>
    <t>Gas natural</t>
  </si>
  <si>
    <t>Biocombustibles</t>
  </si>
  <si>
    <t>Grupo siderometalúrgico</t>
  </si>
  <si>
    <t>Mineral de hierro</t>
  </si>
  <si>
    <t>Otros minerales y residuos metálicos</t>
  </si>
  <si>
    <t>Chatarra de hierro</t>
  </si>
  <si>
    <t>Productos siderúrgicos</t>
  </si>
  <si>
    <t>Otros productos metalúrgicos</t>
  </si>
  <si>
    <t>Grupo minerales no metálicos</t>
  </si>
  <si>
    <t>Sal común</t>
  </si>
  <si>
    <t>Otros minerales no metálicos</t>
  </si>
  <si>
    <t>Grupo abonos</t>
  </si>
  <si>
    <t>Fosfatos</t>
  </si>
  <si>
    <t>Potasas</t>
  </si>
  <si>
    <t>Abonos naturales y artificiales</t>
  </si>
  <si>
    <t>Grupo productos químicos</t>
  </si>
  <si>
    <t>Productos químicos</t>
  </si>
  <si>
    <t>Grupo materiales de construcción</t>
  </si>
  <si>
    <t>Asfalto</t>
  </si>
  <si>
    <t>Cemento y clínker</t>
  </si>
  <si>
    <t>Materiales de construcción elaborados</t>
  </si>
  <si>
    <t>Grupo agroganadero y alimentario</t>
  </si>
  <si>
    <t>Cereales y sus harinas</t>
  </si>
  <si>
    <t>Habas de soja</t>
  </si>
  <si>
    <t>Frutas, hortalizas y legumbres</t>
  </si>
  <si>
    <t>Vinos, bebidas, alcoholes y derivados</t>
  </si>
  <si>
    <t>Conservas</t>
  </si>
  <si>
    <t>Tabaco, cacao, café y especias</t>
  </si>
  <si>
    <t>Aceites y grasas</t>
  </si>
  <si>
    <t>Otros productos alimenticios</t>
  </si>
  <si>
    <t>Pescado congelado y refrigerado</t>
  </si>
  <si>
    <t>Piensos y forrajes</t>
  </si>
  <si>
    <t>Grupo otras mercancías</t>
  </si>
  <si>
    <t>Maderas y corcho</t>
  </si>
  <si>
    <t>Papel y pasta</t>
  </si>
  <si>
    <t>Maquinaria, aparatos, herramientas y repuestos</t>
  </si>
  <si>
    <t>Resto de mercancías</t>
  </si>
  <si>
    <t>Grupo vehículos y elementos de transporte</t>
  </si>
  <si>
    <t>Vehículos y sus piezas</t>
  </si>
  <si>
    <t>Taras de equipamiento ro-ro</t>
  </si>
  <si>
    <t>Taras de contenedores</t>
  </si>
  <si>
    <t xml:space="preserve"> TOTAL MERCANCÍAS SEGÚN SU NATURALEZA Y PRESENTACIÓN  (*)</t>
  </si>
  <si>
    <t>(*) Incluye cargas, descargas, tránsito, transbordo y taras</t>
  </si>
  <si>
    <t>RESUMEN DEL TRÁFICO PORTUARIO</t>
  </si>
  <si>
    <t>Datos en toneladas salvo indicación expresa</t>
  </si>
  <si>
    <t>CONCEPTO</t>
  </si>
  <si>
    <t xml:space="preserve"> Octubre </t>
  </si>
  <si>
    <t>Acumulado desde Enero</t>
  </si>
  <si>
    <t>MERCANCÍAS SEGÚN SU PRESENTACIÓN</t>
  </si>
  <si>
    <t>Graneles líquidos</t>
  </si>
  <si>
    <t>Total</t>
  </si>
  <si>
    <t>Graneles sólidos</t>
  </si>
  <si>
    <t>Mercancía general</t>
  </si>
  <si>
    <t>En contenedores</t>
  </si>
  <si>
    <t>Convencional</t>
  </si>
  <si>
    <t>SUBTOTAL</t>
  </si>
  <si>
    <t>OTRAS MERCANCÍAS</t>
  </si>
  <si>
    <t>Pesca</t>
  </si>
  <si>
    <t>Avituallamiento</t>
  </si>
  <si>
    <t>Combustibles líquidos</t>
  </si>
  <si>
    <t>Trafico interior</t>
  </si>
  <si>
    <t>TRÁFICO PORTUARIO TOTAL (*)</t>
  </si>
  <si>
    <t>OTROS DATOS DE TRÁFICO</t>
  </si>
  <si>
    <t>Mercancías en tránsito</t>
  </si>
  <si>
    <t>Tráfico ro-ro</t>
  </si>
  <si>
    <t>Total (t)</t>
  </si>
  <si>
    <t>UTIS (uds.)</t>
  </si>
  <si>
    <t>Contenedores (TEUS)</t>
  </si>
  <si>
    <t>En tránsito</t>
  </si>
  <si>
    <t>Entrada-salida nacional</t>
  </si>
  <si>
    <t>Entrada-salida exterior</t>
  </si>
  <si>
    <t>Buques mercantes</t>
  </si>
  <si>
    <t>Total número</t>
  </si>
  <si>
    <t>Total GT</t>
  </si>
  <si>
    <t>Cruceros (nº)</t>
  </si>
  <si>
    <t>Pasajeros (nº)</t>
  </si>
  <si>
    <t>En régimen de transporte</t>
  </si>
  <si>
    <t>De crucero</t>
  </si>
  <si>
    <t>Automóviles (uds.)</t>
  </si>
  <si>
    <t>En régimen de pasaje</t>
  </si>
  <si>
    <t>En régimen de mercancía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</si>
</sst>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,##0_ ;[Red]\-#,##0\ "/>
    <numFmt numFmtId="166" formatCode="#,##0.0_ ;[Red]\-#,##0.0\ "/>
    <numFmt numFmtId="167" formatCode="0.0"/>
  </numFmts>
  <fonts count="2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rgb="FF0A0A44"/>
      <name val="Arial"/>
      <family val="2"/>
    </font>
    <font>
      <sz val="12"/>
      <color rgb="FF0A0A44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363636"/>
      <name val="Arial"/>
      <family val="2"/>
    </font>
    <font>
      <sz val="10"/>
      <color rgb="FF363636"/>
      <name val="Arial"/>
      <family val="2"/>
    </font>
    <font>
      <i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16"/>
      <color theme="4" tint="-0.4999237037263100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name val="Arial"/>
      <family val="2"/>
    </font>
    <font>
      <sz val="8"/>
      <color rgb="FF363636"/>
      <name val="Arial"/>
      <family val="2"/>
    </font>
    <font>
      <b/>
      <sz val="8"/>
      <name val="Arial"/>
      <family val="2"/>
    </font>
    <font>
      <b/>
      <sz val="9"/>
      <color theme="0"/>
      <name val="Arial"/>
      <family val="2"/>
    </font>
    <font>
      <i/>
      <sz val="9"/>
      <color rgb="FFFF0000"/>
      <name val="Arial"/>
      <family val="2"/>
    </font>
    <font>
      <sz val="11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A0A4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7BCE3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A0A44"/>
      </right>
      <top style="thin">
        <color auto="1"/>
      </top>
      <bottom style="thin">
        <color auto="1"/>
      </bottom>
      <diagonal/>
    </border>
    <border>
      <left style="thin">
        <color rgb="FF0A0A44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A7BCE3"/>
      </left>
      <right style="thin">
        <color rgb="FFA7BCE3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3" fontId="3" fillId="0" borderId="6" xfId="0" applyNumberFormat="1" applyFon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indent="1"/>
    </xf>
    <xf numFmtId="3" fontId="1" fillId="2" borderId="8" xfId="0" applyNumberFormat="1" applyFont="1" applyFill="1" applyBorder="1" applyAlignment="1">
      <alignment horizontal="right" vertical="center"/>
    </xf>
    <xf numFmtId="3" fontId="1" fillId="2" borderId="9" xfId="0" applyNumberFormat="1" applyFont="1" applyFill="1" applyBorder="1" applyAlignment="1">
      <alignment horizontal="right" vertical="center"/>
    </xf>
    <xf numFmtId="3" fontId="1" fillId="2" borderId="10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left" vertical="center" wrapText="1"/>
    </xf>
    <xf numFmtId="0" fontId="10" fillId="5" borderId="15" xfId="0" applyFont="1" applyFill="1" applyBorder="1" applyAlignment="1">
      <alignment horizontal="left" vertical="center" wrapText="1"/>
    </xf>
    <xf numFmtId="3" fontId="11" fillId="5" borderId="16" xfId="0" applyNumberFormat="1" applyFont="1" applyFill="1" applyBorder="1" applyAlignment="1">
      <alignment horizontal="right" vertical="center" wrapText="1"/>
    </xf>
    <xf numFmtId="3" fontId="11" fillId="5" borderId="17" xfId="0" applyNumberFormat="1" applyFont="1" applyFill="1" applyBorder="1" applyAlignment="1">
      <alignment horizontal="right" vertical="center" wrapText="1"/>
    </xf>
    <xf numFmtId="165" fontId="11" fillId="5" borderId="18" xfId="0" applyNumberFormat="1" applyFont="1" applyFill="1" applyBorder="1" applyAlignment="1">
      <alignment horizontal="right" vertical="center" wrapText="1"/>
    </xf>
    <xf numFmtId="166" fontId="11" fillId="5" borderId="19" xfId="0" applyNumberFormat="1" applyFont="1" applyFill="1" applyBorder="1" applyAlignment="1">
      <alignment horizontal="right" vertical="center" wrapText="1"/>
    </xf>
    <xf numFmtId="3" fontId="11" fillId="5" borderId="20" xfId="0" applyNumberFormat="1" applyFont="1" applyFill="1" applyBorder="1" applyAlignment="1">
      <alignment horizontal="right" vertical="center" wrapText="1"/>
    </xf>
    <xf numFmtId="0" fontId="9" fillId="2" borderId="21" xfId="0" applyFont="1" applyFill="1" applyBorder="1" applyAlignment="1">
      <alignment horizontal="right" vertical="center"/>
    </xf>
    <xf numFmtId="3" fontId="9" fillId="2" borderId="10" xfId="0" applyNumberFormat="1" applyFont="1" applyFill="1" applyBorder="1" applyAlignment="1">
      <alignment horizontal="right" vertical="center"/>
    </xf>
    <xf numFmtId="166" fontId="9" fillId="2" borderId="10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left" vertical="center" wrapText="1" indent="1"/>
    </xf>
    <xf numFmtId="0" fontId="16" fillId="3" borderId="2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3" fontId="17" fillId="3" borderId="3" xfId="0" applyNumberFormat="1" applyFont="1" applyFill="1" applyBorder="1" applyAlignment="1">
      <alignment horizontal="right" vertical="center"/>
    </xf>
    <xf numFmtId="3" fontId="17" fillId="3" borderId="3" xfId="0" applyNumberFormat="1" applyFont="1" applyFill="1" applyBorder="1" applyAlignment="1">
      <alignment vertical="center"/>
    </xf>
    <xf numFmtId="167" fontId="17" fillId="3" borderId="3" xfId="0" applyNumberFormat="1" applyFont="1" applyFill="1" applyBorder="1" applyAlignment="1">
      <alignment horizontal="right" vertical="center"/>
    </xf>
    <xf numFmtId="0" fontId="16" fillId="3" borderId="3" xfId="0" applyFont="1" applyFill="1" applyBorder="1" applyAlignment="1">
      <alignment horizontal="left" vertical="center"/>
    </xf>
    <xf numFmtId="3" fontId="17" fillId="3" borderId="10" xfId="0" applyNumberFormat="1" applyFont="1" applyFill="1" applyBorder="1" applyAlignment="1">
      <alignment horizontal="right" vertical="center"/>
    </xf>
    <xf numFmtId="3" fontId="17" fillId="3" borderId="10" xfId="0" applyNumberFormat="1" applyFont="1" applyFill="1" applyBorder="1" applyAlignment="1">
      <alignment vertical="center"/>
    </xf>
    <xf numFmtId="167" fontId="17" fillId="3" borderId="10" xfId="0" applyNumberFormat="1" applyFont="1" applyFill="1" applyBorder="1" applyAlignment="1">
      <alignment horizontal="right" vertical="center"/>
    </xf>
    <xf numFmtId="0" fontId="16" fillId="3" borderId="26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3" fontId="17" fillId="3" borderId="4" xfId="0" applyNumberFormat="1" applyFont="1" applyFill="1" applyBorder="1" applyAlignment="1">
      <alignment horizontal="right" vertical="center"/>
    </xf>
    <xf numFmtId="3" fontId="17" fillId="3" borderId="0" xfId="0" applyNumberFormat="1" applyFont="1" applyFill="1" applyAlignment="1">
      <alignment horizontal="right" vertical="center"/>
    </xf>
    <xf numFmtId="0" fontId="18" fillId="5" borderId="9" xfId="0" applyFont="1" applyFill="1" applyBorder="1" applyAlignment="1">
      <alignment horizontal="left" vertical="center"/>
    </xf>
    <xf numFmtId="3" fontId="17" fillId="0" borderId="3" xfId="0" applyNumberFormat="1" applyFont="1" applyBorder="1" applyAlignment="1">
      <alignment horizontal="right" vertical="center"/>
    </xf>
    <xf numFmtId="3" fontId="17" fillId="0" borderId="27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vertical="center"/>
    </xf>
    <xf numFmtId="167" fontId="17" fillId="0" borderId="25" xfId="0" applyNumberFormat="1" applyFont="1" applyBorder="1" applyAlignment="1">
      <alignment horizontal="right" vertical="center"/>
    </xf>
    <xf numFmtId="3" fontId="17" fillId="0" borderId="4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167" fontId="17" fillId="0" borderId="4" xfId="0" applyNumberFormat="1" applyFont="1" applyBorder="1" applyAlignment="1">
      <alignment horizontal="right" vertical="center"/>
    </xf>
    <xf numFmtId="0" fontId="2" fillId="4" borderId="28" xfId="0" applyFont="1" applyFill="1" applyBorder="1" applyAlignment="1">
      <alignment horizontal="left" vertical="center"/>
    </xf>
    <xf numFmtId="0" fontId="16" fillId="4" borderId="7" xfId="0" applyFont="1" applyFill="1" applyBorder="1" applyAlignment="1">
      <alignment horizontal="right" vertical="center"/>
    </xf>
    <xf numFmtId="3" fontId="19" fillId="4" borderId="8" xfId="0" applyNumberFormat="1" applyFont="1" applyFill="1" applyBorder="1" applyAlignment="1">
      <alignment horizontal="right" vertical="center"/>
    </xf>
    <xf numFmtId="3" fontId="19" fillId="4" borderId="3" xfId="0" applyNumberFormat="1" applyFont="1" applyFill="1" applyBorder="1" applyAlignment="1">
      <alignment horizontal="right" vertical="center"/>
    </xf>
    <xf numFmtId="167" fontId="19" fillId="4" borderId="10" xfId="0" applyNumberFormat="1" applyFont="1" applyFill="1" applyBorder="1" applyAlignment="1">
      <alignment horizontal="right" vertical="center"/>
    </xf>
    <xf numFmtId="0" fontId="16" fillId="4" borderId="22" xfId="0" applyFont="1" applyFill="1" applyBorder="1" applyAlignment="1">
      <alignment horizontal="left" vertical="center" indent="1"/>
    </xf>
    <xf numFmtId="3" fontId="17" fillId="3" borderId="8" xfId="0" applyNumberFormat="1" applyFont="1" applyFill="1" applyBorder="1" applyAlignment="1">
      <alignment horizontal="right" vertical="center"/>
    </xf>
    <xf numFmtId="3" fontId="17" fillId="3" borderId="9" xfId="0" applyNumberFormat="1" applyFont="1" applyFill="1" applyBorder="1" applyAlignment="1">
      <alignment horizontal="right" vertical="center"/>
    </xf>
    <xf numFmtId="3" fontId="17" fillId="3" borderId="7" xfId="0" applyNumberFormat="1" applyFont="1" applyFill="1" applyBorder="1" applyAlignment="1">
      <alignment horizontal="right" vertical="center"/>
    </xf>
    <xf numFmtId="167" fontId="17" fillId="3" borderId="29" xfId="0" applyNumberFormat="1" applyFont="1" applyFill="1" applyBorder="1" applyAlignment="1">
      <alignment horizontal="right" vertical="center"/>
    </xf>
    <xf numFmtId="3" fontId="17" fillId="0" borderId="30" xfId="0" applyNumberFormat="1" applyFont="1" applyBorder="1" applyAlignment="1">
      <alignment horizontal="right" vertical="center"/>
    </xf>
    <xf numFmtId="3" fontId="17" fillId="0" borderId="9" xfId="0" applyNumberFormat="1" applyFont="1" applyBorder="1" applyAlignment="1">
      <alignment horizontal="right" vertical="center"/>
    </xf>
    <xf numFmtId="167" fontId="17" fillId="0" borderId="23" xfId="0" applyNumberFormat="1" applyFont="1" applyBorder="1" applyAlignment="1">
      <alignment horizontal="right" vertical="center"/>
    </xf>
    <xf numFmtId="3" fontId="17" fillId="3" borderId="25" xfId="0" applyNumberFormat="1" applyFont="1" applyFill="1" applyBorder="1" applyAlignment="1">
      <alignment horizontal="right" vertical="center"/>
    </xf>
    <xf numFmtId="3" fontId="17" fillId="3" borderId="31" xfId="0" applyNumberFormat="1" applyFont="1" applyFill="1" applyBorder="1" applyAlignment="1">
      <alignment horizontal="right" vertical="center"/>
    </xf>
    <xf numFmtId="0" fontId="16" fillId="4" borderId="0" xfId="0" applyFont="1" applyFill="1" applyAlignment="1">
      <alignment horizontal="right" vertical="center"/>
    </xf>
    <xf numFmtId="3" fontId="16" fillId="4" borderId="3" xfId="0" applyNumberFormat="1" applyFont="1" applyFill="1" applyBorder="1" applyAlignment="1">
      <alignment horizontal="right" vertical="center"/>
    </xf>
    <xf numFmtId="3" fontId="16" fillId="4" borderId="10" xfId="0" applyNumberFormat="1" applyFont="1" applyFill="1" applyBorder="1" applyAlignment="1">
      <alignment horizontal="right" vertical="center"/>
    </xf>
    <xf numFmtId="3" fontId="16" fillId="4" borderId="8" xfId="0" applyNumberFormat="1" applyFont="1" applyFill="1" applyBorder="1" applyAlignment="1">
      <alignment horizontal="right" vertical="center"/>
    </xf>
    <xf numFmtId="0" fontId="20" fillId="2" borderId="21" xfId="0" applyFont="1" applyFill="1" applyBorder="1" applyAlignment="1">
      <alignment horizontal="right" vertical="center"/>
    </xf>
    <xf numFmtId="3" fontId="20" fillId="2" borderId="0" xfId="0" applyNumberFormat="1" applyFont="1" applyFill="1" applyAlignment="1">
      <alignment horizontal="right" vertical="center"/>
    </xf>
    <xf numFmtId="3" fontId="20" fillId="2" borderId="9" xfId="0" applyNumberFormat="1" applyFont="1" applyFill="1" applyBorder="1" applyAlignment="1">
      <alignment horizontal="right" vertical="center"/>
    </xf>
    <xf numFmtId="3" fontId="20" fillId="2" borderId="3" xfId="0" applyNumberFormat="1" applyFont="1" applyFill="1" applyBorder="1" applyAlignment="1">
      <alignment vertical="center"/>
    </xf>
    <xf numFmtId="167" fontId="20" fillId="2" borderId="29" xfId="0" applyNumberFormat="1" applyFont="1" applyFill="1" applyBorder="1" applyAlignment="1">
      <alignment horizontal="right" vertical="center"/>
    </xf>
    <xf numFmtId="0" fontId="21" fillId="0" borderId="23" xfId="0" applyFont="1" applyBorder="1" applyAlignment="1">
      <alignment vertical="center"/>
    </xf>
    <xf numFmtId="0" fontId="22" fillId="0" borderId="3" xfId="0" applyFont="1" applyBorder="1" applyAlignment="1">
      <alignment horizontal="left" vertical="center"/>
    </xf>
    <xf numFmtId="0" fontId="22" fillId="0" borderId="30" xfId="0" applyFont="1" applyBorder="1" applyAlignment="1">
      <alignment vertical="center"/>
    </xf>
    <xf numFmtId="0" fontId="17" fillId="0" borderId="9" xfId="0" applyFont="1" applyBorder="1" applyAlignment="1">
      <alignment horizontal="right" vertical="center"/>
    </xf>
    <xf numFmtId="0" fontId="17" fillId="0" borderId="24" xfId="0" applyFont="1" applyBorder="1" applyAlignment="1">
      <alignment horizontal="right" vertical="center"/>
    </xf>
    <xf numFmtId="0" fontId="17" fillId="0" borderId="3" xfId="0" applyFont="1" applyBorder="1" applyAlignment="1">
      <alignment horizontal="right" vertical="center"/>
    </xf>
    <xf numFmtId="0" fontId="17" fillId="0" borderId="3" xfId="0" applyFont="1" applyBorder="1" applyAlignment="1">
      <alignment vertical="center"/>
    </xf>
    <xf numFmtId="0" fontId="16" fillId="4" borderId="29" xfId="0" applyFont="1" applyFill="1" applyBorder="1" applyAlignment="1">
      <alignment horizontal="left" vertical="center" indent="1"/>
    </xf>
    <xf numFmtId="165" fontId="17" fillId="3" borderId="3" xfId="0" applyNumberFormat="1" applyFont="1" applyFill="1" applyBorder="1" applyAlignment="1">
      <alignment horizontal="right" vertical="center"/>
    </xf>
    <xf numFmtId="166" fontId="17" fillId="3" borderId="3" xfId="0" applyNumberFormat="1" applyFont="1" applyFill="1" applyBorder="1" applyAlignment="1">
      <alignment horizontal="right" vertical="center"/>
    </xf>
    <xf numFmtId="0" fontId="18" fillId="5" borderId="3" xfId="0" applyFont="1" applyFill="1" applyBorder="1" applyAlignment="1">
      <alignment horizontal="left" vertical="center"/>
    </xf>
    <xf numFmtId="3" fontId="17" fillId="5" borderId="3" xfId="0" applyNumberFormat="1" applyFont="1" applyFill="1" applyBorder="1" applyAlignment="1">
      <alignment horizontal="right" vertical="center"/>
    </xf>
    <xf numFmtId="165" fontId="17" fillId="5" borderId="3" xfId="0" applyNumberFormat="1" applyFont="1" applyFill="1" applyBorder="1" applyAlignment="1">
      <alignment horizontal="right" vertical="center"/>
    </xf>
    <xf numFmtId="166" fontId="17" fillId="5" borderId="3" xfId="0" applyNumberFormat="1" applyFont="1" applyFill="1" applyBorder="1" applyAlignment="1">
      <alignment horizontal="right" vertical="center"/>
    </xf>
    <xf numFmtId="0" fontId="16" fillId="5" borderId="3" xfId="0" applyFont="1" applyFill="1" applyBorder="1" applyAlignment="1">
      <alignment horizontal="left" vertical="center"/>
    </xf>
    <xf numFmtId="0" fontId="23" fillId="0" borderId="7" xfId="0" applyFont="1" applyBorder="1" applyAlignment="1">
      <alignment vertical="center"/>
    </xf>
  </cellXfs>
  <cellStyles count="1">
    <cellStyle name="Normal" xfId="0" builtinId="0"/>
  </cellStyles>
  <dxfs count="10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314324</xdr:colOff>
      <xdr:row>0</xdr:row>
      <xdr:rowOff>0</xdr:rowOff>
    </xdr:from>
    <xdr:to>
      <xdr:col>14</xdr:col>
      <xdr:colOff>162824</xdr:colOff>
      <xdr:row>2</xdr:row>
      <xdr:rowOff>125701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699" y="0"/>
          <a:ext cx="3658500" cy="506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0</xdr:row>
      <xdr:rowOff>7620</xdr:rowOff>
    </xdr:from>
    <xdr:to>
      <xdr:col>10</xdr:col>
      <xdr:colOff>53340</xdr:colOff>
      <xdr:row>2</xdr:row>
      <xdr:rowOff>146505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0895" y="7620"/>
          <a:ext cx="3703320" cy="5198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ncarni\Documents\Master\TFM_2024\Proyecto\informacion_tablas\10%20Octubre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Cálculo"/>
      <sheetName val="Resumen general"/>
      <sheetName val="Resumen naturalezas3"/>
      <sheetName val="Resumen naturalezas"/>
      <sheetName val="Total tráfico"/>
      <sheetName val="Total presentación"/>
      <sheetName val="Líquidos"/>
      <sheetName val="Sólidos"/>
      <sheetName val="Mercancía general"/>
      <sheetName val="Mercancías contenedores"/>
      <sheetName val="Pesca"/>
      <sheetName val="Avituallamiento"/>
      <sheetName val="Avi. combustibles"/>
      <sheetName val="Tráfico interior"/>
      <sheetName val="Mercancías tránsito"/>
      <sheetName val="Mercan. contene. tránsito"/>
      <sheetName val="Ro-Ro"/>
      <sheetName val="Ro-Ro UTIS"/>
      <sheetName val="TEUS"/>
      <sheetName val="TEUS tránsito"/>
      <sheetName val="TEUS nacional"/>
      <sheetName val="TEUS exterior"/>
      <sheetName val="Buques número"/>
      <sheetName val="Buques GT"/>
      <sheetName val="Cruceros"/>
      <sheetName val="Pasajeros total"/>
      <sheetName val="Pasajeros regulares"/>
      <sheetName val="Pasajeros crucero"/>
      <sheetName val="Automóviles régimen pasaje"/>
      <sheetName val="Automóviles régimen mercancí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5">
          <cell r="B35">
            <v>14649596</v>
          </cell>
          <cell r="C35">
            <v>14571668</v>
          </cell>
          <cell r="D35">
            <v>151190951</v>
          </cell>
          <cell r="E35">
            <v>146107407</v>
          </cell>
        </row>
      </sheetData>
      <sheetData sheetId="8">
        <row r="35">
          <cell r="B35">
            <v>8644738</v>
          </cell>
          <cell r="C35">
            <v>7076604</v>
          </cell>
          <cell r="D35">
            <v>78054358</v>
          </cell>
          <cell r="E35">
            <v>76561433</v>
          </cell>
        </row>
      </sheetData>
      <sheetData sheetId="9">
        <row r="35">
          <cell r="B35">
            <v>22101995</v>
          </cell>
          <cell r="C35">
            <v>22185396</v>
          </cell>
          <cell r="D35">
            <v>230126638</v>
          </cell>
          <cell r="E35">
            <v>219633456</v>
          </cell>
        </row>
      </sheetData>
      <sheetData sheetId="10">
        <row r="35">
          <cell r="B35">
            <v>15312161</v>
          </cell>
          <cell r="C35">
            <v>15238217</v>
          </cell>
          <cell r="D35">
            <v>160138711</v>
          </cell>
          <cell r="E35">
            <v>148950944</v>
          </cell>
        </row>
      </sheetData>
      <sheetData sheetId="11">
        <row r="35">
          <cell r="B35">
            <v>13306.718000000001</v>
          </cell>
          <cell r="C35">
            <v>9646.2289999999994</v>
          </cell>
          <cell r="D35">
            <v>125643.33999999998</v>
          </cell>
          <cell r="E35">
            <v>114438.16800000001</v>
          </cell>
        </row>
      </sheetData>
      <sheetData sheetId="12">
        <row r="35">
          <cell r="B35">
            <v>967071</v>
          </cell>
          <cell r="C35">
            <v>909476</v>
          </cell>
          <cell r="D35">
            <v>9715870</v>
          </cell>
          <cell r="E35">
            <v>9030034</v>
          </cell>
        </row>
      </sheetData>
      <sheetData sheetId="13">
        <row r="35">
          <cell r="B35">
            <v>810701</v>
          </cell>
          <cell r="C35">
            <v>739099</v>
          </cell>
          <cell r="D35">
            <v>8263678</v>
          </cell>
          <cell r="E35">
            <v>7476027</v>
          </cell>
        </row>
      </sheetData>
      <sheetData sheetId="14">
        <row r="35">
          <cell r="B35">
            <v>432194</v>
          </cell>
          <cell r="C35">
            <v>388644</v>
          </cell>
          <cell r="D35">
            <v>3260712</v>
          </cell>
          <cell r="E35">
            <v>3325149</v>
          </cell>
        </row>
      </sheetData>
      <sheetData sheetId="15">
        <row r="35">
          <cell r="B35">
            <v>12251316</v>
          </cell>
          <cell r="C35">
            <v>11681270</v>
          </cell>
          <cell r="D35">
            <v>124350388</v>
          </cell>
          <cell r="E35">
            <v>118973461</v>
          </cell>
        </row>
      </sheetData>
      <sheetData sheetId="16">
        <row r="35">
          <cell r="B35">
            <v>9018017</v>
          </cell>
          <cell r="C35">
            <v>9139835</v>
          </cell>
          <cell r="D35">
            <v>94936571</v>
          </cell>
          <cell r="E35">
            <v>88472732</v>
          </cell>
        </row>
      </sheetData>
      <sheetData sheetId="17">
        <row r="35">
          <cell r="B35">
            <v>5982641</v>
          </cell>
          <cell r="C35">
            <v>6041177</v>
          </cell>
          <cell r="D35">
            <v>59749530</v>
          </cell>
          <cell r="E35">
            <v>60468847</v>
          </cell>
        </row>
      </sheetData>
      <sheetData sheetId="18">
        <row r="35">
          <cell r="B35">
            <v>243949</v>
          </cell>
          <cell r="C35">
            <v>251409</v>
          </cell>
          <cell r="D35">
            <v>2495128</v>
          </cell>
          <cell r="E35">
            <v>2522385</v>
          </cell>
        </row>
      </sheetData>
      <sheetData sheetId="19">
        <row r="35">
          <cell r="B35">
            <v>1392682</v>
          </cell>
          <cell r="C35">
            <v>1390986.25</v>
          </cell>
          <cell r="D35">
            <v>14622354.25</v>
          </cell>
          <cell r="E35">
            <v>13654520.5</v>
          </cell>
        </row>
      </sheetData>
      <sheetData sheetId="20">
        <row r="35">
          <cell r="B35">
            <v>711539</v>
          </cell>
          <cell r="C35">
            <v>719989.5</v>
          </cell>
          <cell r="D35">
            <v>7567617.4199999999</v>
          </cell>
          <cell r="E35">
            <v>6991092</v>
          </cell>
        </row>
      </sheetData>
      <sheetData sheetId="21">
        <row r="35">
          <cell r="B35">
            <v>179403.25</v>
          </cell>
          <cell r="C35">
            <v>175772.5</v>
          </cell>
          <cell r="D35">
            <v>1753755</v>
          </cell>
          <cell r="E35">
            <v>1731268.25</v>
          </cell>
        </row>
      </sheetData>
      <sheetData sheetId="22">
        <row r="35">
          <cell r="B35">
            <v>501739.75</v>
          </cell>
          <cell r="C35">
            <v>495224.25</v>
          </cell>
          <cell r="D35">
            <v>5300981.83</v>
          </cell>
          <cell r="E35">
            <v>4932160.25</v>
          </cell>
        </row>
      </sheetData>
      <sheetData sheetId="23">
        <row r="35">
          <cell r="B35">
            <v>13689</v>
          </cell>
          <cell r="C35">
            <v>14081</v>
          </cell>
          <cell r="D35">
            <v>133014</v>
          </cell>
          <cell r="E35">
            <v>139991</v>
          </cell>
        </row>
      </sheetData>
      <sheetData sheetId="24">
        <row r="35">
          <cell r="B35">
            <v>228650705</v>
          </cell>
          <cell r="C35">
            <v>241983160</v>
          </cell>
          <cell r="D35">
            <v>2072055231</v>
          </cell>
          <cell r="E35">
            <v>2210159630</v>
          </cell>
        </row>
      </sheetData>
      <sheetData sheetId="25">
        <row r="35">
          <cell r="B35">
            <v>630</v>
          </cell>
          <cell r="C35">
            <v>590</v>
          </cell>
          <cell r="D35">
            <v>3689</v>
          </cell>
          <cell r="E35">
            <v>3696</v>
          </cell>
        </row>
      </sheetData>
      <sheetData sheetId="26">
        <row r="35">
          <cell r="B35">
            <v>3024423</v>
          </cell>
          <cell r="C35">
            <v>3492355</v>
          </cell>
          <cell r="D35">
            <v>28476585</v>
          </cell>
          <cell r="E35">
            <v>34215186</v>
          </cell>
        </row>
      </sheetData>
      <sheetData sheetId="27">
        <row r="35">
          <cell r="B35">
            <v>1791790</v>
          </cell>
          <cell r="C35">
            <v>1957713</v>
          </cell>
          <cell r="D35">
            <v>21860659</v>
          </cell>
          <cell r="E35">
            <v>24104477</v>
          </cell>
        </row>
      </sheetData>
      <sheetData sheetId="28">
        <row r="35">
          <cell r="B35">
            <v>1232633</v>
          </cell>
          <cell r="C35">
            <v>1534642</v>
          </cell>
          <cell r="D35">
            <v>6615926</v>
          </cell>
          <cell r="E35">
            <v>10110709</v>
          </cell>
        </row>
      </sheetData>
      <sheetData sheetId="29">
        <row r="35">
          <cell r="B35">
            <v>479102</v>
          </cell>
          <cell r="C35">
            <v>527505</v>
          </cell>
          <cell r="D35">
            <v>5426237</v>
          </cell>
          <cell r="E35">
            <v>5967370</v>
          </cell>
        </row>
      </sheetData>
      <sheetData sheetId="30">
        <row r="35">
          <cell r="B35">
            <v>332517</v>
          </cell>
          <cell r="C35">
            <v>349305</v>
          </cell>
          <cell r="D35">
            <v>2601980</v>
          </cell>
          <cell r="E35">
            <v>3228429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1"/>
  <sheetViews>
    <sheetView workbookViewId="0">
      <selection activeCell="DM3" sqref="DM3:DQ31"/>
    </sheetView>
  </sheetViews>
  <sheetFormatPr baseColWidth="10" defaultColWidth="9.140625" defaultRowHeight="15" x14ac:dyDescent="0.25"/>
  <cols>
    <col min="1" max="1" width="20" customWidth="1"/>
    <col min="14" max="14" width="11.42578125" customWidth="1"/>
    <col min="15" max="15" width="13.42578125" customWidth="1"/>
    <col min="19" max="19" width="12.140625" customWidth="1"/>
    <col min="20" max="20" width="15" customWidth="1"/>
    <col min="23" max="23" width="11.7109375" customWidth="1"/>
    <col min="28" max="28" width="11.85546875" customWidth="1"/>
    <col min="87" max="87" width="12.42578125" customWidth="1"/>
    <col min="88" max="88" width="13.7109375" customWidth="1"/>
    <col min="89" max="89" width="10.7109375" customWidth="1"/>
    <col min="90" max="90" width="12.5703125" customWidth="1"/>
  </cols>
  <sheetData>
    <row r="1" spans="1:121" ht="37.5" customHeight="1" x14ac:dyDescent="0.25">
      <c r="A1" s="1" t="s">
        <v>0</v>
      </c>
      <c r="B1" s="2" t="s">
        <v>30</v>
      </c>
      <c r="C1" s="2"/>
      <c r="D1" s="2" t="s">
        <v>1</v>
      </c>
      <c r="E1" s="2"/>
      <c r="F1" s="2"/>
      <c r="G1" s="2" t="s">
        <v>31</v>
      </c>
      <c r="H1" s="2"/>
      <c r="I1" s="2" t="s">
        <v>2</v>
      </c>
      <c r="J1" s="2"/>
      <c r="K1" s="2"/>
      <c r="L1" s="2" t="s">
        <v>32</v>
      </c>
      <c r="M1" s="2"/>
      <c r="N1" s="2" t="s">
        <v>3</v>
      </c>
      <c r="O1" s="2"/>
      <c r="P1" s="2"/>
      <c r="Q1" s="2" t="s">
        <v>33</v>
      </c>
      <c r="R1" s="2"/>
      <c r="S1" s="2" t="s">
        <v>4</v>
      </c>
      <c r="T1" s="2"/>
      <c r="U1" s="2"/>
      <c r="V1" s="2" t="s">
        <v>34</v>
      </c>
      <c r="W1" s="2"/>
      <c r="X1" s="2" t="s">
        <v>5</v>
      </c>
      <c r="Y1" s="2"/>
      <c r="Z1" s="2"/>
      <c r="AA1" s="3" t="s">
        <v>35</v>
      </c>
      <c r="AB1" s="3"/>
      <c r="AC1" s="2" t="s">
        <v>6</v>
      </c>
      <c r="AD1" s="2"/>
      <c r="AE1" s="2"/>
      <c r="AF1" s="2" t="s">
        <v>36</v>
      </c>
      <c r="AG1" s="2"/>
      <c r="AH1" s="2" t="s">
        <v>7</v>
      </c>
      <c r="AI1" s="2"/>
      <c r="AJ1" s="2"/>
      <c r="AK1" s="2" t="s">
        <v>37</v>
      </c>
      <c r="AL1" s="2"/>
      <c r="AM1" s="2" t="s">
        <v>8</v>
      </c>
      <c r="AN1" s="2"/>
      <c r="AO1" s="2"/>
      <c r="AP1" s="2" t="s">
        <v>38</v>
      </c>
      <c r="AQ1" s="2"/>
      <c r="AR1" s="2" t="s">
        <v>9</v>
      </c>
      <c r="AS1" s="2"/>
      <c r="AT1" s="2"/>
      <c r="AU1" s="2" t="s">
        <v>39</v>
      </c>
      <c r="AV1" s="2"/>
      <c r="AW1" s="2" t="s">
        <v>10</v>
      </c>
      <c r="AX1" s="2"/>
      <c r="AY1" s="2"/>
      <c r="AZ1" s="2" t="s">
        <v>40</v>
      </c>
      <c r="BA1" s="2"/>
      <c r="BB1" s="2" t="s">
        <v>11</v>
      </c>
      <c r="BC1" s="2"/>
      <c r="BD1" s="2"/>
      <c r="BE1" s="2" t="s">
        <v>41</v>
      </c>
      <c r="BF1" s="2"/>
      <c r="BG1" s="2" t="s">
        <v>12</v>
      </c>
      <c r="BH1" s="2"/>
      <c r="BI1" s="2"/>
      <c r="BJ1" s="2" t="s">
        <v>42</v>
      </c>
      <c r="BK1" s="2"/>
      <c r="BL1" s="2" t="s">
        <v>13</v>
      </c>
      <c r="BM1" s="2"/>
      <c r="BN1" s="2"/>
      <c r="BO1" s="2" t="s">
        <v>43</v>
      </c>
      <c r="BP1" s="2"/>
      <c r="BQ1" s="2" t="s">
        <v>14</v>
      </c>
      <c r="BR1" s="2"/>
      <c r="BS1" s="2"/>
      <c r="BT1" s="2" t="s">
        <v>44</v>
      </c>
      <c r="BU1" s="2"/>
      <c r="BV1" s="2" t="s">
        <v>15</v>
      </c>
      <c r="BW1" s="2"/>
      <c r="BX1" s="2"/>
      <c r="BY1" s="2" t="s">
        <v>45</v>
      </c>
      <c r="BZ1" s="2"/>
      <c r="CA1" s="2" t="s">
        <v>16</v>
      </c>
      <c r="CB1" s="2"/>
      <c r="CC1" s="2"/>
      <c r="CD1" s="2" t="s">
        <v>46</v>
      </c>
      <c r="CE1" s="2"/>
      <c r="CF1" s="2" t="s">
        <v>17</v>
      </c>
      <c r="CG1" s="2"/>
      <c r="CH1" s="2"/>
      <c r="CI1" s="2" t="s">
        <v>47</v>
      </c>
      <c r="CJ1" s="2"/>
      <c r="CK1" s="2" t="s">
        <v>18</v>
      </c>
      <c r="CL1" s="2"/>
      <c r="CM1" s="2"/>
      <c r="CN1" s="2" t="s">
        <v>48</v>
      </c>
      <c r="CO1" s="2"/>
      <c r="CP1" s="2" t="s">
        <v>19</v>
      </c>
      <c r="CQ1" s="2"/>
      <c r="CR1" s="2"/>
      <c r="CS1" s="2" t="s">
        <v>49</v>
      </c>
      <c r="CT1" s="2"/>
      <c r="CU1" s="2" t="s">
        <v>20</v>
      </c>
      <c r="CV1" s="2"/>
      <c r="CW1" s="2"/>
      <c r="CX1" s="2" t="s">
        <v>50</v>
      </c>
      <c r="CY1" s="2"/>
      <c r="CZ1" s="2" t="s">
        <v>21</v>
      </c>
      <c r="DA1" s="2"/>
      <c r="DB1" s="2"/>
      <c r="DC1" s="2" t="s">
        <v>51</v>
      </c>
      <c r="DD1" s="2"/>
      <c r="DE1" s="2" t="s">
        <v>22</v>
      </c>
      <c r="DF1" s="2"/>
      <c r="DG1" s="2"/>
      <c r="DH1" s="2" t="s">
        <v>52</v>
      </c>
      <c r="DI1" s="2"/>
      <c r="DJ1" s="2" t="s">
        <v>23</v>
      </c>
      <c r="DK1" s="2"/>
      <c r="DL1" s="2"/>
      <c r="DM1" s="2" t="s">
        <v>53</v>
      </c>
      <c r="DN1" s="2"/>
      <c r="DO1" s="2" t="s">
        <v>24</v>
      </c>
      <c r="DP1" s="2"/>
      <c r="DQ1" s="2"/>
    </row>
    <row r="2" spans="1:121" x14ac:dyDescent="0.25">
      <c r="A2" s="1"/>
      <c r="B2" s="4" t="s">
        <v>25</v>
      </c>
      <c r="C2" s="4" t="s">
        <v>26</v>
      </c>
      <c r="D2" s="4" t="s">
        <v>25</v>
      </c>
      <c r="E2" s="4" t="s">
        <v>26</v>
      </c>
      <c r="F2" s="5" t="s">
        <v>27</v>
      </c>
      <c r="G2" s="4" t="s">
        <v>25</v>
      </c>
      <c r="H2" s="4" t="s">
        <v>26</v>
      </c>
      <c r="I2" s="4" t="s">
        <v>25</v>
      </c>
      <c r="J2" s="4" t="s">
        <v>26</v>
      </c>
      <c r="K2" s="5" t="s">
        <v>27</v>
      </c>
      <c r="L2" s="4" t="s">
        <v>25</v>
      </c>
      <c r="M2" s="4" t="s">
        <v>26</v>
      </c>
      <c r="N2" s="4" t="s">
        <v>25</v>
      </c>
      <c r="O2" s="4" t="s">
        <v>26</v>
      </c>
      <c r="P2" s="5" t="s">
        <v>27</v>
      </c>
      <c r="Q2" s="4" t="s">
        <v>25</v>
      </c>
      <c r="R2" s="4" t="s">
        <v>26</v>
      </c>
      <c r="S2" s="4" t="s">
        <v>25</v>
      </c>
      <c r="T2" s="4" t="s">
        <v>26</v>
      </c>
      <c r="U2" s="5" t="s">
        <v>27</v>
      </c>
      <c r="V2" s="4" t="s">
        <v>25</v>
      </c>
      <c r="W2" s="4" t="s">
        <v>26</v>
      </c>
      <c r="X2" s="4" t="s">
        <v>25</v>
      </c>
      <c r="Y2" s="4" t="s">
        <v>26</v>
      </c>
      <c r="Z2" s="5" t="s">
        <v>27</v>
      </c>
      <c r="AA2" s="4" t="s">
        <v>25</v>
      </c>
      <c r="AB2" s="4" t="s">
        <v>26</v>
      </c>
      <c r="AC2" s="4" t="s">
        <v>25</v>
      </c>
      <c r="AD2" s="4" t="s">
        <v>26</v>
      </c>
      <c r="AE2" s="5" t="s">
        <v>27</v>
      </c>
      <c r="AF2" s="4" t="s">
        <v>25</v>
      </c>
      <c r="AG2" s="4" t="s">
        <v>26</v>
      </c>
      <c r="AH2" s="4" t="s">
        <v>25</v>
      </c>
      <c r="AI2" s="4" t="s">
        <v>26</v>
      </c>
      <c r="AJ2" s="5" t="s">
        <v>27</v>
      </c>
      <c r="AK2" s="4" t="s">
        <v>25</v>
      </c>
      <c r="AL2" s="4" t="s">
        <v>26</v>
      </c>
      <c r="AM2" s="4" t="s">
        <v>25</v>
      </c>
      <c r="AN2" s="4" t="s">
        <v>26</v>
      </c>
      <c r="AO2" s="5" t="s">
        <v>27</v>
      </c>
      <c r="AP2" s="4" t="s">
        <v>25</v>
      </c>
      <c r="AQ2" s="4" t="s">
        <v>26</v>
      </c>
      <c r="AR2" s="4" t="s">
        <v>25</v>
      </c>
      <c r="AS2" s="4" t="s">
        <v>26</v>
      </c>
      <c r="AT2" s="5" t="s">
        <v>27</v>
      </c>
      <c r="AU2" s="4" t="s">
        <v>25</v>
      </c>
      <c r="AV2" s="4" t="s">
        <v>26</v>
      </c>
      <c r="AW2" s="4" t="s">
        <v>25</v>
      </c>
      <c r="AX2" s="4" t="s">
        <v>26</v>
      </c>
      <c r="AY2" s="5" t="s">
        <v>27</v>
      </c>
      <c r="AZ2" s="4" t="s">
        <v>25</v>
      </c>
      <c r="BA2" s="4" t="s">
        <v>26</v>
      </c>
      <c r="BB2" s="4" t="s">
        <v>25</v>
      </c>
      <c r="BC2" s="4" t="s">
        <v>26</v>
      </c>
      <c r="BD2" s="5" t="s">
        <v>27</v>
      </c>
      <c r="BE2" s="4">
        <v>2022</v>
      </c>
      <c r="BF2" s="4">
        <v>2023</v>
      </c>
      <c r="BG2" s="4">
        <v>2022</v>
      </c>
      <c r="BH2" s="4">
        <v>2023</v>
      </c>
      <c r="BI2" s="5" t="s">
        <v>27</v>
      </c>
      <c r="BJ2" s="6">
        <v>2022</v>
      </c>
      <c r="BK2" s="4">
        <v>2023</v>
      </c>
      <c r="BL2" s="4">
        <v>2022</v>
      </c>
      <c r="BM2" s="4">
        <v>2023</v>
      </c>
      <c r="BN2" s="5" t="s">
        <v>27</v>
      </c>
      <c r="BO2" s="4">
        <v>2022</v>
      </c>
      <c r="BP2" s="4">
        <v>2023</v>
      </c>
      <c r="BQ2" s="4">
        <v>2022</v>
      </c>
      <c r="BR2" s="4">
        <v>2023</v>
      </c>
      <c r="BS2" s="5" t="s">
        <v>27</v>
      </c>
      <c r="BT2" s="4">
        <v>2022</v>
      </c>
      <c r="BU2" s="4">
        <v>2023</v>
      </c>
      <c r="BV2" s="4">
        <v>2022</v>
      </c>
      <c r="BW2" s="4">
        <v>2023</v>
      </c>
      <c r="BX2" s="5" t="s">
        <v>27</v>
      </c>
      <c r="BY2" s="4">
        <v>2022</v>
      </c>
      <c r="BZ2" s="4">
        <v>2023</v>
      </c>
      <c r="CA2" s="4">
        <v>2022</v>
      </c>
      <c r="CB2" s="4">
        <v>2023</v>
      </c>
      <c r="CC2" s="5" t="s">
        <v>27</v>
      </c>
      <c r="CD2" s="4">
        <v>2022</v>
      </c>
      <c r="CE2" s="4">
        <v>2023</v>
      </c>
      <c r="CF2" s="4">
        <v>2022</v>
      </c>
      <c r="CG2" s="4">
        <v>2023</v>
      </c>
      <c r="CH2" s="5" t="s">
        <v>27</v>
      </c>
      <c r="CI2" s="4" t="s">
        <v>28</v>
      </c>
      <c r="CJ2" s="4" t="s">
        <v>29</v>
      </c>
      <c r="CK2" s="4" t="s">
        <v>28</v>
      </c>
      <c r="CL2" s="4" t="s">
        <v>29</v>
      </c>
      <c r="CM2" s="5" t="s">
        <v>27</v>
      </c>
      <c r="CN2" s="4">
        <v>2022</v>
      </c>
      <c r="CO2" s="4">
        <v>2023</v>
      </c>
      <c r="CP2" s="4">
        <v>2022</v>
      </c>
      <c r="CQ2" s="4">
        <v>2023</v>
      </c>
      <c r="CR2" s="5" t="s">
        <v>27</v>
      </c>
      <c r="CS2" s="4">
        <v>2022</v>
      </c>
      <c r="CT2" s="4">
        <v>2023</v>
      </c>
      <c r="CU2" s="4">
        <v>2022</v>
      </c>
      <c r="CV2" s="4">
        <v>2023</v>
      </c>
      <c r="CW2" s="5" t="s">
        <v>27</v>
      </c>
      <c r="CX2" s="4">
        <v>2022</v>
      </c>
      <c r="CY2" s="4">
        <v>2023</v>
      </c>
      <c r="CZ2" s="4">
        <v>2022</v>
      </c>
      <c r="DA2" s="4">
        <v>2023</v>
      </c>
      <c r="DB2" s="5" t="s">
        <v>27</v>
      </c>
      <c r="DC2" s="4">
        <v>2022</v>
      </c>
      <c r="DD2" s="4">
        <v>2023</v>
      </c>
      <c r="DE2" s="4">
        <v>2022</v>
      </c>
      <c r="DF2" s="4">
        <v>2023</v>
      </c>
      <c r="DG2" s="5" t="s">
        <v>27</v>
      </c>
      <c r="DH2" s="4">
        <v>2022</v>
      </c>
      <c r="DI2" s="4">
        <v>2023</v>
      </c>
      <c r="DJ2" s="4">
        <v>2022</v>
      </c>
      <c r="DK2" s="4">
        <v>2023</v>
      </c>
      <c r="DL2" s="5" t="s">
        <v>27</v>
      </c>
      <c r="DM2" s="4">
        <v>2022</v>
      </c>
      <c r="DN2" s="4">
        <v>2023</v>
      </c>
      <c r="DO2" s="4">
        <v>2022</v>
      </c>
      <c r="DP2" s="4">
        <v>2023</v>
      </c>
      <c r="DQ2" s="5" t="s">
        <v>27</v>
      </c>
    </row>
    <row r="3" spans="1:121" x14ac:dyDescent="0.25">
      <c r="A3" s="7" t="s">
        <v>54</v>
      </c>
      <c r="B3" s="8">
        <v>750137</v>
      </c>
      <c r="C3" s="8">
        <v>624978</v>
      </c>
      <c r="D3" s="8">
        <v>7067221</v>
      </c>
      <c r="E3" s="8">
        <v>6341899</v>
      </c>
      <c r="F3" s="9">
        <v>-10.26318548691204</v>
      </c>
      <c r="G3" s="8">
        <v>572948</v>
      </c>
      <c r="H3" s="8">
        <v>354601</v>
      </c>
      <c r="I3" s="8">
        <v>3968845</v>
      </c>
      <c r="J3" s="8">
        <v>4599869</v>
      </c>
      <c r="K3" s="9">
        <v>15.899436737892261</v>
      </c>
      <c r="L3" s="8">
        <v>61928</v>
      </c>
      <c r="M3" s="8">
        <v>60604</v>
      </c>
      <c r="N3" s="8">
        <v>823495</v>
      </c>
      <c r="O3" s="8">
        <v>525169</v>
      </c>
      <c r="P3" s="9">
        <v>-36.226813763289393</v>
      </c>
      <c r="Q3" s="8">
        <v>14</v>
      </c>
      <c r="R3" s="8">
        <v>65</v>
      </c>
      <c r="S3" s="8">
        <v>113</v>
      </c>
      <c r="T3" s="8">
        <v>174</v>
      </c>
      <c r="U3" s="9">
        <v>53.982300884955748</v>
      </c>
      <c r="V3" s="8">
        <v>4116.6670000000004</v>
      </c>
      <c r="W3" s="8">
        <v>1907.1220000000001</v>
      </c>
      <c r="X3" s="8">
        <v>23189.421999999999</v>
      </c>
      <c r="Y3" s="8">
        <v>24472.182000000001</v>
      </c>
      <c r="Z3" s="9">
        <v>5.5316600819114967</v>
      </c>
      <c r="AA3" s="8">
        <v>4465</v>
      </c>
      <c r="AB3" s="8">
        <v>3631</v>
      </c>
      <c r="AC3" s="8">
        <v>46991</v>
      </c>
      <c r="AD3" s="8">
        <v>48921</v>
      </c>
      <c r="AE3" s="9">
        <v>4.1071694579813141</v>
      </c>
      <c r="AF3" s="8">
        <v>2616</v>
      </c>
      <c r="AG3" s="8">
        <v>2435</v>
      </c>
      <c r="AH3" s="8">
        <v>25482</v>
      </c>
      <c r="AI3" s="8">
        <v>25334</v>
      </c>
      <c r="AJ3" s="9">
        <v>-0.58080213484028331</v>
      </c>
      <c r="AK3" s="8">
        <v>0</v>
      </c>
      <c r="AL3" s="8">
        <v>0</v>
      </c>
      <c r="AM3" s="8">
        <v>0</v>
      </c>
      <c r="AN3" s="8">
        <v>0</v>
      </c>
      <c r="AO3" s="9" t="s">
        <v>75</v>
      </c>
      <c r="AP3" s="8">
        <v>159949</v>
      </c>
      <c r="AQ3" s="8">
        <v>98924</v>
      </c>
      <c r="AR3" s="8">
        <v>1043454</v>
      </c>
      <c r="AS3" s="8">
        <v>1650682</v>
      </c>
      <c r="AT3" s="9">
        <v>58.194036344678352</v>
      </c>
      <c r="AU3" s="8">
        <v>0</v>
      </c>
      <c r="AV3" s="8">
        <v>0</v>
      </c>
      <c r="AW3" s="8">
        <v>0</v>
      </c>
      <c r="AX3" s="8">
        <v>0</v>
      </c>
      <c r="AY3" s="9" t="s">
        <v>75</v>
      </c>
      <c r="AZ3" s="8">
        <v>0</v>
      </c>
      <c r="BA3" s="8">
        <v>0</v>
      </c>
      <c r="BB3" s="8">
        <v>0</v>
      </c>
      <c r="BC3" s="8">
        <v>0</v>
      </c>
      <c r="BD3" s="9" t="s">
        <v>75</v>
      </c>
      <c r="BE3" s="8">
        <v>0</v>
      </c>
      <c r="BF3" s="8">
        <v>0</v>
      </c>
      <c r="BG3" s="8">
        <v>0</v>
      </c>
      <c r="BH3" s="8">
        <v>0</v>
      </c>
      <c r="BI3" s="9" t="s">
        <v>75</v>
      </c>
      <c r="BJ3" s="8">
        <v>2</v>
      </c>
      <c r="BK3" s="8">
        <v>5</v>
      </c>
      <c r="BL3" s="8">
        <v>10</v>
      </c>
      <c r="BM3" s="8">
        <v>14</v>
      </c>
      <c r="BN3" s="9">
        <v>40</v>
      </c>
      <c r="BO3" s="8">
        <v>0</v>
      </c>
      <c r="BP3" s="8">
        <v>0</v>
      </c>
      <c r="BQ3" s="8">
        <v>0</v>
      </c>
      <c r="BR3" s="8">
        <v>0</v>
      </c>
      <c r="BS3" s="9" t="s">
        <v>75</v>
      </c>
      <c r="BT3" s="8">
        <v>0</v>
      </c>
      <c r="BU3" s="8">
        <v>0</v>
      </c>
      <c r="BV3" s="8">
        <v>0</v>
      </c>
      <c r="BW3" s="8">
        <v>0</v>
      </c>
      <c r="BX3" s="9" t="s">
        <v>75</v>
      </c>
      <c r="BY3" s="8">
        <v>2</v>
      </c>
      <c r="BZ3" s="8">
        <v>5</v>
      </c>
      <c r="CA3" s="8">
        <v>10</v>
      </c>
      <c r="CB3" s="8">
        <v>14</v>
      </c>
      <c r="CC3" s="9">
        <v>40</v>
      </c>
      <c r="CD3" s="8">
        <v>118</v>
      </c>
      <c r="CE3" s="8">
        <v>106</v>
      </c>
      <c r="CF3" s="8">
        <v>918</v>
      </c>
      <c r="CG3" s="8">
        <v>935</v>
      </c>
      <c r="CH3" s="9">
        <v>1.8518518518518481</v>
      </c>
      <c r="CI3" s="8">
        <v>3605708</v>
      </c>
      <c r="CJ3" s="8">
        <v>3539235</v>
      </c>
      <c r="CK3" s="8">
        <v>22538340</v>
      </c>
      <c r="CL3" s="8">
        <v>24440326</v>
      </c>
      <c r="CM3" s="9">
        <v>8.4388912404373997</v>
      </c>
      <c r="CN3" s="8">
        <v>24</v>
      </c>
      <c r="CO3" s="8">
        <v>20</v>
      </c>
      <c r="CP3" s="8">
        <v>121</v>
      </c>
      <c r="CQ3" s="8">
        <v>121</v>
      </c>
      <c r="CR3" s="9">
        <v>0</v>
      </c>
      <c r="CS3" s="8">
        <v>46822</v>
      </c>
      <c r="CT3" s="8">
        <v>51916</v>
      </c>
      <c r="CU3" s="8">
        <v>198217</v>
      </c>
      <c r="CV3" s="8">
        <v>306554</v>
      </c>
      <c r="CW3" s="9">
        <v>54.65575606532235</v>
      </c>
      <c r="CX3" s="8">
        <v>0</v>
      </c>
      <c r="CY3" s="8">
        <v>0</v>
      </c>
      <c r="CZ3" s="8">
        <v>0</v>
      </c>
      <c r="DA3" s="8">
        <v>0</v>
      </c>
      <c r="DB3" s="9" t="s">
        <v>75</v>
      </c>
      <c r="DC3" s="8">
        <v>46822</v>
      </c>
      <c r="DD3" s="8">
        <v>51916</v>
      </c>
      <c r="DE3" s="8">
        <v>198217</v>
      </c>
      <c r="DF3" s="8">
        <v>306554</v>
      </c>
      <c r="DG3" s="9">
        <v>54.65575606532235</v>
      </c>
      <c r="DH3" s="8">
        <v>0</v>
      </c>
      <c r="DI3" s="8">
        <v>0</v>
      </c>
      <c r="DJ3" s="8">
        <v>0</v>
      </c>
      <c r="DK3" s="8">
        <v>0</v>
      </c>
      <c r="DL3" s="9" t="s">
        <v>75</v>
      </c>
      <c r="DM3" s="8">
        <v>0</v>
      </c>
      <c r="DN3" s="8">
        <v>0</v>
      </c>
      <c r="DO3" s="8">
        <v>0</v>
      </c>
      <c r="DP3" s="8">
        <v>0</v>
      </c>
      <c r="DQ3" s="9" t="s">
        <v>75</v>
      </c>
    </row>
    <row r="4" spans="1:121" x14ac:dyDescent="0.25">
      <c r="A4" s="7" t="s">
        <v>55</v>
      </c>
      <c r="B4" s="8">
        <v>7</v>
      </c>
      <c r="C4" s="8">
        <v>3137</v>
      </c>
      <c r="D4" s="8">
        <v>19014</v>
      </c>
      <c r="E4" s="8">
        <v>35169</v>
      </c>
      <c r="F4" s="9">
        <v>84.963710949826435</v>
      </c>
      <c r="G4" s="8">
        <v>126422</v>
      </c>
      <c r="H4" s="8">
        <v>98857</v>
      </c>
      <c r="I4" s="8">
        <v>1361249</v>
      </c>
      <c r="J4" s="8">
        <v>1489066</v>
      </c>
      <c r="K4" s="9">
        <v>9.3896855020646512</v>
      </c>
      <c r="L4" s="8">
        <v>125217</v>
      </c>
      <c r="M4" s="8">
        <v>116351</v>
      </c>
      <c r="N4" s="8">
        <v>1281422</v>
      </c>
      <c r="O4" s="8">
        <v>1106376</v>
      </c>
      <c r="P4" s="9">
        <v>-13.66029301822506</v>
      </c>
      <c r="Q4" s="8">
        <v>120329</v>
      </c>
      <c r="R4" s="8">
        <v>85837</v>
      </c>
      <c r="S4" s="8">
        <v>1158417</v>
      </c>
      <c r="T4" s="8">
        <v>918720</v>
      </c>
      <c r="U4" s="9">
        <v>-20.69177161592069</v>
      </c>
      <c r="V4" s="8">
        <v>0</v>
      </c>
      <c r="W4" s="8">
        <v>0</v>
      </c>
      <c r="X4" s="8">
        <v>377.81</v>
      </c>
      <c r="Y4" s="8">
        <v>0</v>
      </c>
      <c r="Z4" s="9">
        <v>-100</v>
      </c>
      <c r="AA4" s="8">
        <v>2760</v>
      </c>
      <c r="AB4" s="8">
        <v>3521</v>
      </c>
      <c r="AC4" s="8">
        <v>18462</v>
      </c>
      <c r="AD4" s="8">
        <v>25747</v>
      </c>
      <c r="AE4" s="9">
        <v>39.459430180912143</v>
      </c>
      <c r="AF4" s="8">
        <v>189</v>
      </c>
      <c r="AG4" s="8">
        <v>91</v>
      </c>
      <c r="AH4" s="8">
        <v>2005</v>
      </c>
      <c r="AI4" s="8">
        <v>1484</v>
      </c>
      <c r="AJ4" s="9">
        <v>-25.98503740648378</v>
      </c>
      <c r="AK4" s="8">
        <v>0</v>
      </c>
      <c r="AL4" s="8">
        <v>0</v>
      </c>
      <c r="AM4" s="8">
        <v>0</v>
      </c>
      <c r="AN4" s="8">
        <v>0</v>
      </c>
      <c r="AO4" s="9" t="s">
        <v>75</v>
      </c>
      <c r="AP4" s="8">
        <v>0</v>
      </c>
      <c r="AQ4" s="8">
        <v>0</v>
      </c>
      <c r="AR4" s="8">
        <v>17547</v>
      </c>
      <c r="AS4" s="8">
        <v>15158</v>
      </c>
      <c r="AT4" s="9">
        <v>-13.61486293953382</v>
      </c>
      <c r="AU4" s="8">
        <v>0</v>
      </c>
      <c r="AV4" s="8">
        <v>0</v>
      </c>
      <c r="AW4" s="8">
        <v>17547</v>
      </c>
      <c r="AX4" s="8">
        <v>15158</v>
      </c>
      <c r="AY4" s="9">
        <v>-13.61486293953382</v>
      </c>
      <c r="AZ4" s="8">
        <v>253</v>
      </c>
      <c r="BA4" s="8">
        <v>948</v>
      </c>
      <c r="BB4" s="8">
        <v>49947</v>
      </c>
      <c r="BC4" s="8">
        <v>12956</v>
      </c>
      <c r="BD4" s="9">
        <v>-74.060504134382441</v>
      </c>
      <c r="BE4" s="8">
        <v>0</v>
      </c>
      <c r="BF4" s="8">
        <v>0</v>
      </c>
      <c r="BG4" s="8">
        <v>2084</v>
      </c>
      <c r="BH4" s="8">
        <v>530</v>
      </c>
      <c r="BI4" s="9">
        <v>-74.568138195777351</v>
      </c>
      <c r="BJ4" s="8">
        <v>20006.75</v>
      </c>
      <c r="BK4" s="8">
        <v>13719.75</v>
      </c>
      <c r="BL4" s="8">
        <v>179488.25</v>
      </c>
      <c r="BM4" s="8">
        <v>144211.5</v>
      </c>
      <c r="BN4" s="9">
        <v>-19.65407206321305</v>
      </c>
      <c r="BO4" s="8">
        <v>0</v>
      </c>
      <c r="BP4" s="8">
        <v>0</v>
      </c>
      <c r="BQ4" s="8">
        <v>1415</v>
      </c>
      <c r="BR4" s="8">
        <v>1614.5</v>
      </c>
      <c r="BS4" s="9">
        <v>14.098939929328621</v>
      </c>
      <c r="BT4" s="8">
        <v>17449</v>
      </c>
      <c r="BU4" s="8">
        <v>11878.25</v>
      </c>
      <c r="BV4" s="8">
        <v>154345.25</v>
      </c>
      <c r="BW4" s="8">
        <v>123330.25</v>
      </c>
      <c r="BX4" s="9">
        <v>-20.094560733161529</v>
      </c>
      <c r="BY4" s="8">
        <v>2557.75</v>
      </c>
      <c r="BZ4" s="8">
        <v>1841.5</v>
      </c>
      <c r="CA4" s="8">
        <v>23728</v>
      </c>
      <c r="CB4" s="8">
        <v>19266.75</v>
      </c>
      <c r="CC4" s="9">
        <v>-18.80162677006069</v>
      </c>
      <c r="CD4" s="8">
        <v>64</v>
      </c>
      <c r="CE4" s="8">
        <v>93</v>
      </c>
      <c r="CF4" s="8">
        <v>552</v>
      </c>
      <c r="CG4" s="8">
        <v>745</v>
      </c>
      <c r="CH4" s="9">
        <v>34.963768115942031</v>
      </c>
      <c r="CI4" s="8">
        <v>1285212</v>
      </c>
      <c r="CJ4" s="8">
        <v>1593481</v>
      </c>
      <c r="CK4" s="8">
        <v>9842010</v>
      </c>
      <c r="CL4" s="8">
        <v>12501266</v>
      </c>
      <c r="CM4" s="9">
        <v>27.01944013468794</v>
      </c>
      <c r="CN4" s="8">
        <v>10</v>
      </c>
      <c r="CO4" s="8">
        <v>16</v>
      </c>
      <c r="CP4" s="8">
        <v>50</v>
      </c>
      <c r="CQ4" s="8">
        <v>76</v>
      </c>
      <c r="CR4" s="9">
        <v>52</v>
      </c>
      <c r="CS4" s="8">
        <v>32641</v>
      </c>
      <c r="CT4" s="8">
        <v>35432</v>
      </c>
      <c r="CU4" s="8">
        <v>206591</v>
      </c>
      <c r="CV4" s="8">
        <v>325159</v>
      </c>
      <c r="CW4" s="9">
        <v>57.392626009845543</v>
      </c>
      <c r="CX4" s="8">
        <v>16188</v>
      </c>
      <c r="CY4" s="8">
        <v>7351</v>
      </c>
      <c r="CZ4" s="8">
        <v>110059</v>
      </c>
      <c r="DA4" s="8">
        <v>149365</v>
      </c>
      <c r="DB4" s="9">
        <v>35.713571811482922</v>
      </c>
      <c r="DC4" s="8">
        <v>16453</v>
      </c>
      <c r="DD4" s="8">
        <v>28081</v>
      </c>
      <c r="DE4" s="8">
        <v>96532</v>
      </c>
      <c r="DF4" s="8">
        <v>175794</v>
      </c>
      <c r="DG4" s="9">
        <v>82.109559524302824</v>
      </c>
      <c r="DH4" s="8">
        <v>4518</v>
      </c>
      <c r="DI4" s="8">
        <v>2846</v>
      </c>
      <c r="DJ4" s="8">
        <v>26769</v>
      </c>
      <c r="DK4" s="8">
        <v>38031</v>
      </c>
      <c r="DL4" s="9">
        <v>42.071052336658077</v>
      </c>
      <c r="DM4" s="8">
        <v>228</v>
      </c>
      <c r="DN4" s="8">
        <v>541</v>
      </c>
      <c r="DO4" s="8">
        <v>1427</v>
      </c>
      <c r="DP4" s="8">
        <v>2194</v>
      </c>
      <c r="DQ4" s="9">
        <v>53.749124036440087</v>
      </c>
    </row>
    <row r="5" spans="1:121" x14ac:dyDescent="0.25">
      <c r="A5" s="7" t="s">
        <v>56</v>
      </c>
      <c r="B5" s="8">
        <v>16631</v>
      </c>
      <c r="C5" s="8">
        <v>6036</v>
      </c>
      <c r="D5" s="8">
        <v>89554</v>
      </c>
      <c r="E5" s="8">
        <v>21263</v>
      </c>
      <c r="F5" s="9">
        <v>-76.256783616588876</v>
      </c>
      <c r="G5" s="8">
        <v>372818</v>
      </c>
      <c r="H5" s="8">
        <v>322149</v>
      </c>
      <c r="I5" s="8">
        <v>3323335</v>
      </c>
      <c r="J5" s="8">
        <v>3386202</v>
      </c>
      <c r="K5" s="9">
        <v>1.8916841064773851</v>
      </c>
      <c r="L5" s="8">
        <v>98523</v>
      </c>
      <c r="M5" s="8">
        <v>111810</v>
      </c>
      <c r="N5" s="8">
        <v>1259867</v>
      </c>
      <c r="O5" s="8">
        <v>1019128</v>
      </c>
      <c r="P5" s="9">
        <v>-19.10828682710159</v>
      </c>
      <c r="Q5" s="8">
        <v>19422</v>
      </c>
      <c r="R5" s="8">
        <v>22401</v>
      </c>
      <c r="S5" s="8">
        <v>332413</v>
      </c>
      <c r="T5" s="8">
        <v>172126</v>
      </c>
      <c r="U5" s="9">
        <v>-48.219233303149998</v>
      </c>
      <c r="V5" s="8">
        <v>263.572</v>
      </c>
      <c r="W5" s="8">
        <v>300.21499999999997</v>
      </c>
      <c r="X5" s="8">
        <v>2745.0650000000001</v>
      </c>
      <c r="Y5" s="8">
        <v>2964.0819999999999</v>
      </c>
      <c r="Z5" s="9">
        <v>7.9785724563899274</v>
      </c>
      <c r="AA5" s="8">
        <v>7107</v>
      </c>
      <c r="AB5" s="8">
        <v>5704</v>
      </c>
      <c r="AC5" s="8">
        <v>68384</v>
      </c>
      <c r="AD5" s="8">
        <v>80195</v>
      </c>
      <c r="AE5" s="9">
        <v>17.271583996256439</v>
      </c>
      <c r="AF5" s="8">
        <v>3660</v>
      </c>
      <c r="AG5" s="8">
        <v>2598</v>
      </c>
      <c r="AH5" s="8">
        <v>35038</v>
      </c>
      <c r="AI5" s="8">
        <v>41056</v>
      </c>
      <c r="AJ5" s="9">
        <v>17.175637878874369</v>
      </c>
      <c r="AK5" s="8">
        <v>0</v>
      </c>
      <c r="AL5" s="8">
        <v>0</v>
      </c>
      <c r="AM5" s="8">
        <v>0</v>
      </c>
      <c r="AN5" s="8">
        <v>0</v>
      </c>
      <c r="AO5" s="9" t="s">
        <v>75</v>
      </c>
      <c r="AP5" s="8">
        <v>8</v>
      </c>
      <c r="AQ5" s="8">
        <v>0</v>
      </c>
      <c r="AR5" s="8">
        <v>11322</v>
      </c>
      <c r="AS5" s="8">
        <v>43</v>
      </c>
      <c r="AT5" s="9">
        <v>-99.620208443737852</v>
      </c>
      <c r="AU5" s="8">
        <v>8</v>
      </c>
      <c r="AV5" s="8">
        <v>0</v>
      </c>
      <c r="AW5" s="8">
        <v>791</v>
      </c>
      <c r="AX5" s="8">
        <v>43</v>
      </c>
      <c r="AY5" s="9">
        <v>-94.56384323640961</v>
      </c>
      <c r="AZ5" s="8">
        <v>50567</v>
      </c>
      <c r="BA5" s="8">
        <v>60032</v>
      </c>
      <c r="BB5" s="8">
        <v>693866</v>
      </c>
      <c r="BC5" s="8">
        <v>625033</v>
      </c>
      <c r="BD5" s="9">
        <v>-9.9202151424050129</v>
      </c>
      <c r="BE5" s="8">
        <v>3008</v>
      </c>
      <c r="BF5" s="8">
        <v>3375</v>
      </c>
      <c r="BG5" s="8">
        <v>35505</v>
      </c>
      <c r="BH5" s="8">
        <v>32613</v>
      </c>
      <c r="BI5" s="9">
        <v>-8.1453316434305094</v>
      </c>
      <c r="BJ5" s="8">
        <v>1180.5</v>
      </c>
      <c r="BK5" s="8">
        <v>1657</v>
      </c>
      <c r="BL5" s="8">
        <v>19782</v>
      </c>
      <c r="BM5" s="8">
        <v>13736</v>
      </c>
      <c r="BN5" s="9">
        <v>-30.563138206450301</v>
      </c>
      <c r="BO5" s="8">
        <v>4</v>
      </c>
      <c r="BP5" s="8">
        <v>0</v>
      </c>
      <c r="BQ5" s="8">
        <v>333</v>
      </c>
      <c r="BR5" s="8">
        <v>17</v>
      </c>
      <c r="BS5" s="9">
        <v>-94.89489489489489</v>
      </c>
      <c r="BT5" s="8">
        <v>164</v>
      </c>
      <c r="BU5" s="8">
        <v>694</v>
      </c>
      <c r="BV5" s="8">
        <v>2621.5</v>
      </c>
      <c r="BW5" s="8">
        <v>6225.5</v>
      </c>
      <c r="BX5" s="9">
        <v>137.4785428189968</v>
      </c>
      <c r="BY5" s="8">
        <v>1012.5</v>
      </c>
      <c r="BZ5" s="8">
        <v>963</v>
      </c>
      <c r="CA5" s="8">
        <v>16827.5</v>
      </c>
      <c r="CB5" s="8">
        <v>7493.5</v>
      </c>
      <c r="CC5" s="9">
        <v>-55.468726786510167</v>
      </c>
      <c r="CD5" s="8">
        <v>135</v>
      </c>
      <c r="CE5" s="8">
        <v>137</v>
      </c>
      <c r="CF5" s="8">
        <v>1520</v>
      </c>
      <c r="CG5" s="8">
        <v>1662</v>
      </c>
      <c r="CH5" s="9">
        <v>9.3421052631578902</v>
      </c>
      <c r="CI5" s="8">
        <v>2546546</v>
      </c>
      <c r="CJ5" s="8">
        <v>2400213</v>
      </c>
      <c r="CK5" s="8">
        <v>24584558</v>
      </c>
      <c r="CL5" s="8">
        <v>29965984</v>
      </c>
      <c r="CM5" s="9">
        <v>21.889455974762701</v>
      </c>
      <c r="CN5" s="8">
        <v>3</v>
      </c>
      <c r="CO5" s="8">
        <v>2</v>
      </c>
      <c r="CP5" s="8">
        <v>12</v>
      </c>
      <c r="CQ5" s="8">
        <v>17</v>
      </c>
      <c r="CR5" s="9">
        <v>41.666666666666657</v>
      </c>
      <c r="CS5" s="8">
        <v>29919</v>
      </c>
      <c r="CT5" s="8">
        <v>33689</v>
      </c>
      <c r="CU5" s="8">
        <v>647597</v>
      </c>
      <c r="CV5" s="8">
        <v>767545</v>
      </c>
      <c r="CW5" s="9">
        <v>18.522012918528031</v>
      </c>
      <c r="CX5" s="8">
        <v>27559</v>
      </c>
      <c r="CY5" s="8">
        <v>32978</v>
      </c>
      <c r="CZ5" s="8">
        <v>642576</v>
      </c>
      <c r="DA5" s="8">
        <v>760209</v>
      </c>
      <c r="DB5" s="9">
        <v>18.306472697392991</v>
      </c>
      <c r="DC5" s="8">
        <v>2360</v>
      </c>
      <c r="DD5" s="8">
        <v>711</v>
      </c>
      <c r="DE5" s="8">
        <v>5021</v>
      </c>
      <c r="DF5" s="8">
        <v>7336</v>
      </c>
      <c r="DG5" s="9">
        <v>46.1063533160725</v>
      </c>
      <c r="DH5" s="8">
        <v>8511</v>
      </c>
      <c r="DI5" s="8">
        <v>11185</v>
      </c>
      <c r="DJ5" s="8">
        <v>151501</v>
      </c>
      <c r="DK5" s="8">
        <v>196377</v>
      </c>
      <c r="DL5" s="9">
        <v>29.620926594543931</v>
      </c>
      <c r="DM5" s="8">
        <v>146</v>
      </c>
      <c r="DN5" s="8">
        <v>236</v>
      </c>
      <c r="DO5" s="8">
        <v>2227</v>
      </c>
      <c r="DP5" s="8">
        <v>1988</v>
      </c>
      <c r="DQ5" s="9">
        <v>-10.73192635832959</v>
      </c>
    </row>
    <row r="6" spans="1:121" x14ac:dyDescent="0.25">
      <c r="A6" s="7" t="s">
        <v>57</v>
      </c>
      <c r="B6" s="8">
        <v>46839</v>
      </c>
      <c r="C6" s="8">
        <v>51965</v>
      </c>
      <c r="D6" s="8">
        <v>542799</v>
      </c>
      <c r="E6" s="8">
        <v>578808</v>
      </c>
      <c r="F6" s="9">
        <v>6.633947372784406</v>
      </c>
      <c r="G6" s="8">
        <v>188955</v>
      </c>
      <c r="H6" s="8">
        <v>217583</v>
      </c>
      <c r="I6" s="8">
        <v>2412896</v>
      </c>
      <c r="J6" s="8">
        <v>2372300</v>
      </c>
      <c r="K6" s="9">
        <v>-1.682459583836192</v>
      </c>
      <c r="L6" s="8">
        <v>61969</v>
      </c>
      <c r="M6" s="8">
        <v>91657</v>
      </c>
      <c r="N6" s="8">
        <v>849981</v>
      </c>
      <c r="O6" s="8">
        <v>987188</v>
      </c>
      <c r="P6" s="9">
        <v>16.142360829242069</v>
      </c>
      <c r="Q6" s="8">
        <v>0</v>
      </c>
      <c r="R6" s="8">
        <v>0</v>
      </c>
      <c r="S6" s="8">
        <v>0</v>
      </c>
      <c r="T6" s="8">
        <v>9</v>
      </c>
      <c r="U6" s="9" t="s">
        <v>75</v>
      </c>
      <c r="V6" s="8">
        <v>728.79600000000005</v>
      </c>
      <c r="W6" s="8">
        <v>429.93799999999999</v>
      </c>
      <c r="X6" s="8">
        <v>12976.16</v>
      </c>
      <c r="Y6" s="8">
        <v>6716.6420000000016</v>
      </c>
      <c r="Z6" s="9">
        <v>-48.238600633777622</v>
      </c>
      <c r="AA6" s="8">
        <v>4238</v>
      </c>
      <c r="AB6" s="8">
        <v>2558</v>
      </c>
      <c r="AC6" s="8">
        <v>48266</v>
      </c>
      <c r="AD6" s="8">
        <v>41953</v>
      </c>
      <c r="AE6" s="9">
        <v>-13.07960054696888</v>
      </c>
      <c r="AF6" s="8">
        <v>1259</v>
      </c>
      <c r="AG6" s="8">
        <v>344</v>
      </c>
      <c r="AH6" s="8">
        <v>14348</v>
      </c>
      <c r="AI6" s="8">
        <v>11011</v>
      </c>
      <c r="AJ6" s="9">
        <v>-23.257596877613611</v>
      </c>
      <c r="AK6" s="8">
        <v>0</v>
      </c>
      <c r="AL6" s="8">
        <v>0</v>
      </c>
      <c r="AM6" s="8">
        <v>0</v>
      </c>
      <c r="AN6" s="8">
        <v>0</v>
      </c>
      <c r="AO6" s="9" t="s">
        <v>75</v>
      </c>
      <c r="AP6" s="8">
        <v>0</v>
      </c>
      <c r="AQ6" s="8">
        <v>0</v>
      </c>
      <c r="AR6" s="8">
        <v>6050</v>
      </c>
      <c r="AS6" s="8">
        <v>33000</v>
      </c>
      <c r="AT6" s="9">
        <v>445.4545454545455</v>
      </c>
      <c r="AU6" s="8">
        <v>0</v>
      </c>
      <c r="AV6" s="8">
        <v>0</v>
      </c>
      <c r="AW6" s="8">
        <v>0</v>
      </c>
      <c r="AX6" s="8">
        <v>0</v>
      </c>
      <c r="AY6" s="9" t="s">
        <v>75</v>
      </c>
      <c r="AZ6" s="8">
        <v>0</v>
      </c>
      <c r="BA6" s="8">
        <v>0</v>
      </c>
      <c r="BB6" s="8">
        <v>45</v>
      </c>
      <c r="BC6" s="8">
        <v>0</v>
      </c>
      <c r="BD6" s="9">
        <v>-100</v>
      </c>
      <c r="BE6" s="8">
        <v>0</v>
      </c>
      <c r="BF6" s="8">
        <v>0</v>
      </c>
      <c r="BG6" s="8">
        <v>0</v>
      </c>
      <c r="BH6" s="8">
        <v>0</v>
      </c>
      <c r="BI6" s="9" t="s">
        <v>75</v>
      </c>
      <c r="BJ6" s="8">
        <v>0</v>
      </c>
      <c r="BK6" s="8">
        <v>0</v>
      </c>
      <c r="BL6" s="8">
        <v>0</v>
      </c>
      <c r="BM6" s="8">
        <v>0</v>
      </c>
      <c r="BN6" s="9" t="s">
        <v>75</v>
      </c>
      <c r="BO6" s="8">
        <v>0</v>
      </c>
      <c r="BP6" s="8">
        <v>0</v>
      </c>
      <c r="BQ6" s="8">
        <v>0</v>
      </c>
      <c r="BR6" s="8">
        <v>0</v>
      </c>
      <c r="BS6" s="9" t="s">
        <v>75</v>
      </c>
      <c r="BT6" s="8">
        <v>0</v>
      </c>
      <c r="BU6" s="8">
        <v>0</v>
      </c>
      <c r="BV6" s="8">
        <v>0</v>
      </c>
      <c r="BW6" s="8">
        <v>0</v>
      </c>
      <c r="BX6" s="9" t="s">
        <v>75</v>
      </c>
      <c r="BY6" s="8">
        <v>0</v>
      </c>
      <c r="BZ6" s="8">
        <v>0</v>
      </c>
      <c r="CA6" s="8">
        <v>0</v>
      </c>
      <c r="CB6" s="8">
        <v>0</v>
      </c>
      <c r="CC6" s="9" t="s">
        <v>75</v>
      </c>
      <c r="CD6" s="8">
        <v>61</v>
      </c>
      <c r="CE6" s="8">
        <v>60</v>
      </c>
      <c r="CF6" s="8">
        <v>658</v>
      </c>
      <c r="CG6" s="8">
        <v>674</v>
      </c>
      <c r="CH6" s="9">
        <v>2.431610942249236</v>
      </c>
      <c r="CI6" s="8">
        <v>393028</v>
      </c>
      <c r="CJ6" s="8">
        <v>428842</v>
      </c>
      <c r="CK6" s="8">
        <v>4768604</v>
      </c>
      <c r="CL6" s="8">
        <v>5396271</v>
      </c>
      <c r="CM6" s="9">
        <v>13.162489483295319</v>
      </c>
      <c r="CN6" s="8">
        <v>0</v>
      </c>
      <c r="CO6" s="8">
        <v>0</v>
      </c>
      <c r="CP6" s="8">
        <v>3</v>
      </c>
      <c r="CQ6" s="8">
        <v>0</v>
      </c>
      <c r="CR6" s="9">
        <v>-100</v>
      </c>
      <c r="CS6" s="8">
        <v>0</v>
      </c>
      <c r="CT6" s="8">
        <v>0</v>
      </c>
      <c r="CU6" s="8">
        <v>166</v>
      </c>
      <c r="CV6" s="8">
        <v>0</v>
      </c>
      <c r="CW6" s="9">
        <v>-100</v>
      </c>
      <c r="CX6" s="8">
        <v>0</v>
      </c>
      <c r="CY6" s="8">
        <v>0</v>
      </c>
      <c r="CZ6" s="8">
        <v>0</v>
      </c>
      <c r="DA6" s="8">
        <v>0</v>
      </c>
      <c r="DB6" s="9" t="s">
        <v>75</v>
      </c>
      <c r="DC6" s="8">
        <v>0</v>
      </c>
      <c r="DD6" s="8">
        <v>0</v>
      </c>
      <c r="DE6" s="8">
        <v>166</v>
      </c>
      <c r="DF6" s="8">
        <v>0</v>
      </c>
      <c r="DG6" s="9">
        <v>-100</v>
      </c>
      <c r="DH6" s="8">
        <v>0</v>
      </c>
      <c r="DI6" s="8">
        <v>0</v>
      </c>
      <c r="DJ6" s="8">
        <v>0</v>
      </c>
      <c r="DK6" s="8">
        <v>0</v>
      </c>
      <c r="DL6" s="9" t="s">
        <v>75</v>
      </c>
      <c r="DM6" s="8">
        <v>0</v>
      </c>
      <c r="DN6" s="8">
        <v>0</v>
      </c>
      <c r="DO6" s="8">
        <v>0</v>
      </c>
      <c r="DP6" s="8">
        <v>0</v>
      </c>
      <c r="DQ6" s="9" t="s">
        <v>75</v>
      </c>
    </row>
    <row r="7" spans="1:121" x14ac:dyDescent="0.25">
      <c r="A7" s="7" t="s">
        <v>58</v>
      </c>
      <c r="B7" s="8">
        <v>2434489</v>
      </c>
      <c r="C7" s="8">
        <v>2049476</v>
      </c>
      <c r="D7" s="8">
        <v>23285310</v>
      </c>
      <c r="E7" s="8">
        <v>21759681</v>
      </c>
      <c r="F7" s="9">
        <v>-6.5518947353503174</v>
      </c>
      <c r="G7" s="8">
        <v>27828</v>
      </c>
      <c r="H7" s="8">
        <v>39976</v>
      </c>
      <c r="I7" s="8">
        <v>1280247</v>
      </c>
      <c r="J7" s="8">
        <v>390631</v>
      </c>
      <c r="K7" s="9">
        <v>-69.487841018178528</v>
      </c>
      <c r="L7" s="8">
        <v>6350700</v>
      </c>
      <c r="M7" s="8">
        <v>6028009</v>
      </c>
      <c r="N7" s="8">
        <v>59713555</v>
      </c>
      <c r="O7" s="8">
        <v>58725845</v>
      </c>
      <c r="P7" s="9">
        <v>-1.6540800493288399</v>
      </c>
      <c r="Q7" s="8">
        <v>5097325</v>
      </c>
      <c r="R7" s="8">
        <v>4913067</v>
      </c>
      <c r="S7" s="8">
        <v>47490691</v>
      </c>
      <c r="T7" s="8">
        <v>47375783</v>
      </c>
      <c r="U7" s="9">
        <v>-0.2419589978170649</v>
      </c>
      <c r="V7" s="8">
        <v>137.34</v>
      </c>
      <c r="W7" s="8">
        <v>150.75399999999999</v>
      </c>
      <c r="X7" s="8">
        <v>776.32</v>
      </c>
      <c r="Y7" s="8">
        <v>772.53499999999997</v>
      </c>
      <c r="Z7" s="9">
        <v>-0.48755667765868788</v>
      </c>
      <c r="AA7" s="8">
        <v>314508</v>
      </c>
      <c r="AB7" s="8">
        <v>325555</v>
      </c>
      <c r="AC7" s="8">
        <v>3372037</v>
      </c>
      <c r="AD7" s="8">
        <v>3105279</v>
      </c>
      <c r="AE7" s="9">
        <v>-7.91088591258044</v>
      </c>
      <c r="AF7" s="8">
        <v>299716</v>
      </c>
      <c r="AG7" s="8">
        <v>311552</v>
      </c>
      <c r="AH7" s="8">
        <v>3211019</v>
      </c>
      <c r="AI7" s="8">
        <v>2959532</v>
      </c>
      <c r="AJ7" s="9">
        <v>-7.831999748366484</v>
      </c>
      <c r="AK7" s="8">
        <v>306152</v>
      </c>
      <c r="AL7" s="8">
        <v>368448</v>
      </c>
      <c r="AM7" s="8">
        <v>2995001</v>
      </c>
      <c r="AN7" s="8">
        <v>3162093</v>
      </c>
      <c r="AO7" s="9">
        <v>5.5790298567513048</v>
      </c>
      <c r="AP7" s="8">
        <v>5633242</v>
      </c>
      <c r="AQ7" s="8">
        <v>5439448</v>
      </c>
      <c r="AR7" s="8">
        <v>52847163</v>
      </c>
      <c r="AS7" s="8">
        <v>52895371</v>
      </c>
      <c r="AT7" s="9">
        <v>9.1221547692157401E-2</v>
      </c>
      <c r="AU7" s="8">
        <v>4535384</v>
      </c>
      <c r="AV7" s="8">
        <v>4376860</v>
      </c>
      <c r="AW7" s="8">
        <v>42133607</v>
      </c>
      <c r="AX7" s="8">
        <v>42165048</v>
      </c>
      <c r="AY7" s="9">
        <v>7.4622141892575655E-2</v>
      </c>
      <c r="AZ7" s="8">
        <v>1237120</v>
      </c>
      <c r="BA7" s="8">
        <v>1104670</v>
      </c>
      <c r="BB7" s="8">
        <v>12116520</v>
      </c>
      <c r="BC7" s="8">
        <v>11284221</v>
      </c>
      <c r="BD7" s="9">
        <v>-6.8691257885927683</v>
      </c>
      <c r="BE7" s="8">
        <v>39041</v>
      </c>
      <c r="BF7" s="8">
        <v>36698</v>
      </c>
      <c r="BG7" s="8">
        <v>386795</v>
      </c>
      <c r="BH7" s="8">
        <v>380320</v>
      </c>
      <c r="BI7" s="9">
        <v>-1.674013366253448</v>
      </c>
      <c r="BJ7" s="8">
        <v>424520</v>
      </c>
      <c r="BK7" s="8">
        <v>411342</v>
      </c>
      <c r="BL7" s="8">
        <v>4009819</v>
      </c>
      <c r="BM7" s="8">
        <v>3965969</v>
      </c>
      <c r="BN7" s="9">
        <v>-1.093565569917246</v>
      </c>
      <c r="BO7" s="8">
        <v>347995</v>
      </c>
      <c r="BP7" s="8">
        <v>344074</v>
      </c>
      <c r="BQ7" s="8">
        <v>3331272</v>
      </c>
      <c r="BR7" s="8">
        <v>3309759</v>
      </c>
      <c r="BS7" s="9">
        <v>-0.64578935613783983</v>
      </c>
      <c r="BT7" s="8">
        <v>4</v>
      </c>
      <c r="BU7" s="8">
        <v>10</v>
      </c>
      <c r="BV7" s="8">
        <v>216</v>
      </c>
      <c r="BW7" s="8">
        <v>114</v>
      </c>
      <c r="BX7" s="9">
        <v>-47.222222222222221</v>
      </c>
      <c r="BY7" s="8">
        <v>76521</v>
      </c>
      <c r="BZ7" s="8">
        <v>67258</v>
      </c>
      <c r="CA7" s="8">
        <v>678331</v>
      </c>
      <c r="CB7" s="8">
        <v>656096</v>
      </c>
      <c r="CC7" s="9">
        <v>-3.277898253212669</v>
      </c>
      <c r="CD7" s="8">
        <v>2373</v>
      </c>
      <c r="CE7" s="8">
        <v>2352</v>
      </c>
      <c r="CF7" s="8">
        <v>22862</v>
      </c>
      <c r="CG7" s="8">
        <v>25185</v>
      </c>
      <c r="CH7" s="9">
        <v>10.160965794768609</v>
      </c>
      <c r="CI7" s="8">
        <v>41381050</v>
      </c>
      <c r="CJ7" s="8">
        <v>45144730</v>
      </c>
      <c r="CK7" s="8">
        <v>400825895</v>
      </c>
      <c r="CL7" s="8">
        <v>450616929</v>
      </c>
      <c r="CM7" s="9">
        <v>12.4221101034403</v>
      </c>
      <c r="CN7" s="8">
        <v>0</v>
      </c>
      <c r="CO7" s="8">
        <v>0</v>
      </c>
      <c r="CP7" s="8">
        <v>1</v>
      </c>
      <c r="CQ7" s="8">
        <v>0</v>
      </c>
      <c r="CR7" s="9">
        <v>-100</v>
      </c>
      <c r="CS7" s="8">
        <v>294705</v>
      </c>
      <c r="CT7" s="8">
        <v>321176</v>
      </c>
      <c r="CU7" s="8">
        <v>3816610</v>
      </c>
      <c r="CV7" s="8">
        <v>4900661</v>
      </c>
      <c r="CW7" s="9">
        <v>28.403504680855519</v>
      </c>
      <c r="CX7" s="8">
        <v>294705</v>
      </c>
      <c r="CY7" s="8">
        <v>321176</v>
      </c>
      <c r="CZ7" s="8">
        <v>3816610</v>
      </c>
      <c r="DA7" s="8">
        <v>4900637</v>
      </c>
      <c r="DB7" s="9">
        <v>28.40287585055847</v>
      </c>
      <c r="DC7" s="8">
        <v>0</v>
      </c>
      <c r="DD7" s="8">
        <v>0</v>
      </c>
      <c r="DE7" s="8">
        <v>0</v>
      </c>
      <c r="DF7" s="8">
        <v>24</v>
      </c>
      <c r="DG7" s="9" t="s">
        <v>75</v>
      </c>
      <c r="DH7" s="8">
        <v>61746</v>
      </c>
      <c r="DI7" s="8">
        <v>68991</v>
      </c>
      <c r="DJ7" s="8">
        <v>808307</v>
      </c>
      <c r="DK7" s="8">
        <v>1053255</v>
      </c>
      <c r="DL7" s="9">
        <v>30.303832578463389</v>
      </c>
      <c r="DM7" s="8">
        <v>232</v>
      </c>
      <c r="DN7" s="8">
        <v>294</v>
      </c>
      <c r="DO7" s="8">
        <v>2496</v>
      </c>
      <c r="DP7" s="8">
        <v>3144</v>
      </c>
      <c r="DQ7" s="9">
        <v>25.961538461538471</v>
      </c>
    </row>
    <row r="8" spans="1:121" x14ac:dyDescent="0.25">
      <c r="A8" s="7" t="s">
        <v>59</v>
      </c>
      <c r="B8" s="8">
        <v>124336</v>
      </c>
      <c r="C8" s="8">
        <v>91138</v>
      </c>
      <c r="D8" s="8">
        <v>1293308</v>
      </c>
      <c r="E8" s="8">
        <v>1209951</v>
      </c>
      <c r="F8" s="9">
        <v>-6.4452551132444853</v>
      </c>
      <c r="G8" s="8">
        <v>204653</v>
      </c>
      <c r="H8" s="8">
        <v>153005</v>
      </c>
      <c r="I8" s="8">
        <v>1461366</v>
      </c>
      <c r="J8" s="8">
        <v>1831721</v>
      </c>
      <c r="K8" s="9">
        <v>25.343069429561108</v>
      </c>
      <c r="L8" s="8">
        <v>171449</v>
      </c>
      <c r="M8" s="8">
        <v>188383</v>
      </c>
      <c r="N8" s="8">
        <v>1871093</v>
      </c>
      <c r="O8" s="8">
        <v>1762494</v>
      </c>
      <c r="P8" s="9">
        <v>-5.8040407398242602</v>
      </c>
      <c r="Q8" s="8">
        <v>122736</v>
      </c>
      <c r="R8" s="8">
        <v>131594</v>
      </c>
      <c r="S8" s="8">
        <v>1354372</v>
      </c>
      <c r="T8" s="8">
        <v>1235840</v>
      </c>
      <c r="U8" s="9">
        <v>-8.7518052647278637</v>
      </c>
      <c r="V8" s="8">
        <v>1018.072</v>
      </c>
      <c r="W8" s="8">
        <v>1176.8820000000001</v>
      </c>
      <c r="X8" s="8">
        <v>11198.737999999999</v>
      </c>
      <c r="Y8" s="8">
        <v>10623.405000000001</v>
      </c>
      <c r="Z8" s="9">
        <v>-5.1374806696968847</v>
      </c>
      <c r="AA8" s="8">
        <v>7922</v>
      </c>
      <c r="AB8" s="8">
        <v>7567</v>
      </c>
      <c r="AC8" s="8">
        <v>129173</v>
      </c>
      <c r="AD8" s="8">
        <v>94049</v>
      </c>
      <c r="AE8" s="9">
        <v>-27.191440935799282</v>
      </c>
      <c r="AF8" s="8">
        <v>1276</v>
      </c>
      <c r="AG8" s="8">
        <v>1524</v>
      </c>
      <c r="AH8" s="8">
        <v>27141</v>
      </c>
      <c r="AI8" s="8">
        <v>19589</v>
      </c>
      <c r="AJ8" s="9">
        <v>-27.825061714748902</v>
      </c>
      <c r="AK8" s="8">
        <v>0</v>
      </c>
      <c r="AL8" s="8">
        <v>0</v>
      </c>
      <c r="AM8" s="8">
        <v>0</v>
      </c>
      <c r="AN8" s="8">
        <v>0</v>
      </c>
      <c r="AO8" s="9" t="s">
        <v>75</v>
      </c>
      <c r="AP8" s="8">
        <v>144924</v>
      </c>
      <c r="AQ8" s="8">
        <v>99984</v>
      </c>
      <c r="AR8" s="8">
        <v>1677309</v>
      </c>
      <c r="AS8" s="8">
        <v>1399547</v>
      </c>
      <c r="AT8" s="9">
        <v>-16.559977917008741</v>
      </c>
      <c r="AU8" s="8">
        <v>23231</v>
      </c>
      <c r="AV8" s="8">
        <v>16921</v>
      </c>
      <c r="AW8" s="8">
        <v>308375</v>
      </c>
      <c r="AX8" s="8">
        <v>173363</v>
      </c>
      <c r="AY8" s="9">
        <v>-43.781759221726787</v>
      </c>
      <c r="AZ8" s="8">
        <v>67861</v>
      </c>
      <c r="BA8" s="8">
        <v>71188</v>
      </c>
      <c r="BB8" s="8">
        <v>643525</v>
      </c>
      <c r="BC8" s="8">
        <v>679397</v>
      </c>
      <c r="BD8" s="9">
        <v>5.5742978128277798</v>
      </c>
      <c r="BE8" s="8">
        <v>2082</v>
      </c>
      <c r="BF8" s="8">
        <v>2399</v>
      </c>
      <c r="BG8" s="8">
        <v>20767</v>
      </c>
      <c r="BH8" s="8">
        <v>21326</v>
      </c>
      <c r="BI8" s="9">
        <v>2.6917705975827029</v>
      </c>
      <c r="BJ8" s="8">
        <v>17710.25</v>
      </c>
      <c r="BK8" s="8">
        <v>17480</v>
      </c>
      <c r="BL8" s="8">
        <v>184296.25</v>
      </c>
      <c r="BM8" s="8">
        <v>163657.25</v>
      </c>
      <c r="BN8" s="9">
        <v>-11.19881712188935</v>
      </c>
      <c r="BO8" s="8">
        <v>2760.75</v>
      </c>
      <c r="BP8" s="8">
        <v>1431.5</v>
      </c>
      <c r="BQ8" s="8">
        <v>27969.25</v>
      </c>
      <c r="BR8" s="8">
        <v>15076.5</v>
      </c>
      <c r="BS8" s="9">
        <v>-46.096159174808051</v>
      </c>
      <c r="BT8" s="8">
        <v>13419</v>
      </c>
      <c r="BU8" s="8">
        <v>13264.5</v>
      </c>
      <c r="BV8" s="8">
        <v>129941.5</v>
      </c>
      <c r="BW8" s="8">
        <v>124223.75</v>
      </c>
      <c r="BX8" s="9">
        <v>-4.4002493429735674</v>
      </c>
      <c r="BY8" s="8">
        <v>1530.5</v>
      </c>
      <c r="BZ8" s="8">
        <v>2784</v>
      </c>
      <c r="CA8" s="8">
        <v>26385.5</v>
      </c>
      <c r="CB8" s="8">
        <v>24357</v>
      </c>
      <c r="CC8" s="9">
        <v>-7.6879346610827932</v>
      </c>
      <c r="CD8" s="8">
        <v>149</v>
      </c>
      <c r="CE8" s="8">
        <v>154</v>
      </c>
      <c r="CF8" s="8">
        <v>1306</v>
      </c>
      <c r="CG8" s="8">
        <v>1320</v>
      </c>
      <c r="CH8" s="9">
        <v>1.0719754977029079</v>
      </c>
      <c r="CI8" s="8">
        <v>4393220</v>
      </c>
      <c r="CJ8" s="8">
        <v>5185906</v>
      </c>
      <c r="CK8" s="8">
        <v>30431417</v>
      </c>
      <c r="CL8" s="8">
        <v>35551957</v>
      </c>
      <c r="CM8" s="9">
        <v>16.826492174189578</v>
      </c>
      <c r="CN8" s="8">
        <v>47</v>
      </c>
      <c r="CO8" s="8">
        <v>49</v>
      </c>
      <c r="CP8" s="8">
        <v>256</v>
      </c>
      <c r="CQ8" s="8">
        <v>287</v>
      </c>
      <c r="CR8" s="9">
        <v>12.109375</v>
      </c>
      <c r="CS8" s="8">
        <v>68395</v>
      </c>
      <c r="CT8" s="8">
        <v>100179</v>
      </c>
      <c r="CU8" s="8">
        <v>334453</v>
      </c>
      <c r="CV8" s="8">
        <v>569743</v>
      </c>
      <c r="CW8" s="9">
        <v>70.350692025486381</v>
      </c>
      <c r="CX8" s="8">
        <v>1581</v>
      </c>
      <c r="CY8" s="8">
        <v>2706</v>
      </c>
      <c r="CZ8" s="8">
        <v>18758</v>
      </c>
      <c r="DA8" s="8">
        <v>22409</v>
      </c>
      <c r="DB8" s="9">
        <v>19.463695489924309</v>
      </c>
      <c r="DC8" s="8">
        <v>66814</v>
      </c>
      <c r="DD8" s="8">
        <v>97473</v>
      </c>
      <c r="DE8" s="8">
        <v>315695</v>
      </c>
      <c r="DF8" s="8">
        <v>547334</v>
      </c>
      <c r="DG8" s="9">
        <v>73.374301145092574</v>
      </c>
      <c r="DH8" s="8">
        <v>960</v>
      </c>
      <c r="DI8" s="8">
        <v>1510</v>
      </c>
      <c r="DJ8" s="8">
        <v>10449</v>
      </c>
      <c r="DK8" s="8">
        <v>12398</v>
      </c>
      <c r="DL8" s="9">
        <v>18.652502631830799</v>
      </c>
      <c r="DM8" s="8">
        <v>797</v>
      </c>
      <c r="DN8" s="8">
        <v>1677</v>
      </c>
      <c r="DO8" s="8">
        <v>9427</v>
      </c>
      <c r="DP8" s="8">
        <v>16952</v>
      </c>
      <c r="DQ8" s="9">
        <v>79.823910045613673</v>
      </c>
    </row>
    <row r="9" spans="1:121" x14ac:dyDescent="0.25">
      <c r="A9" s="7" t="s">
        <v>60</v>
      </c>
      <c r="B9" s="8">
        <v>162312</v>
      </c>
      <c r="C9" s="8">
        <v>148276</v>
      </c>
      <c r="D9" s="8">
        <v>1334749</v>
      </c>
      <c r="E9" s="8">
        <v>1346907</v>
      </c>
      <c r="F9" s="9">
        <v>0.91088287011265834</v>
      </c>
      <c r="G9" s="8">
        <v>28457</v>
      </c>
      <c r="H9" s="8">
        <v>21838</v>
      </c>
      <c r="I9" s="8">
        <v>321499</v>
      </c>
      <c r="J9" s="8">
        <v>322121</v>
      </c>
      <c r="K9" s="9">
        <v>0.19346871996491191</v>
      </c>
      <c r="L9" s="8">
        <v>1089153</v>
      </c>
      <c r="M9" s="8">
        <v>1156727</v>
      </c>
      <c r="N9" s="8">
        <v>11547901</v>
      </c>
      <c r="O9" s="8">
        <v>12161654</v>
      </c>
      <c r="P9" s="9">
        <v>5.3148446631123676</v>
      </c>
      <c r="Q9" s="8">
        <v>26861</v>
      </c>
      <c r="R9" s="8">
        <v>23740</v>
      </c>
      <c r="S9" s="8">
        <v>315230</v>
      </c>
      <c r="T9" s="8">
        <v>291306</v>
      </c>
      <c r="U9" s="9">
        <v>-7.5893791834533468</v>
      </c>
      <c r="V9" s="8">
        <v>185.71899999999999</v>
      </c>
      <c r="W9" s="8">
        <v>135.71799999999999</v>
      </c>
      <c r="X9" s="8">
        <v>1637.2659999999989</v>
      </c>
      <c r="Y9" s="8">
        <v>1302.635</v>
      </c>
      <c r="Z9" s="9">
        <v>-20.43840157921797</v>
      </c>
      <c r="AA9" s="8">
        <v>12893</v>
      </c>
      <c r="AB9" s="8">
        <v>15460</v>
      </c>
      <c r="AC9" s="8">
        <v>77643</v>
      </c>
      <c r="AD9" s="8">
        <v>129214</v>
      </c>
      <c r="AE9" s="9">
        <v>66.420668959210758</v>
      </c>
      <c r="AF9" s="8">
        <v>171</v>
      </c>
      <c r="AG9" s="8">
        <v>30</v>
      </c>
      <c r="AH9" s="8">
        <v>1647</v>
      </c>
      <c r="AI9" s="8">
        <v>1002</v>
      </c>
      <c r="AJ9" s="9">
        <v>-39.162112932604742</v>
      </c>
      <c r="AK9" s="8">
        <v>0</v>
      </c>
      <c r="AL9" s="8">
        <v>37</v>
      </c>
      <c r="AM9" s="8">
        <v>0</v>
      </c>
      <c r="AN9" s="8">
        <v>4480</v>
      </c>
      <c r="AO9" s="9" t="s">
        <v>75</v>
      </c>
      <c r="AP9" s="8">
        <v>1273</v>
      </c>
      <c r="AQ9" s="8">
        <v>3147</v>
      </c>
      <c r="AR9" s="8">
        <v>17892</v>
      </c>
      <c r="AS9" s="8">
        <v>13593</v>
      </c>
      <c r="AT9" s="9">
        <v>-24.027498323272969</v>
      </c>
      <c r="AU9" s="8">
        <v>3</v>
      </c>
      <c r="AV9" s="8">
        <v>0</v>
      </c>
      <c r="AW9" s="8">
        <v>15</v>
      </c>
      <c r="AX9" s="8">
        <v>2</v>
      </c>
      <c r="AY9" s="9">
        <v>-86.666666666666671</v>
      </c>
      <c r="AZ9" s="8">
        <v>1073333</v>
      </c>
      <c r="BA9" s="8">
        <v>1127474</v>
      </c>
      <c r="BB9" s="8">
        <v>11452593</v>
      </c>
      <c r="BC9" s="8">
        <v>11966809</v>
      </c>
      <c r="BD9" s="9">
        <v>4.4899526247025392</v>
      </c>
      <c r="BE9" s="8">
        <v>50399</v>
      </c>
      <c r="BF9" s="8">
        <v>52525</v>
      </c>
      <c r="BG9" s="8">
        <v>547865</v>
      </c>
      <c r="BH9" s="8">
        <v>566688</v>
      </c>
      <c r="BI9" s="9">
        <v>3.4357004006461409</v>
      </c>
      <c r="BJ9" s="8">
        <v>7159</v>
      </c>
      <c r="BK9" s="8">
        <v>6652</v>
      </c>
      <c r="BL9" s="8">
        <v>83899</v>
      </c>
      <c r="BM9" s="8">
        <v>79052</v>
      </c>
      <c r="BN9" s="9">
        <v>-5.7771844718053833</v>
      </c>
      <c r="BO9" s="8">
        <v>2</v>
      </c>
      <c r="BP9" s="8">
        <v>0</v>
      </c>
      <c r="BQ9" s="8">
        <v>8</v>
      </c>
      <c r="BR9" s="8">
        <v>2</v>
      </c>
      <c r="BS9" s="9">
        <v>-75</v>
      </c>
      <c r="BT9" s="8">
        <v>7157</v>
      </c>
      <c r="BU9" s="8">
        <v>6652</v>
      </c>
      <c r="BV9" s="8">
        <v>83871</v>
      </c>
      <c r="BW9" s="8">
        <v>79040</v>
      </c>
      <c r="BX9" s="9">
        <v>-5.7600362461399044</v>
      </c>
      <c r="BY9" s="8">
        <v>0</v>
      </c>
      <c r="BZ9" s="8">
        <v>0</v>
      </c>
      <c r="CA9" s="8">
        <v>20</v>
      </c>
      <c r="CB9" s="8">
        <v>10</v>
      </c>
      <c r="CC9" s="9">
        <v>-50</v>
      </c>
      <c r="CD9" s="8">
        <v>4128</v>
      </c>
      <c r="CE9" s="8">
        <v>4322</v>
      </c>
      <c r="CF9" s="8">
        <v>41063</v>
      </c>
      <c r="CG9" s="8">
        <v>43529</v>
      </c>
      <c r="CH9" s="9">
        <v>6.0054063268635929</v>
      </c>
      <c r="CI9" s="8">
        <v>27522559</v>
      </c>
      <c r="CJ9" s="8">
        <v>28351570</v>
      </c>
      <c r="CK9" s="8">
        <v>240893220</v>
      </c>
      <c r="CL9" s="8">
        <v>253962924</v>
      </c>
      <c r="CM9" s="9">
        <v>5.4255175799468276</v>
      </c>
      <c r="CN9" s="8">
        <v>130</v>
      </c>
      <c r="CO9" s="8">
        <v>125</v>
      </c>
      <c r="CP9" s="8">
        <v>666</v>
      </c>
      <c r="CQ9" s="8">
        <v>696</v>
      </c>
      <c r="CR9" s="9">
        <v>4.50450450450451</v>
      </c>
      <c r="CS9" s="8">
        <v>818857</v>
      </c>
      <c r="CT9" s="8">
        <v>958161</v>
      </c>
      <c r="CU9" s="8">
        <v>8061525</v>
      </c>
      <c r="CV9" s="8">
        <v>9118508</v>
      </c>
      <c r="CW9" s="9">
        <v>13.111452237634939</v>
      </c>
      <c r="CX9" s="8">
        <v>532079</v>
      </c>
      <c r="CY9" s="8">
        <v>605576</v>
      </c>
      <c r="CZ9" s="8">
        <v>6466402</v>
      </c>
      <c r="DA9" s="8">
        <v>6794351</v>
      </c>
      <c r="DB9" s="9">
        <v>5.0715838576073651</v>
      </c>
      <c r="DC9" s="8">
        <v>286778</v>
      </c>
      <c r="DD9" s="8">
        <v>352585</v>
      </c>
      <c r="DE9" s="8">
        <v>1595123</v>
      </c>
      <c r="DF9" s="8">
        <v>2324157</v>
      </c>
      <c r="DG9" s="9">
        <v>45.703936310867562</v>
      </c>
      <c r="DH9" s="8">
        <v>96866</v>
      </c>
      <c r="DI9" s="8">
        <v>114626</v>
      </c>
      <c r="DJ9" s="8">
        <v>1039968</v>
      </c>
      <c r="DK9" s="8">
        <v>1109654</v>
      </c>
      <c r="DL9" s="9">
        <v>6.7007831010184873</v>
      </c>
      <c r="DM9" s="8">
        <v>12513</v>
      </c>
      <c r="DN9" s="8">
        <v>13934</v>
      </c>
      <c r="DO9" s="8">
        <v>78912</v>
      </c>
      <c r="DP9" s="8">
        <v>103384</v>
      </c>
      <c r="DQ9" s="9">
        <v>31.011759935117588</v>
      </c>
    </row>
    <row r="10" spans="1:121" x14ac:dyDescent="0.25">
      <c r="A10" s="7" t="s">
        <v>61</v>
      </c>
      <c r="B10" s="8">
        <v>1081988</v>
      </c>
      <c r="C10" s="8">
        <v>1188532</v>
      </c>
      <c r="D10" s="8">
        <v>12362357</v>
      </c>
      <c r="E10" s="8">
        <v>10684936</v>
      </c>
      <c r="F10" s="9">
        <v>-13.56877980469258</v>
      </c>
      <c r="G10" s="8">
        <v>398438</v>
      </c>
      <c r="H10" s="8">
        <v>297152</v>
      </c>
      <c r="I10" s="8">
        <v>3662220</v>
      </c>
      <c r="J10" s="8">
        <v>3944403</v>
      </c>
      <c r="K10" s="9">
        <v>7.7052443599783791</v>
      </c>
      <c r="L10" s="8">
        <v>3879036</v>
      </c>
      <c r="M10" s="8">
        <v>3793951</v>
      </c>
      <c r="N10" s="8">
        <v>41948961</v>
      </c>
      <c r="O10" s="8">
        <v>37300664</v>
      </c>
      <c r="P10" s="9">
        <v>-11.080839403865101</v>
      </c>
      <c r="Q10" s="8">
        <v>2925871</v>
      </c>
      <c r="R10" s="8">
        <v>2884415</v>
      </c>
      <c r="S10" s="8">
        <v>32341620</v>
      </c>
      <c r="T10" s="8">
        <v>27782403</v>
      </c>
      <c r="U10" s="9">
        <v>-14.097058217862919</v>
      </c>
      <c r="V10" s="8">
        <v>248.46600000000001</v>
      </c>
      <c r="W10" s="8">
        <v>94.743000000000009</v>
      </c>
      <c r="X10" s="8">
        <v>2952.0810000000001</v>
      </c>
      <c r="Y10" s="8">
        <v>1418.988000000001</v>
      </c>
      <c r="Z10" s="9">
        <v>-51.932619735027579</v>
      </c>
      <c r="AA10" s="8">
        <v>141916</v>
      </c>
      <c r="AB10" s="8">
        <v>129310</v>
      </c>
      <c r="AC10" s="8">
        <v>1574944</v>
      </c>
      <c r="AD10" s="8">
        <v>1303532</v>
      </c>
      <c r="AE10" s="9">
        <v>-17.23312066968731</v>
      </c>
      <c r="AF10" s="8">
        <v>116931</v>
      </c>
      <c r="AG10" s="8">
        <v>93588</v>
      </c>
      <c r="AH10" s="8">
        <v>1353316</v>
      </c>
      <c r="AI10" s="8">
        <v>1056369</v>
      </c>
      <c r="AJ10" s="9">
        <v>-21.942177584540492</v>
      </c>
      <c r="AK10" s="8">
        <v>0</v>
      </c>
      <c r="AL10" s="8">
        <v>0</v>
      </c>
      <c r="AM10" s="8">
        <v>0</v>
      </c>
      <c r="AN10" s="8">
        <v>0</v>
      </c>
      <c r="AO10" s="9" t="s">
        <v>75</v>
      </c>
      <c r="AP10" s="8">
        <v>1751477</v>
      </c>
      <c r="AQ10" s="8">
        <v>1825130</v>
      </c>
      <c r="AR10" s="8">
        <v>21612380</v>
      </c>
      <c r="AS10" s="8">
        <v>16841149</v>
      </c>
      <c r="AT10" s="9">
        <v>-22.076379371452841</v>
      </c>
      <c r="AU10" s="8">
        <v>1426679</v>
      </c>
      <c r="AV10" s="8">
        <v>1394562</v>
      </c>
      <c r="AW10" s="8">
        <v>16368754</v>
      </c>
      <c r="AX10" s="8">
        <v>13023843</v>
      </c>
      <c r="AY10" s="9">
        <v>-20.434731928893299</v>
      </c>
      <c r="AZ10" s="8">
        <v>972917</v>
      </c>
      <c r="BA10" s="8">
        <v>949018</v>
      </c>
      <c r="BB10" s="8">
        <v>9821321</v>
      </c>
      <c r="BC10" s="8">
        <v>9844668</v>
      </c>
      <c r="BD10" s="9">
        <v>0.23771751274598779</v>
      </c>
      <c r="BE10" s="8">
        <v>34234</v>
      </c>
      <c r="BF10" s="8">
        <v>34278</v>
      </c>
      <c r="BG10" s="8">
        <v>355570</v>
      </c>
      <c r="BH10" s="8">
        <v>353389</v>
      </c>
      <c r="BI10" s="9">
        <v>-0.61338133138340822</v>
      </c>
      <c r="BJ10" s="8">
        <v>273587</v>
      </c>
      <c r="BK10" s="8">
        <v>272712.5</v>
      </c>
      <c r="BL10" s="8">
        <v>3015239.25</v>
      </c>
      <c r="BM10" s="8">
        <v>2719003.5</v>
      </c>
      <c r="BN10" s="9">
        <v>-9.824618394709475</v>
      </c>
      <c r="BO10" s="8">
        <v>114627.5</v>
      </c>
      <c r="BP10" s="8">
        <v>113475</v>
      </c>
      <c r="BQ10" s="8">
        <v>1346566.42</v>
      </c>
      <c r="BR10" s="8">
        <v>1085700</v>
      </c>
      <c r="BS10" s="9">
        <v>-19.372710927991211</v>
      </c>
      <c r="BT10" s="8">
        <v>16446</v>
      </c>
      <c r="BU10" s="8">
        <v>19602</v>
      </c>
      <c r="BV10" s="8">
        <v>166667</v>
      </c>
      <c r="BW10" s="8">
        <v>193525.5</v>
      </c>
      <c r="BX10" s="9">
        <v>16.115067769864471</v>
      </c>
      <c r="BY10" s="8">
        <v>142513.5</v>
      </c>
      <c r="BZ10" s="8">
        <v>139635.5</v>
      </c>
      <c r="CA10" s="8">
        <v>1502005.83</v>
      </c>
      <c r="CB10" s="8">
        <v>1439778</v>
      </c>
      <c r="CC10" s="9">
        <v>-4.1429819217146502</v>
      </c>
      <c r="CD10" s="8">
        <v>770</v>
      </c>
      <c r="CE10" s="8">
        <v>767</v>
      </c>
      <c r="CF10" s="8">
        <v>7292</v>
      </c>
      <c r="CG10" s="8">
        <v>7406</v>
      </c>
      <c r="CH10" s="9">
        <v>1.563357103675258</v>
      </c>
      <c r="CI10" s="8">
        <v>34314580</v>
      </c>
      <c r="CJ10" s="8">
        <v>36350287</v>
      </c>
      <c r="CK10" s="8">
        <v>294807993</v>
      </c>
      <c r="CL10" s="8">
        <v>317253657</v>
      </c>
      <c r="CM10" s="9">
        <v>7.6136551697904631</v>
      </c>
      <c r="CN10" s="8">
        <v>120</v>
      </c>
      <c r="CO10" s="8">
        <v>106</v>
      </c>
      <c r="CP10" s="8">
        <v>702</v>
      </c>
      <c r="CQ10" s="8">
        <v>695</v>
      </c>
      <c r="CR10" s="9">
        <v>-0.99715099715099598</v>
      </c>
      <c r="CS10" s="8">
        <v>464069</v>
      </c>
      <c r="CT10" s="8">
        <v>573222</v>
      </c>
      <c r="CU10" s="8">
        <v>3483893</v>
      </c>
      <c r="CV10" s="8">
        <v>4714882</v>
      </c>
      <c r="CW10" s="9">
        <v>35.333720065455509</v>
      </c>
      <c r="CX10" s="8">
        <v>92657</v>
      </c>
      <c r="CY10" s="8">
        <v>103714</v>
      </c>
      <c r="CZ10" s="8">
        <v>1439400</v>
      </c>
      <c r="DA10" s="8">
        <v>1572125</v>
      </c>
      <c r="DB10" s="9">
        <v>9.2208559121856268</v>
      </c>
      <c r="DC10" s="8">
        <v>371412</v>
      </c>
      <c r="DD10" s="8">
        <v>469508</v>
      </c>
      <c r="DE10" s="8">
        <v>2044493</v>
      </c>
      <c r="DF10" s="8">
        <v>3142757</v>
      </c>
      <c r="DG10" s="9">
        <v>53.718158976333001</v>
      </c>
      <c r="DH10" s="8">
        <v>30439</v>
      </c>
      <c r="DI10" s="8">
        <v>34432</v>
      </c>
      <c r="DJ10" s="8">
        <v>436365</v>
      </c>
      <c r="DK10" s="8">
        <v>463882</v>
      </c>
      <c r="DL10" s="9">
        <v>6.3059594605433489</v>
      </c>
      <c r="DM10" s="8">
        <v>62545</v>
      </c>
      <c r="DN10" s="8">
        <v>62243</v>
      </c>
      <c r="DO10" s="8">
        <v>441506</v>
      </c>
      <c r="DP10" s="8">
        <v>653285</v>
      </c>
      <c r="DQ10" s="9">
        <v>47.967411541405987</v>
      </c>
    </row>
    <row r="11" spans="1:121" x14ac:dyDescent="0.25">
      <c r="A11" s="7" t="s">
        <v>62</v>
      </c>
      <c r="B11" s="8">
        <v>1933887</v>
      </c>
      <c r="C11" s="8">
        <v>1762117</v>
      </c>
      <c r="D11" s="8">
        <v>16830200</v>
      </c>
      <c r="E11" s="8">
        <v>17326578</v>
      </c>
      <c r="F11" s="9">
        <v>2.949329182065568</v>
      </c>
      <c r="G11" s="8">
        <v>302893</v>
      </c>
      <c r="H11" s="8">
        <v>300890</v>
      </c>
      <c r="I11" s="8">
        <v>3090531</v>
      </c>
      <c r="J11" s="8">
        <v>3347153</v>
      </c>
      <c r="K11" s="9">
        <v>8.3034921830585091</v>
      </c>
      <c r="L11" s="8">
        <v>744999</v>
      </c>
      <c r="M11" s="8">
        <v>689159</v>
      </c>
      <c r="N11" s="8">
        <v>7314265</v>
      </c>
      <c r="O11" s="8">
        <v>7077757</v>
      </c>
      <c r="P11" s="9">
        <v>-3.2335169699211121</v>
      </c>
      <c r="Q11" s="8">
        <v>557355</v>
      </c>
      <c r="R11" s="8">
        <v>456339</v>
      </c>
      <c r="S11" s="8">
        <v>4623954</v>
      </c>
      <c r="T11" s="8">
        <v>4440084</v>
      </c>
      <c r="U11" s="9">
        <v>-3.9764668939180581</v>
      </c>
      <c r="V11" s="8">
        <v>0</v>
      </c>
      <c r="W11" s="8">
        <v>0</v>
      </c>
      <c r="X11" s="8">
        <v>0</v>
      </c>
      <c r="Y11" s="8">
        <v>0</v>
      </c>
      <c r="Z11" s="9" t="s">
        <v>75</v>
      </c>
      <c r="AA11" s="8">
        <v>11060</v>
      </c>
      <c r="AB11" s="8">
        <v>11190</v>
      </c>
      <c r="AC11" s="8">
        <v>103134</v>
      </c>
      <c r="AD11" s="8">
        <v>111695</v>
      </c>
      <c r="AE11" s="9">
        <v>8.3008513196424047</v>
      </c>
      <c r="AF11" s="8">
        <v>5862</v>
      </c>
      <c r="AG11" s="8">
        <v>5931</v>
      </c>
      <c r="AH11" s="8">
        <v>54665</v>
      </c>
      <c r="AI11" s="8">
        <v>58739</v>
      </c>
      <c r="AJ11" s="9">
        <v>7.4526662398243806</v>
      </c>
      <c r="AK11" s="8">
        <v>694</v>
      </c>
      <c r="AL11" s="8">
        <v>0</v>
      </c>
      <c r="AM11" s="8">
        <v>1020</v>
      </c>
      <c r="AN11" s="8">
        <v>0</v>
      </c>
      <c r="AO11" s="9">
        <v>-100</v>
      </c>
      <c r="AP11" s="8">
        <v>9469</v>
      </c>
      <c r="AQ11" s="8">
        <v>1861</v>
      </c>
      <c r="AR11" s="8">
        <v>86944</v>
      </c>
      <c r="AS11" s="8">
        <v>34297</v>
      </c>
      <c r="AT11" s="9">
        <v>-60.552769598822231</v>
      </c>
      <c r="AU11" s="8">
        <v>9465</v>
      </c>
      <c r="AV11" s="8">
        <v>1861</v>
      </c>
      <c r="AW11" s="8">
        <v>42292</v>
      </c>
      <c r="AX11" s="8">
        <v>33230</v>
      </c>
      <c r="AY11" s="9">
        <v>-21.42722027806677</v>
      </c>
      <c r="AZ11" s="8">
        <v>97460</v>
      </c>
      <c r="BA11" s="8">
        <v>99011</v>
      </c>
      <c r="BB11" s="8">
        <v>895348</v>
      </c>
      <c r="BC11" s="8">
        <v>861603</v>
      </c>
      <c r="BD11" s="9">
        <v>-3.768925602112247</v>
      </c>
      <c r="BE11" s="8">
        <v>3551</v>
      </c>
      <c r="BF11" s="8">
        <v>3727</v>
      </c>
      <c r="BG11" s="8">
        <v>33635</v>
      </c>
      <c r="BH11" s="8">
        <v>34059</v>
      </c>
      <c r="BI11" s="9">
        <v>1.260591645607249</v>
      </c>
      <c r="BJ11" s="8">
        <v>43041.5</v>
      </c>
      <c r="BK11" s="8">
        <v>43910.75</v>
      </c>
      <c r="BL11" s="8">
        <v>422512.25</v>
      </c>
      <c r="BM11" s="8">
        <v>419930.25</v>
      </c>
      <c r="BN11" s="9">
        <v>-0.61110654188132685</v>
      </c>
      <c r="BO11" s="8">
        <v>714.75</v>
      </c>
      <c r="BP11" s="8">
        <v>146.25</v>
      </c>
      <c r="BQ11" s="8">
        <v>3180.25</v>
      </c>
      <c r="BR11" s="8">
        <v>2576</v>
      </c>
      <c r="BS11" s="9">
        <v>-19.000078610172149</v>
      </c>
      <c r="BT11" s="8">
        <v>3804.5</v>
      </c>
      <c r="BU11" s="8">
        <v>2048.75</v>
      </c>
      <c r="BV11" s="8">
        <v>37754.25</v>
      </c>
      <c r="BW11" s="8">
        <v>30368.75</v>
      </c>
      <c r="BX11" s="9">
        <v>-19.562036062165191</v>
      </c>
      <c r="BY11" s="8">
        <v>38522.25</v>
      </c>
      <c r="BZ11" s="8">
        <v>41715.75</v>
      </c>
      <c r="CA11" s="8">
        <v>381577.75</v>
      </c>
      <c r="CB11" s="8">
        <v>386985.5</v>
      </c>
      <c r="CC11" s="9">
        <v>1.4172078953764919</v>
      </c>
      <c r="CD11" s="8">
        <v>234</v>
      </c>
      <c r="CE11" s="8">
        <v>236</v>
      </c>
      <c r="CF11" s="8">
        <v>2238</v>
      </c>
      <c r="CG11" s="8">
        <v>2350</v>
      </c>
      <c r="CH11" s="9">
        <v>5.0044682752457561</v>
      </c>
      <c r="CI11" s="8">
        <v>5142007</v>
      </c>
      <c r="CJ11" s="8">
        <v>5680350</v>
      </c>
      <c r="CK11" s="8">
        <v>45776406</v>
      </c>
      <c r="CL11" s="8">
        <v>51072733</v>
      </c>
      <c r="CM11" s="9">
        <v>11.569993065860171</v>
      </c>
      <c r="CN11" s="8">
        <v>12</v>
      </c>
      <c r="CO11" s="8">
        <v>10</v>
      </c>
      <c r="CP11" s="8">
        <v>76</v>
      </c>
      <c r="CQ11" s="8">
        <v>77</v>
      </c>
      <c r="CR11" s="9">
        <v>1.3157894736842051</v>
      </c>
      <c r="CS11" s="8">
        <v>28255</v>
      </c>
      <c r="CT11" s="8">
        <v>36697</v>
      </c>
      <c r="CU11" s="8">
        <v>204938</v>
      </c>
      <c r="CV11" s="8">
        <v>266444</v>
      </c>
      <c r="CW11" s="9">
        <v>30.012003630366252</v>
      </c>
      <c r="CX11" s="8">
        <v>11014</v>
      </c>
      <c r="CY11" s="8">
        <v>11684</v>
      </c>
      <c r="CZ11" s="8">
        <v>98105</v>
      </c>
      <c r="DA11" s="8">
        <v>120671</v>
      </c>
      <c r="DB11" s="9">
        <v>23.00188573467203</v>
      </c>
      <c r="DC11" s="8">
        <v>17241</v>
      </c>
      <c r="DD11" s="8">
        <v>25013</v>
      </c>
      <c r="DE11" s="8">
        <v>106833</v>
      </c>
      <c r="DF11" s="8">
        <v>145773</v>
      </c>
      <c r="DG11" s="9">
        <v>36.449411698632453</v>
      </c>
      <c r="DH11" s="8">
        <v>5395</v>
      </c>
      <c r="DI11" s="8">
        <v>5612</v>
      </c>
      <c r="DJ11" s="8">
        <v>41604</v>
      </c>
      <c r="DK11" s="8">
        <v>51021</v>
      </c>
      <c r="DL11" s="9">
        <v>22.634842803576571</v>
      </c>
      <c r="DM11" s="8">
        <v>21224</v>
      </c>
      <c r="DN11" s="8">
        <v>27565</v>
      </c>
      <c r="DO11" s="8">
        <v>100170</v>
      </c>
      <c r="DP11" s="8">
        <v>121309</v>
      </c>
      <c r="DQ11" s="9">
        <v>21.103124688030348</v>
      </c>
    </row>
    <row r="12" spans="1:121" x14ac:dyDescent="0.25">
      <c r="A12" s="7" t="s">
        <v>63</v>
      </c>
      <c r="B12" s="8">
        <v>2171461</v>
      </c>
      <c r="C12" s="8">
        <v>2382386</v>
      </c>
      <c r="D12" s="8">
        <v>23381941</v>
      </c>
      <c r="E12" s="8">
        <v>22866185</v>
      </c>
      <c r="F12" s="9">
        <v>-2.2057877915268018</v>
      </c>
      <c r="G12" s="8">
        <v>701853</v>
      </c>
      <c r="H12" s="8">
        <v>910807</v>
      </c>
      <c r="I12" s="8">
        <v>5813656</v>
      </c>
      <c r="J12" s="8">
        <v>7176310</v>
      </c>
      <c r="K12" s="9">
        <v>23.438848118980559</v>
      </c>
      <c r="L12" s="8">
        <v>68488</v>
      </c>
      <c r="M12" s="8">
        <v>59816</v>
      </c>
      <c r="N12" s="8">
        <v>878025</v>
      </c>
      <c r="O12" s="8">
        <v>841956</v>
      </c>
      <c r="P12" s="9">
        <v>-4.1079695908430844</v>
      </c>
      <c r="Q12" s="8">
        <v>45485</v>
      </c>
      <c r="R12" s="8">
        <v>42813</v>
      </c>
      <c r="S12" s="8">
        <v>555682</v>
      </c>
      <c r="T12" s="8">
        <v>551269</v>
      </c>
      <c r="U12" s="9">
        <v>-0.79415924935484838</v>
      </c>
      <c r="V12" s="8">
        <v>35.679000000000002</v>
      </c>
      <c r="W12" s="8">
        <v>19.216999999999999</v>
      </c>
      <c r="X12" s="8">
        <v>333.00799999999998</v>
      </c>
      <c r="Y12" s="8">
        <v>198.11199999999999</v>
      </c>
      <c r="Z12" s="9">
        <v>-40.50833613606882</v>
      </c>
      <c r="AA12" s="8">
        <v>18257</v>
      </c>
      <c r="AB12" s="8">
        <v>23820</v>
      </c>
      <c r="AC12" s="8">
        <v>151627</v>
      </c>
      <c r="AD12" s="8">
        <v>221021</v>
      </c>
      <c r="AE12" s="9">
        <v>45.766255350300412</v>
      </c>
      <c r="AF12" s="8">
        <v>1158</v>
      </c>
      <c r="AG12" s="8">
        <v>2295</v>
      </c>
      <c r="AH12" s="8">
        <v>13916</v>
      </c>
      <c r="AI12" s="8">
        <v>39057</v>
      </c>
      <c r="AJ12" s="9">
        <v>180.66254670882441</v>
      </c>
      <c r="AK12" s="8">
        <v>0</v>
      </c>
      <c r="AL12" s="8">
        <v>0</v>
      </c>
      <c r="AM12" s="8">
        <v>0</v>
      </c>
      <c r="AN12" s="8">
        <v>0</v>
      </c>
      <c r="AO12" s="9" t="s">
        <v>75</v>
      </c>
      <c r="AP12" s="8">
        <v>11</v>
      </c>
      <c r="AQ12" s="8">
        <v>49510</v>
      </c>
      <c r="AR12" s="8">
        <v>121757</v>
      </c>
      <c r="AS12" s="8">
        <v>838157</v>
      </c>
      <c r="AT12" s="9">
        <v>588.38506204982059</v>
      </c>
      <c r="AU12" s="8">
        <v>11</v>
      </c>
      <c r="AV12" s="8">
        <v>12</v>
      </c>
      <c r="AW12" s="8">
        <v>761</v>
      </c>
      <c r="AX12" s="8">
        <v>1266</v>
      </c>
      <c r="AY12" s="9">
        <v>66.360052562417877</v>
      </c>
      <c r="AZ12" s="8">
        <v>0</v>
      </c>
      <c r="BA12" s="8">
        <v>0</v>
      </c>
      <c r="BB12" s="8">
        <v>0</v>
      </c>
      <c r="BC12" s="8">
        <v>0</v>
      </c>
      <c r="BD12" s="9" t="s">
        <v>75</v>
      </c>
      <c r="BE12" s="8">
        <v>0</v>
      </c>
      <c r="BF12" s="8">
        <v>0</v>
      </c>
      <c r="BG12" s="8">
        <v>0</v>
      </c>
      <c r="BH12" s="8">
        <v>0</v>
      </c>
      <c r="BI12" s="9" t="s">
        <v>75</v>
      </c>
      <c r="BJ12" s="8">
        <v>3254.25</v>
      </c>
      <c r="BK12" s="8">
        <v>4102</v>
      </c>
      <c r="BL12" s="8">
        <v>46144</v>
      </c>
      <c r="BM12" s="8">
        <v>42420.5</v>
      </c>
      <c r="BN12" s="9">
        <v>-8.0693047850208046</v>
      </c>
      <c r="BO12" s="8">
        <v>5</v>
      </c>
      <c r="BP12" s="8">
        <v>6</v>
      </c>
      <c r="BQ12" s="8">
        <v>380</v>
      </c>
      <c r="BR12" s="8">
        <v>620</v>
      </c>
      <c r="BS12" s="9">
        <v>63.15789473684211</v>
      </c>
      <c r="BT12" s="8">
        <v>857.5</v>
      </c>
      <c r="BU12" s="8">
        <v>1685</v>
      </c>
      <c r="BV12" s="8">
        <v>12218.75</v>
      </c>
      <c r="BW12" s="8">
        <v>10064.5</v>
      </c>
      <c r="BX12" s="9">
        <v>-17.630690537084401</v>
      </c>
      <c r="BY12" s="8">
        <v>2391.75</v>
      </c>
      <c r="BZ12" s="8">
        <v>2411</v>
      </c>
      <c r="CA12" s="8">
        <v>33545.25</v>
      </c>
      <c r="CB12" s="8">
        <v>31736</v>
      </c>
      <c r="CC12" s="9">
        <v>-5.3934610712395994</v>
      </c>
      <c r="CD12" s="8">
        <v>186</v>
      </c>
      <c r="CE12" s="8">
        <v>203</v>
      </c>
      <c r="CF12" s="8">
        <v>1779</v>
      </c>
      <c r="CG12" s="8">
        <v>1821</v>
      </c>
      <c r="CH12" s="9">
        <v>2.3608768971332239</v>
      </c>
      <c r="CI12" s="8">
        <v>4809094</v>
      </c>
      <c r="CJ12" s="8">
        <v>4582757</v>
      </c>
      <c r="CK12" s="8">
        <v>43182364</v>
      </c>
      <c r="CL12" s="8">
        <v>40748130</v>
      </c>
      <c r="CM12" s="9">
        <v>-5.6371022207121371</v>
      </c>
      <c r="CN12" s="8">
        <v>31</v>
      </c>
      <c r="CO12" s="8">
        <v>21</v>
      </c>
      <c r="CP12" s="8">
        <v>155</v>
      </c>
      <c r="CQ12" s="8">
        <v>119</v>
      </c>
      <c r="CR12" s="9">
        <v>-23.2258064516129</v>
      </c>
      <c r="CS12" s="8">
        <v>26410</v>
      </c>
      <c r="CT12" s="8">
        <v>24587</v>
      </c>
      <c r="CU12" s="8">
        <v>143896</v>
      </c>
      <c r="CV12" s="8">
        <v>145931</v>
      </c>
      <c r="CW12" s="9">
        <v>1.4142158225384951</v>
      </c>
      <c r="CX12" s="8">
        <v>0</v>
      </c>
      <c r="CY12" s="8">
        <v>176</v>
      </c>
      <c r="CZ12" s="8">
        <v>0</v>
      </c>
      <c r="DA12" s="8">
        <v>5606</v>
      </c>
      <c r="DB12" s="9" t="s">
        <v>75</v>
      </c>
      <c r="DC12" s="8">
        <v>26410</v>
      </c>
      <c r="DD12" s="8">
        <v>24411</v>
      </c>
      <c r="DE12" s="8">
        <v>143896</v>
      </c>
      <c r="DF12" s="8">
        <v>140325</v>
      </c>
      <c r="DG12" s="9">
        <v>-2.4816534163562518</v>
      </c>
      <c r="DH12" s="8">
        <v>0</v>
      </c>
      <c r="DI12" s="8">
        <v>0</v>
      </c>
      <c r="DJ12" s="8">
        <v>0</v>
      </c>
      <c r="DK12" s="8">
        <v>0</v>
      </c>
      <c r="DL12" s="9" t="s">
        <v>75</v>
      </c>
      <c r="DM12" s="8">
        <v>0</v>
      </c>
      <c r="DN12" s="8">
        <v>0</v>
      </c>
      <c r="DO12" s="8">
        <v>6</v>
      </c>
      <c r="DP12" s="8">
        <v>35</v>
      </c>
      <c r="DQ12" s="9">
        <v>483.33333333333343</v>
      </c>
    </row>
    <row r="13" spans="1:121" x14ac:dyDescent="0.25">
      <c r="A13" s="7" t="s">
        <v>64</v>
      </c>
      <c r="B13" s="8">
        <v>989077</v>
      </c>
      <c r="C13" s="8">
        <v>353063</v>
      </c>
      <c r="D13" s="8">
        <v>8600832</v>
      </c>
      <c r="E13" s="8">
        <v>7371140</v>
      </c>
      <c r="F13" s="9">
        <v>-14.297360999494</v>
      </c>
      <c r="G13" s="8">
        <v>527458</v>
      </c>
      <c r="H13" s="8">
        <v>448627</v>
      </c>
      <c r="I13" s="8">
        <v>8160835</v>
      </c>
      <c r="J13" s="8">
        <v>5513438</v>
      </c>
      <c r="K13" s="9">
        <v>-32.440271124217062</v>
      </c>
      <c r="L13" s="8">
        <v>88968</v>
      </c>
      <c r="M13" s="8">
        <v>62528</v>
      </c>
      <c r="N13" s="8">
        <v>1273793</v>
      </c>
      <c r="O13" s="8">
        <v>959984</v>
      </c>
      <c r="P13" s="9">
        <v>-24.63579247177525</v>
      </c>
      <c r="Q13" s="8">
        <v>80156</v>
      </c>
      <c r="R13" s="8">
        <v>54138</v>
      </c>
      <c r="S13" s="8">
        <v>1171714</v>
      </c>
      <c r="T13" s="8">
        <v>887047</v>
      </c>
      <c r="U13" s="9">
        <v>-24.2949217983228</v>
      </c>
      <c r="V13" s="8">
        <v>202.89</v>
      </c>
      <c r="W13" s="8">
        <v>171.78700000000001</v>
      </c>
      <c r="X13" s="8">
        <v>2270.3539999999998</v>
      </c>
      <c r="Y13" s="8">
        <v>1997.98</v>
      </c>
      <c r="Z13" s="9">
        <v>-11.996983730290539</v>
      </c>
      <c r="AA13" s="8">
        <v>2499</v>
      </c>
      <c r="AB13" s="8">
        <v>2308</v>
      </c>
      <c r="AC13" s="8">
        <v>28352</v>
      </c>
      <c r="AD13" s="8">
        <v>24662</v>
      </c>
      <c r="AE13" s="9">
        <v>-13.014954853273141</v>
      </c>
      <c r="AF13" s="8">
        <v>0</v>
      </c>
      <c r="AG13" s="8">
        <v>0</v>
      </c>
      <c r="AH13" s="8">
        <v>0</v>
      </c>
      <c r="AI13" s="8">
        <v>0</v>
      </c>
      <c r="AJ13" s="9" t="s">
        <v>75</v>
      </c>
      <c r="AK13" s="8">
        <v>0</v>
      </c>
      <c r="AL13" s="8">
        <v>0</v>
      </c>
      <c r="AM13" s="8">
        <v>0</v>
      </c>
      <c r="AN13" s="8">
        <v>0</v>
      </c>
      <c r="AO13" s="9" t="s">
        <v>75</v>
      </c>
      <c r="AP13" s="8">
        <v>689</v>
      </c>
      <c r="AQ13" s="8">
        <v>1672</v>
      </c>
      <c r="AR13" s="8">
        <v>25527</v>
      </c>
      <c r="AS13" s="8">
        <v>13085</v>
      </c>
      <c r="AT13" s="9">
        <v>-48.740549222391977</v>
      </c>
      <c r="AU13" s="8">
        <v>689</v>
      </c>
      <c r="AV13" s="8">
        <v>1672</v>
      </c>
      <c r="AW13" s="8">
        <v>24714</v>
      </c>
      <c r="AX13" s="8">
        <v>13085</v>
      </c>
      <c r="AY13" s="9">
        <v>-47.054301205794289</v>
      </c>
      <c r="AZ13" s="8">
        <v>14462</v>
      </c>
      <c r="BA13" s="8">
        <v>0</v>
      </c>
      <c r="BB13" s="8">
        <v>295368</v>
      </c>
      <c r="BC13" s="8">
        <v>120697</v>
      </c>
      <c r="BD13" s="9">
        <v>-59.136737899840213</v>
      </c>
      <c r="BE13" s="8">
        <v>23</v>
      </c>
      <c r="BF13" s="8">
        <v>0</v>
      </c>
      <c r="BG13" s="8">
        <v>57</v>
      </c>
      <c r="BH13" s="8">
        <v>21</v>
      </c>
      <c r="BI13" s="9">
        <v>-63.157894736842103</v>
      </c>
      <c r="BJ13" s="8">
        <v>5153</v>
      </c>
      <c r="BK13" s="8">
        <v>4247</v>
      </c>
      <c r="BL13" s="8">
        <v>90172.75</v>
      </c>
      <c r="BM13" s="8">
        <v>64146.25</v>
      </c>
      <c r="BN13" s="9">
        <v>-28.86293253782323</v>
      </c>
      <c r="BO13" s="8">
        <v>68</v>
      </c>
      <c r="BP13" s="8">
        <v>141</v>
      </c>
      <c r="BQ13" s="8">
        <v>2203</v>
      </c>
      <c r="BR13" s="8">
        <v>1504</v>
      </c>
      <c r="BS13" s="9">
        <v>-31.729459827507931</v>
      </c>
      <c r="BT13" s="8">
        <v>351</v>
      </c>
      <c r="BU13" s="8">
        <v>488</v>
      </c>
      <c r="BV13" s="8">
        <v>3124</v>
      </c>
      <c r="BW13" s="8">
        <v>5330.25</v>
      </c>
      <c r="BX13" s="9">
        <v>70.622599231754151</v>
      </c>
      <c r="BY13" s="8">
        <v>4734</v>
      </c>
      <c r="BZ13" s="8">
        <v>3618</v>
      </c>
      <c r="CA13" s="8">
        <v>84845.75</v>
      </c>
      <c r="CB13" s="8">
        <v>57312</v>
      </c>
      <c r="CC13" s="9">
        <v>-32.451537054006828</v>
      </c>
      <c r="CD13" s="8">
        <v>119</v>
      </c>
      <c r="CE13" s="8">
        <v>95</v>
      </c>
      <c r="CF13" s="8">
        <v>1317</v>
      </c>
      <c r="CG13" s="8">
        <v>1108</v>
      </c>
      <c r="CH13" s="9">
        <v>-15.86940015186029</v>
      </c>
      <c r="CI13" s="8">
        <v>1679864</v>
      </c>
      <c r="CJ13" s="8">
        <v>1071955</v>
      </c>
      <c r="CK13" s="8">
        <v>18827485</v>
      </c>
      <c r="CL13" s="8">
        <v>15506809</v>
      </c>
      <c r="CM13" s="9">
        <v>-17.63738491890977</v>
      </c>
      <c r="CN13" s="8">
        <v>0</v>
      </c>
      <c r="CO13" s="8">
        <v>0</v>
      </c>
      <c r="CP13" s="8">
        <v>1</v>
      </c>
      <c r="CQ13" s="8">
        <v>1</v>
      </c>
      <c r="CR13" s="9">
        <v>0</v>
      </c>
      <c r="CS13" s="8">
        <v>0</v>
      </c>
      <c r="CT13" s="8">
        <v>0</v>
      </c>
      <c r="CU13" s="8">
        <v>633</v>
      </c>
      <c r="CV13" s="8">
        <v>170</v>
      </c>
      <c r="CW13" s="9">
        <v>-73.143759873617697</v>
      </c>
      <c r="CX13" s="8">
        <v>0</v>
      </c>
      <c r="CY13" s="8">
        <v>0</v>
      </c>
      <c r="CZ13" s="8">
        <v>0</v>
      </c>
      <c r="DA13" s="8">
        <v>0</v>
      </c>
      <c r="DB13" s="9" t="s">
        <v>75</v>
      </c>
      <c r="DC13" s="8">
        <v>0</v>
      </c>
      <c r="DD13" s="8">
        <v>0</v>
      </c>
      <c r="DE13" s="8">
        <v>633</v>
      </c>
      <c r="DF13" s="8">
        <v>170</v>
      </c>
      <c r="DG13" s="9">
        <v>-73.143759873617697</v>
      </c>
      <c r="DH13" s="8">
        <v>0</v>
      </c>
      <c r="DI13" s="8">
        <v>0</v>
      </c>
      <c r="DJ13" s="8">
        <v>0</v>
      </c>
      <c r="DK13" s="8">
        <v>0</v>
      </c>
      <c r="DL13" s="9" t="s">
        <v>75</v>
      </c>
      <c r="DM13" s="8">
        <v>2</v>
      </c>
      <c r="DN13" s="8">
        <v>46</v>
      </c>
      <c r="DO13" s="8">
        <v>866</v>
      </c>
      <c r="DP13" s="8">
        <v>910</v>
      </c>
      <c r="DQ13" s="9">
        <v>5.0808314087759783</v>
      </c>
    </row>
    <row r="14" spans="1:121" x14ac:dyDescent="0.25">
      <c r="A14" s="7" t="s">
        <v>65</v>
      </c>
      <c r="B14" s="8">
        <v>93536</v>
      </c>
      <c r="C14" s="8">
        <v>52106</v>
      </c>
      <c r="D14" s="8">
        <v>577030</v>
      </c>
      <c r="E14" s="8">
        <v>530822</v>
      </c>
      <c r="F14" s="9">
        <v>-8.0079025353967666</v>
      </c>
      <c r="G14" s="8">
        <v>0</v>
      </c>
      <c r="H14" s="8">
        <v>0</v>
      </c>
      <c r="I14" s="8">
        <v>4456</v>
      </c>
      <c r="J14" s="8">
        <v>6176</v>
      </c>
      <c r="K14" s="9">
        <v>38.599640933572722</v>
      </c>
      <c r="L14" s="8">
        <v>47330</v>
      </c>
      <c r="M14" s="8">
        <v>48511</v>
      </c>
      <c r="N14" s="8">
        <v>483859</v>
      </c>
      <c r="O14" s="8">
        <v>441447</v>
      </c>
      <c r="P14" s="9">
        <v>-8.7653634633229984</v>
      </c>
      <c r="Q14" s="8">
        <v>5978</v>
      </c>
      <c r="R14" s="8">
        <v>4918</v>
      </c>
      <c r="S14" s="8">
        <v>56658</v>
      </c>
      <c r="T14" s="8">
        <v>54190</v>
      </c>
      <c r="U14" s="9">
        <v>-4.3559603233435666</v>
      </c>
      <c r="V14" s="8">
        <v>5.8049999999999997</v>
      </c>
      <c r="W14" s="8">
        <v>0</v>
      </c>
      <c r="X14" s="8">
        <v>6.7050000000000001</v>
      </c>
      <c r="Y14" s="8">
        <v>0</v>
      </c>
      <c r="Z14" s="9">
        <v>-100</v>
      </c>
      <c r="AA14" s="8">
        <v>65113</v>
      </c>
      <c r="AB14" s="8">
        <v>49266</v>
      </c>
      <c r="AC14" s="8">
        <v>576978</v>
      </c>
      <c r="AD14" s="8">
        <v>523004</v>
      </c>
      <c r="AE14" s="9">
        <v>-9.3546027751491323</v>
      </c>
      <c r="AF14" s="8">
        <v>63824</v>
      </c>
      <c r="AG14" s="8">
        <v>47510</v>
      </c>
      <c r="AH14" s="8">
        <v>564444</v>
      </c>
      <c r="AI14" s="8">
        <v>506344</v>
      </c>
      <c r="AJ14" s="9">
        <v>-10.293315191586769</v>
      </c>
      <c r="AK14" s="8">
        <v>0</v>
      </c>
      <c r="AL14" s="8">
        <v>0</v>
      </c>
      <c r="AM14" s="8">
        <v>0</v>
      </c>
      <c r="AN14" s="8">
        <v>0</v>
      </c>
      <c r="AO14" s="9" t="s">
        <v>75</v>
      </c>
      <c r="AP14" s="8">
        <v>0</v>
      </c>
      <c r="AQ14" s="8">
        <v>0</v>
      </c>
      <c r="AR14" s="8">
        <v>0</v>
      </c>
      <c r="AS14" s="8">
        <v>0</v>
      </c>
      <c r="AT14" s="9" t="s">
        <v>75</v>
      </c>
      <c r="AU14" s="8">
        <v>0</v>
      </c>
      <c r="AV14" s="8">
        <v>0</v>
      </c>
      <c r="AW14" s="8">
        <v>0</v>
      </c>
      <c r="AX14" s="8">
        <v>0</v>
      </c>
      <c r="AY14" s="9" t="s">
        <v>75</v>
      </c>
      <c r="AZ14" s="8">
        <v>46875</v>
      </c>
      <c r="BA14" s="8">
        <v>48203</v>
      </c>
      <c r="BB14" s="8">
        <v>480813</v>
      </c>
      <c r="BC14" s="8">
        <v>437564</v>
      </c>
      <c r="BD14" s="9">
        <v>-8.9949730976491935</v>
      </c>
      <c r="BE14" s="8">
        <v>2711</v>
      </c>
      <c r="BF14" s="8">
        <v>3061</v>
      </c>
      <c r="BG14" s="8">
        <v>25810</v>
      </c>
      <c r="BH14" s="8">
        <v>26141</v>
      </c>
      <c r="BI14" s="9">
        <v>1.282448663308799</v>
      </c>
      <c r="BJ14" s="8">
        <v>481</v>
      </c>
      <c r="BK14" s="8">
        <v>394.5</v>
      </c>
      <c r="BL14" s="8">
        <v>4493</v>
      </c>
      <c r="BM14" s="8">
        <v>4480</v>
      </c>
      <c r="BN14" s="9">
        <v>-0.2893389717338124</v>
      </c>
      <c r="BO14" s="8">
        <v>0</v>
      </c>
      <c r="BP14" s="8">
        <v>0</v>
      </c>
      <c r="BQ14" s="8">
        <v>0</v>
      </c>
      <c r="BR14" s="8">
        <v>0</v>
      </c>
      <c r="BS14" s="9" t="s">
        <v>75</v>
      </c>
      <c r="BT14" s="8">
        <v>471</v>
      </c>
      <c r="BU14" s="8">
        <v>383.5</v>
      </c>
      <c r="BV14" s="8">
        <v>4407</v>
      </c>
      <c r="BW14" s="8">
        <v>4352</v>
      </c>
      <c r="BX14" s="9">
        <v>-1.2480145223507999</v>
      </c>
      <c r="BY14" s="8">
        <v>10</v>
      </c>
      <c r="BZ14" s="8">
        <v>11</v>
      </c>
      <c r="CA14" s="8">
        <v>86</v>
      </c>
      <c r="CB14" s="8">
        <v>128</v>
      </c>
      <c r="CC14" s="9">
        <v>48.83720930232559</v>
      </c>
      <c r="CD14" s="8">
        <v>899</v>
      </c>
      <c r="CE14" s="8">
        <v>834</v>
      </c>
      <c r="CF14" s="8">
        <v>8401</v>
      </c>
      <c r="CG14" s="8">
        <v>8463</v>
      </c>
      <c r="CH14" s="9">
        <v>0.73800738007379607</v>
      </c>
      <c r="CI14" s="8">
        <v>6213949</v>
      </c>
      <c r="CJ14" s="8">
        <v>6097496</v>
      </c>
      <c r="CK14" s="8">
        <v>60045158</v>
      </c>
      <c r="CL14" s="8">
        <v>60040279</v>
      </c>
      <c r="CM14" s="9">
        <v>-8.1255511060476238E-3</v>
      </c>
      <c r="CN14" s="8">
        <v>2</v>
      </c>
      <c r="CO14" s="8">
        <v>0</v>
      </c>
      <c r="CP14" s="8">
        <v>5</v>
      </c>
      <c r="CQ14" s="8">
        <v>14</v>
      </c>
      <c r="CR14" s="9">
        <v>180</v>
      </c>
      <c r="CS14" s="8">
        <v>131559</v>
      </c>
      <c r="CT14" s="8">
        <v>128923</v>
      </c>
      <c r="CU14" s="8">
        <v>1552446</v>
      </c>
      <c r="CV14" s="8">
        <v>1631874</v>
      </c>
      <c r="CW14" s="9">
        <v>5.116313224421333</v>
      </c>
      <c r="CX14" s="8">
        <v>131392</v>
      </c>
      <c r="CY14" s="8">
        <v>128923</v>
      </c>
      <c r="CZ14" s="8">
        <v>1548926</v>
      </c>
      <c r="DA14" s="8">
        <v>1606344</v>
      </c>
      <c r="DB14" s="9">
        <v>3.7069556583077632</v>
      </c>
      <c r="DC14" s="8">
        <v>167</v>
      </c>
      <c r="DD14" s="8">
        <v>0</v>
      </c>
      <c r="DE14" s="8">
        <v>3520</v>
      </c>
      <c r="DF14" s="8">
        <v>25530</v>
      </c>
      <c r="DG14" s="9">
        <v>625.28409090909076</v>
      </c>
      <c r="DH14" s="8">
        <v>29963</v>
      </c>
      <c r="DI14" s="8">
        <v>30376</v>
      </c>
      <c r="DJ14" s="8">
        <v>356256</v>
      </c>
      <c r="DK14" s="8">
        <v>375174</v>
      </c>
      <c r="DL14" s="9">
        <v>5.3102263540824586</v>
      </c>
      <c r="DM14" s="8">
        <v>381</v>
      </c>
      <c r="DN14" s="8">
        <v>444</v>
      </c>
      <c r="DO14" s="8">
        <v>1964</v>
      </c>
      <c r="DP14" s="8">
        <v>2135</v>
      </c>
      <c r="DQ14" s="9">
        <v>8.7067209775967456</v>
      </c>
    </row>
    <row r="15" spans="1:121" x14ac:dyDescent="0.25">
      <c r="A15" s="7" t="s">
        <v>66</v>
      </c>
      <c r="B15" s="8">
        <v>379158</v>
      </c>
      <c r="C15" s="8">
        <v>282306</v>
      </c>
      <c r="D15" s="8">
        <v>3055373</v>
      </c>
      <c r="E15" s="8">
        <v>3089591</v>
      </c>
      <c r="F15" s="9">
        <v>1.1199287288327751</v>
      </c>
      <c r="G15" s="8">
        <v>416694</v>
      </c>
      <c r="H15" s="8">
        <v>367685</v>
      </c>
      <c r="I15" s="8">
        <v>5867719</v>
      </c>
      <c r="J15" s="8">
        <v>3232744</v>
      </c>
      <c r="K15" s="9">
        <v>-44.906291524866823</v>
      </c>
      <c r="L15" s="8">
        <v>94445</v>
      </c>
      <c r="M15" s="8">
        <v>47619</v>
      </c>
      <c r="N15" s="8">
        <v>809752</v>
      </c>
      <c r="O15" s="8">
        <v>849954</v>
      </c>
      <c r="P15" s="9">
        <v>4.9647299420069402</v>
      </c>
      <c r="Q15" s="8">
        <v>58933</v>
      </c>
      <c r="R15" s="8">
        <v>10183</v>
      </c>
      <c r="S15" s="8">
        <v>329529</v>
      </c>
      <c r="T15" s="8">
        <v>286964</v>
      </c>
      <c r="U15" s="9">
        <v>-12.9169208172877</v>
      </c>
      <c r="V15" s="8">
        <v>13.967000000000001</v>
      </c>
      <c r="W15" s="8">
        <v>12.298</v>
      </c>
      <c r="X15" s="8">
        <v>167.22</v>
      </c>
      <c r="Y15" s="8">
        <v>149.26300000000001</v>
      </c>
      <c r="Z15" s="9">
        <v>-10.738548020571709</v>
      </c>
      <c r="AA15" s="8">
        <v>1373</v>
      </c>
      <c r="AB15" s="8">
        <v>779</v>
      </c>
      <c r="AC15" s="8">
        <v>11370</v>
      </c>
      <c r="AD15" s="8">
        <v>11893</v>
      </c>
      <c r="AE15" s="9">
        <v>4.5998240985048398</v>
      </c>
      <c r="AF15" s="8">
        <v>1081</v>
      </c>
      <c r="AG15" s="8">
        <v>413</v>
      </c>
      <c r="AH15" s="8">
        <v>7191</v>
      </c>
      <c r="AI15" s="8">
        <v>7384</v>
      </c>
      <c r="AJ15" s="9">
        <v>2.683910443610074</v>
      </c>
      <c r="AK15" s="8">
        <v>0</v>
      </c>
      <c r="AL15" s="8">
        <v>0</v>
      </c>
      <c r="AM15" s="8">
        <v>0</v>
      </c>
      <c r="AN15" s="8">
        <v>96</v>
      </c>
      <c r="AO15" s="9" t="s">
        <v>75</v>
      </c>
      <c r="AP15" s="8">
        <v>26943</v>
      </c>
      <c r="AQ15" s="8">
        <v>71932</v>
      </c>
      <c r="AR15" s="8">
        <v>541690</v>
      </c>
      <c r="AS15" s="8">
        <v>598315</v>
      </c>
      <c r="AT15" s="9">
        <v>10.453395853717071</v>
      </c>
      <c r="AU15" s="8">
        <v>24686</v>
      </c>
      <c r="AV15" s="8">
        <v>38</v>
      </c>
      <c r="AW15" s="8">
        <v>24686</v>
      </c>
      <c r="AX15" s="8">
        <v>957</v>
      </c>
      <c r="AY15" s="9">
        <v>-96.123308758000491</v>
      </c>
      <c r="AZ15" s="8">
        <v>1482</v>
      </c>
      <c r="BA15" s="8">
        <v>1828</v>
      </c>
      <c r="BB15" s="8">
        <v>19725</v>
      </c>
      <c r="BC15" s="8">
        <v>16016</v>
      </c>
      <c r="BD15" s="9">
        <v>-18.803548795944241</v>
      </c>
      <c r="BE15" s="8">
        <v>13</v>
      </c>
      <c r="BF15" s="8">
        <v>0</v>
      </c>
      <c r="BG15" s="8">
        <v>114</v>
      </c>
      <c r="BH15" s="8">
        <v>25</v>
      </c>
      <c r="BI15" s="9">
        <v>-78.070175438596493</v>
      </c>
      <c r="BJ15" s="8">
        <v>5016</v>
      </c>
      <c r="BK15" s="8">
        <v>819.5</v>
      </c>
      <c r="BL15" s="8">
        <v>28510</v>
      </c>
      <c r="BM15" s="8">
        <v>24048.75</v>
      </c>
      <c r="BN15" s="9">
        <v>-15.648018239214309</v>
      </c>
      <c r="BO15" s="8">
        <v>1998</v>
      </c>
      <c r="BP15" s="8">
        <v>8.5</v>
      </c>
      <c r="BQ15" s="8">
        <v>1998</v>
      </c>
      <c r="BR15" s="8">
        <v>96</v>
      </c>
      <c r="BS15" s="9">
        <v>-95.195195195195197</v>
      </c>
      <c r="BT15" s="8">
        <v>1327.5</v>
      </c>
      <c r="BU15" s="8">
        <v>195.25</v>
      </c>
      <c r="BV15" s="8">
        <v>8893.5</v>
      </c>
      <c r="BW15" s="8">
        <v>5851.25</v>
      </c>
      <c r="BX15" s="9">
        <v>-34.207567324450437</v>
      </c>
      <c r="BY15" s="8">
        <v>1690.5</v>
      </c>
      <c r="BZ15" s="8">
        <v>615.75</v>
      </c>
      <c r="CA15" s="8">
        <v>17618.5</v>
      </c>
      <c r="CB15" s="8">
        <v>18101.5</v>
      </c>
      <c r="CC15" s="9">
        <v>2.7414365581633011</v>
      </c>
      <c r="CD15" s="8">
        <v>86</v>
      </c>
      <c r="CE15" s="8">
        <v>79</v>
      </c>
      <c r="CF15" s="8">
        <v>885</v>
      </c>
      <c r="CG15" s="8">
        <v>823</v>
      </c>
      <c r="CH15" s="9">
        <v>-7.0056497175141166</v>
      </c>
      <c r="CI15" s="8">
        <v>1523858</v>
      </c>
      <c r="CJ15" s="8">
        <v>1344919</v>
      </c>
      <c r="CK15" s="8">
        <v>13839745</v>
      </c>
      <c r="CL15" s="8">
        <v>14064710</v>
      </c>
      <c r="CM15" s="9">
        <v>1.6254996027744679</v>
      </c>
      <c r="CN15" s="8">
        <v>2</v>
      </c>
      <c r="CO15" s="8">
        <v>2</v>
      </c>
      <c r="CP15" s="8">
        <v>14</v>
      </c>
      <c r="CQ15" s="8">
        <v>14</v>
      </c>
      <c r="CR15" s="9">
        <v>0</v>
      </c>
      <c r="CS15" s="8">
        <v>2331</v>
      </c>
      <c r="CT15" s="8">
        <v>1327</v>
      </c>
      <c r="CU15" s="8">
        <v>13165</v>
      </c>
      <c r="CV15" s="8">
        <v>6571</v>
      </c>
      <c r="CW15" s="9">
        <v>-50.087352829472088</v>
      </c>
      <c r="CX15" s="8">
        <v>0</v>
      </c>
      <c r="CY15" s="8">
        <v>0</v>
      </c>
      <c r="CZ15" s="8">
        <v>0</v>
      </c>
      <c r="DA15" s="8">
        <v>0</v>
      </c>
      <c r="DB15" s="9" t="s">
        <v>75</v>
      </c>
      <c r="DC15" s="8">
        <v>2331</v>
      </c>
      <c r="DD15" s="8">
        <v>1327</v>
      </c>
      <c r="DE15" s="8">
        <v>13165</v>
      </c>
      <c r="DF15" s="8">
        <v>6571</v>
      </c>
      <c r="DG15" s="9">
        <v>-50.087352829472088</v>
      </c>
      <c r="DH15" s="8">
        <v>0</v>
      </c>
      <c r="DI15" s="8">
        <v>0</v>
      </c>
      <c r="DJ15" s="8">
        <v>0</v>
      </c>
      <c r="DK15" s="8">
        <v>0</v>
      </c>
      <c r="DL15" s="9" t="s">
        <v>75</v>
      </c>
      <c r="DM15" s="8">
        <v>410</v>
      </c>
      <c r="DN15" s="8">
        <v>1</v>
      </c>
      <c r="DO15" s="8">
        <v>417</v>
      </c>
      <c r="DP15" s="8">
        <v>128</v>
      </c>
      <c r="DQ15" s="9">
        <v>-69.304556354916059</v>
      </c>
    </row>
    <row r="16" spans="1:121" x14ac:dyDescent="0.25">
      <c r="A16" s="7" t="s">
        <v>67</v>
      </c>
      <c r="B16" s="8">
        <v>150388</v>
      </c>
      <c r="C16" s="8">
        <v>186714</v>
      </c>
      <c r="D16" s="8">
        <v>770545</v>
      </c>
      <c r="E16" s="8">
        <v>1063963</v>
      </c>
      <c r="F16" s="9">
        <v>38.079281547476143</v>
      </c>
      <c r="G16" s="8">
        <v>1539276</v>
      </c>
      <c r="H16" s="8">
        <v>907562</v>
      </c>
      <c r="I16" s="8">
        <v>14195366</v>
      </c>
      <c r="J16" s="8">
        <v>13823684</v>
      </c>
      <c r="K16" s="9">
        <v>-2.6183333349770659</v>
      </c>
      <c r="L16" s="8">
        <v>113410</v>
      </c>
      <c r="M16" s="8">
        <v>106039</v>
      </c>
      <c r="N16" s="8">
        <v>1041946</v>
      </c>
      <c r="O16" s="8">
        <v>1310177</v>
      </c>
      <c r="P16" s="9">
        <v>25.743272683997059</v>
      </c>
      <c r="Q16" s="8">
        <v>52020</v>
      </c>
      <c r="R16" s="8">
        <v>82597</v>
      </c>
      <c r="S16" s="8">
        <v>526183</v>
      </c>
      <c r="T16" s="8">
        <v>700226</v>
      </c>
      <c r="U16" s="9">
        <v>33.076515204786183</v>
      </c>
      <c r="V16" s="8">
        <v>310.59400000000011</v>
      </c>
      <c r="W16" s="8">
        <v>135.72</v>
      </c>
      <c r="X16" s="8">
        <v>7943.5650000000023</v>
      </c>
      <c r="Y16" s="8">
        <v>7242.5279999999984</v>
      </c>
      <c r="Z16" s="9">
        <v>-8.8252189036031439</v>
      </c>
      <c r="AA16" s="8">
        <v>4662</v>
      </c>
      <c r="AB16" s="8">
        <v>0</v>
      </c>
      <c r="AC16" s="8">
        <v>25563</v>
      </c>
      <c r="AD16" s="8">
        <v>11065</v>
      </c>
      <c r="AE16" s="9">
        <v>-56.714783084927433</v>
      </c>
      <c r="AF16" s="8">
        <v>4662</v>
      </c>
      <c r="AG16" s="8">
        <v>0</v>
      </c>
      <c r="AH16" s="8">
        <v>25563</v>
      </c>
      <c r="AI16" s="8">
        <v>11065</v>
      </c>
      <c r="AJ16" s="9">
        <v>-56.714783084927433</v>
      </c>
      <c r="AK16" s="8">
        <v>0</v>
      </c>
      <c r="AL16" s="8">
        <v>0</v>
      </c>
      <c r="AM16" s="8">
        <v>0</v>
      </c>
      <c r="AN16" s="8">
        <v>0</v>
      </c>
      <c r="AO16" s="9" t="s">
        <v>75</v>
      </c>
      <c r="AP16" s="8">
        <v>630507</v>
      </c>
      <c r="AQ16" s="8">
        <v>87534</v>
      </c>
      <c r="AR16" s="8">
        <v>2138949</v>
      </c>
      <c r="AS16" s="8">
        <v>5187884</v>
      </c>
      <c r="AT16" s="9">
        <v>142.54360435896319</v>
      </c>
      <c r="AU16" s="8">
        <v>598</v>
      </c>
      <c r="AV16" s="8">
        <v>0</v>
      </c>
      <c r="AW16" s="8">
        <v>8666</v>
      </c>
      <c r="AX16" s="8">
        <v>2085</v>
      </c>
      <c r="AY16" s="9">
        <v>-75.940456958227557</v>
      </c>
      <c r="AZ16" s="8">
        <v>0</v>
      </c>
      <c r="BA16" s="8">
        <v>0</v>
      </c>
      <c r="BB16" s="8">
        <v>0</v>
      </c>
      <c r="BC16" s="8">
        <v>1856</v>
      </c>
      <c r="BD16" s="9" t="s">
        <v>75</v>
      </c>
      <c r="BE16" s="8">
        <v>0</v>
      </c>
      <c r="BF16" s="8">
        <v>0</v>
      </c>
      <c r="BG16" s="8">
        <v>0</v>
      </c>
      <c r="BH16" s="8">
        <v>0</v>
      </c>
      <c r="BI16" s="9" t="s">
        <v>75</v>
      </c>
      <c r="BJ16" s="8">
        <v>3666</v>
      </c>
      <c r="BK16" s="8">
        <v>6123</v>
      </c>
      <c r="BL16" s="8">
        <v>38974</v>
      </c>
      <c r="BM16" s="8">
        <v>53054</v>
      </c>
      <c r="BN16" s="9">
        <v>36.126648534920719</v>
      </c>
      <c r="BO16" s="8">
        <v>276</v>
      </c>
      <c r="BP16" s="8">
        <v>0</v>
      </c>
      <c r="BQ16" s="8">
        <v>967</v>
      </c>
      <c r="BR16" s="8">
        <v>322</v>
      </c>
      <c r="BS16" s="9">
        <v>-66.701137538779733</v>
      </c>
      <c r="BT16" s="8">
        <v>675</v>
      </c>
      <c r="BU16" s="8">
        <v>455</v>
      </c>
      <c r="BV16" s="8">
        <v>6769</v>
      </c>
      <c r="BW16" s="8">
        <v>5675</v>
      </c>
      <c r="BX16" s="9">
        <v>-16.161914610725361</v>
      </c>
      <c r="BY16" s="8">
        <v>2715</v>
      </c>
      <c r="BZ16" s="8">
        <v>5668</v>
      </c>
      <c r="CA16" s="8">
        <v>31238</v>
      </c>
      <c r="CB16" s="8">
        <v>47057</v>
      </c>
      <c r="CC16" s="9">
        <v>50.640245854408079</v>
      </c>
      <c r="CD16" s="8">
        <v>122</v>
      </c>
      <c r="CE16" s="8">
        <v>89</v>
      </c>
      <c r="CF16" s="8">
        <v>1058</v>
      </c>
      <c r="CG16" s="8">
        <v>1004</v>
      </c>
      <c r="CH16" s="9">
        <v>-5.1039697542533133</v>
      </c>
      <c r="CI16" s="8">
        <v>2173834</v>
      </c>
      <c r="CJ16" s="8">
        <v>1509093</v>
      </c>
      <c r="CK16" s="8">
        <v>17638834</v>
      </c>
      <c r="CL16" s="8">
        <v>18100311</v>
      </c>
      <c r="CM16" s="9">
        <v>2.616255700348447</v>
      </c>
      <c r="CN16" s="8">
        <v>7</v>
      </c>
      <c r="CO16" s="8">
        <v>1</v>
      </c>
      <c r="CP16" s="8">
        <v>27</v>
      </c>
      <c r="CQ16" s="8">
        <v>23</v>
      </c>
      <c r="CR16" s="9">
        <v>-14.81481481481481</v>
      </c>
      <c r="CS16" s="8">
        <v>9390</v>
      </c>
      <c r="CT16" s="8">
        <v>913</v>
      </c>
      <c r="CU16" s="8">
        <v>24574</v>
      </c>
      <c r="CV16" s="8">
        <v>26361</v>
      </c>
      <c r="CW16" s="9">
        <v>7.2719134044111664</v>
      </c>
      <c r="CX16" s="8">
        <v>0</v>
      </c>
      <c r="CY16" s="8">
        <v>0</v>
      </c>
      <c r="CZ16" s="8">
        <v>0</v>
      </c>
      <c r="DA16" s="8">
        <v>0</v>
      </c>
      <c r="DB16" s="9" t="s">
        <v>75</v>
      </c>
      <c r="DC16" s="8">
        <v>9390</v>
      </c>
      <c r="DD16" s="8">
        <v>913</v>
      </c>
      <c r="DE16" s="8">
        <v>24574</v>
      </c>
      <c r="DF16" s="8">
        <v>26361</v>
      </c>
      <c r="DG16" s="9">
        <v>7.2719134044111664</v>
      </c>
      <c r="DH16" s="8">
        <v>0</v>
      </c>
      <c r="DI16" s="8">
        <v>0</v>
      </c>
      <c r="DJ16" s="8">
        <v>0</v>
      </c>
      <c r="DK16" s="8">
        <v>0</v>
      </c>
      <c r="DL16" s="9" t="s">
        <v>75</v>
      </c>
      <c r="DM16" s="8">
        <v>0</v>
      </c>
      <c r="DN16" s="8">
        <v>3</v>
      </c>
      <c r="DO16" s="8">
        <v>0</v>
      </c>
      <c r="DP16" s="8">
        <v>11</v>
      </c>
      <c r="DQ16" s="9" t="s">
        <v>75</v>
      </c>
    </row>
    <row r="17" spans="1:121" x14ac:dyDescent="0.25">
      <c r="A17" s="7" t="s">
        <v>68</v>
      </c>
      <c r="B17" s="8">
        <v>1958125</v>
      </c>
      <c r="C17" s="8">
        <v>1773404</v>
      </c>
      <c r="D17" s="8">
        <v>20466488</v>
      </c>
      <c r="E17" s="8">
        <v>18903492</v>
      </c>
      <c r="F17" s="9">
        <v>-7.6368549406229391</v>
      </c>
      <c r="G17" s="8">
        <v>749896</v>
      </c>
      <c r="H17" s="8">
        <v>434622</v>
      </c>
      <c r="I17" s="8">
        <v>4570447</v>
      </c>
      <c r="J17" s="8">
        <v>4623156</v>
      </c>
      <c r="K17" s="9">
        <v>1.1532570009016609</v>
      </c>
      <c r="L17" s="8">
        <v>104008</v>
      </c>
      <c r="M17" s="8">
        <v>147215</v>
      </c>
      <c r="N17" s="8">
        <v>1070623</v>
      </c>
      <c r="O17" s="8">
        <v>1198918</v>
      </c>
      <c r="P17" s="9">
        <v>11.98320977599025</v>
      </c>
      <c r="Q17" s="8">
        <v>51229</v>
      </c>
      <c r="R17" s="8">
        <v>55475</v>
      </c>
      <c r="S17" s="8">
        <v>483601</v>
      </c>
      <c r="T17" s="8">
        <v>511546</v>
      </c>
      <c r="U17" s="9">
        <v>5.7785240311744559</v>
      </c>
      <c r="V17" s="8">
        <v>0</v>
      </c>
      <c r="W17" s="8">
        <v>0</v>
      </c>
      <c r="X17" s="8">
        <v>133.69499999999999</v>
      </c>
      <c r="Y17" s="8">
        <v>129.31</v>
      </c>
      <c r="Z17" s="9">
        <v>-3.2798533976588402</v>
      </c>
      <c r="AA17" s="8">
        <v>16472</v>
      </c>
      <c r="AB17" s="8">
        <v>9869</v>
      </c>
      <c r="AC17" s="8">
        <v>149432</v>
      </c>
      <c r="AD17" s="8">
        <v>139612</v>
      </c>
      <c r="AE17" s="9">
        <v>-6.5715509395577962</v>
      </c>
      <c r="AF17" s="8">
        <v>14839</v>
      </c>
      <c r="AG17" s="8">
        <v>7588</v>
      </c>
      <c r="AH17" s="8">
        <v>130296</v>
      </c>
      <c r="AI17" s="8">
        <v>114765</v>
      </c>
      <c r="AJ17" s="9">
        <v>-11.919782648738259</v>
      </c>
      <c r="AK17" s="8">
        <v>0</v>
      </c>
      <c r="AL17" s="8">
        <v>19998</v>
      </c>
      <c r="AM17" s="8">
        <v>75661</v>
      </c>
      <c r="AN17" s="8">
        <v>116209</v>
      </c>
      <c r="AO17" s="9">
        <v>53.591678671971039</v>
      </c>
      <c r="AP17" s="8">
        <v>226436</v>
      </c>
      <c r="AQ17" s="8">
        <v>208996</v>
      </c>
      <c r="AR17" s="8">
        <v>1923744</v>
      </c>
      <c r="AS17" s="8">
        <v>1879275</v>
      </c>
      <c r="AT17" s="9">
        <v>-2.3115861569938692</v>
      </c>
      <c r="AU17" s="8">
        <v>297</v>
      </c>
      <c r="AV17" s="8">
        <v>9483</v>
      </c>
      <c r="AW17" s="8">
        <v>450</v>
      </c>
      <c r="AX17" s="8">
        <v>31918</v>
      </c>
      <c r="AY17" s="9">
        <v>6992.8888888888887</v>
      </c>
      <c r="AZ17" s="8">
        <v>45853</v>
      </c>
      <c r="BA17" s="8">
        <v>56035</v>
      </c>
      <c r="BB17" s="8">
        <v>475602</v>
      </c>
      <c r="BC17" s="8">
        <v>534020</v>
      </c>
      <c r="BD17" s="9">
        <v>12.28295928107956</v>
      </c>
      <c r="BE17" s="8">
        <v>2486</v>
      </c>
      <c r="BF17" s="8">
        <v>3046</v>
      </c>
      <c r="BG17" s="8">
        <v>24306</v>
      </c>
      <c r="BH17" s="8">
        <v>27893</v>
      </c>
      <c r="BI17" s="9">
        <v>14.75767300255082</v>
      </c>
      <c r="BJ17" s="8">
        <v>7114.75</v>
      </c>
      <c r="BK17" s="8">
        <v>7436.75</v>
      </c>
      <c r="BL17" s="8">
        <v>67985.5</v>
      </c>
      <c r="BM17" s="8">
        <v>70494</v>
      </c>
      <c r="BN17" s="9">
        <v>3.6897573747343131</v>
      </c>
      <c r="BO17" s="8">
        <v>36</v>
      </c>
      <c r="BP17" s="8">
        <v>720</v>
      </c>
      <c r="BQ17" s="8">
        <v>64.5</v>
      </c>
      <c r="BR17" s="8">
        <v>2422</v>
      </c>
      <c r="BS17" s="9">
        <v>3655.0387596899232</v>
      </c>
      <c r="BT17" s="8">
        <v>6171.75</v>
      </c>
      <c r="BU17" s="8">
        <v>5723</v>
      </c>
      <c r="BV17" s="8">
        <v>58461</v>
      </c>
      <c r="BW17" s="8">
        <v>57617.25</v>
      </c>
      <c r="BX17" s="9">
        <v>-1.443269872222501</v>
      </c>
      <c r="BY17" s="8">
        <v>907</v>
      </c>
      <c r="BZ17" s="8">
        <v>993.75</v>
      </c>
      <c r="CA17" s="8">
        <v>9460</v>
      </c>
      <c r="CB17" s="8">
        <v>10454.75</v>
      </c>
      <c r="CC17" s="9">
        <v>10.515327695560259</v>
      </c>
      <c r="CD17" s="8">
        <v>189</v>
      </c>
      <c r="CE17" s="8">
        <v>182</v>
      </c>
      <c r="CF17" s="8">
        <v>1816</v>
      </c>
      <c r="CG17" s="8">
        <v>1728</v>
      </c>
      <c r="CH17" s="9">
        <v>-4.8458149779735749</v>
      </c>
      <c r="CI17" s="8">
        <v>3904841</v>
      </c>
      <c r="CJ17" s="8">
        <v>2920098</v>
      </c>
      <c r="CK17" s="8">
        <v>35827418</v>
      </c>
      <c r="CL17" s="8">
        <v>32944284</v>
      </c>
      <c r="CM17" s="9">
        <v>-8.0472837869589142</v>
      </c>
      <c r="CN17" s="8">
        <v>1</v>
      </c>
      <c r="CO17" s="8">
        <v>2</v>
      </c>
      <c r="CP17" s="8">
        <v>17</v>
      </c>
      <c r="CQ17" s="8">
        <v>16</v>
      </c>
      <c r="CR17" s="9">
        <v>-5.882352941176463</v>
      </c>
      <c r="CS17" s="8">
        <v>6558</v>
      </c>
      <c r="CT17" s="8">
        <v>6362</v>
      </c>
      <c r="CU17" s="8">
        <v>61679</v>
      </c>
      <c r="CV17" s="8">
        <v>61717</v>
      </c>
      <c r="CW17" s="9">
        <v>6.16092997616704E-2</v>
      </c>
      <c r="CX17" s="8">
        <v>6414</v>
      </c>
      <c r="CY17" s="8">
        <v>6025</v>
      </c>
      <c r="CZ17" s="8">
        <v>59723</v>
      </c>
      <c r="DA17" s="8">
        <v>59693</v>
      </c>
      <c r="DB17" s="9">
        <v>-5.0231903956600377E-2</v>
      </c>
      <c r="DC17" s="8">
        <v>144</v>
      </c>
      <c r="DD17" s="8">
        <v>337</v>
      </c>
      <c r="DE17" s="8">
        <v>1956</v>
      </c>
      <c r="DF17" s="8">
        <v>2024</v>
      </c>
      <c r="DG17" s="9">
        <v>3.4764826175869099</v>
      </c>
      <c r="DH17" s="8">
        <v>3962</v>
      </c>
      <c r="DI17" s="8">
        <v>3656</v>
      </c>
      <c r="DJ17" s="8">
        <v>33620</v>
      </c>
      <c r="DK17" s="8">
        <v>34015</v>
      </c>
      <c r="DL17" s="9">
        <v>1.1748958953004229</v>
      </c>
      <c r="DM17" s="8">
        <v>824</v>
      </c>
      <c r="DN17" s="8">
        <v>1506</v>
      </c>
      <c r="DO17" s="8">
        <v>7683</v>
      </c>
      <c r="DP17" s="8">
        <v>18647</v>
      </c>
      <c r="DQ17" s="9">
        <v>142.70467265391119</v>
      </c>
    </row>
    <row r="18" spans="1:121" x14ac:dyDescent="0.25">
      <c r="A18" s="7" t="s">
        <v>69</v>
      </c>
      <c r="B18" s="8">
        <v>631559</v>
      </c>
      <c r="C18" s="8">
        <v>611620</v>
      </c>
      <c r="D18" s="8">
        <v>6698161</v>
      </c>
      <c r="E18" s="8">
        <v>5847786</v>
      </c>
      <c r="F18" s="9">
        <v>-12.695648850483</v>
      </c>
      <c r="G18" s="8">
        <v>18936</v>
      </c>
      <c r="H18" s="8">
        <v>20295</v>
      </c>
      <c r="I18" s="8">
        <v>299384</v>
      </c>
      <c r="J18" s="8">
        <v>305719</v>
      </c>
      <c r="K18" s="9">
        <v>2.1160115437030669</v>
      </c>
      <c r="L18" s="8">
        <v>1416091</v>
      </c>
      <c r="M18" s="8">
        <v>1407893</v>
      </c>
      <c r="N18" s="8">
        <v>14524777</v>
      </c>
      <c r="O18" s="8">
        <v>15267757</v>
      </c>
      <c r="P18" s="9">
        <v>5.1152592566481454</v>
      </c>
      <c r="Q18" s="8">
        <v>1001301</v>
      </c>
      <c r="R18" s="8">
        <v>978192</v>
      </c>
      <c r="S18" s="8">
        <v>10588568</v>
      </c>
      <c r="T18" s="8">
        <v>11251196</v>
      </c>
      <c r="U18" s="9">
        <v>6.2579566944274214</v>
      </c>
      <c r="V18" s="8">
        <v>169.59700000000001</v>
      </c>
      <c r="W18" s="8">
        <v>49.855999999999987</v>
      </c>
      <c r="X18" s="8">
        <v>1208.0450000000001</v>
      </c>
      <c r="Y18" s="8">
        <v>673.00400000000002</v>
      </c>
      <c r="Z18" s="9">
        <v>-44.289823640675642</v>
      </c>
      <c r="AA18" s="8">
        <v>211006</v>
      </c>
      <c r="AB18" s="8">
        <v>191690</v>
      </c>
      <c r="AC18" s="8">
        <v>2132589</v>
      </c>
      <c r="AD18" s="8">
        <v>1905747</v>
      </c>
      <c r="AE18" s="9">
        <v>-10.636930041372249</v>
      </c>
      <c r="AF18" s="8">
        <v>197368</v>
      </c>
      <c r="AG18" s="8">
        <v>174058</v>
      </c>
      <c r="AH18" s="8">
        <v>1949047</v>
      </c>
      <c r="AI18" s="8">
        <v>1695995</v>
      </c>
      <c r="AJ18" s="9">
        <v>-12.98337084739363</v>
      </c>
      <c r="AK18" s="8">
        <v>0</v>
      </c>
      <c r="AL18" s="8">
        <v>0</v>
      </c>
      <c r="AM18" s="8">
        <v>1</v>
      </c>
      <c r="AN18" s="8">
        <v>0</v>
      </c>
      <c r="AO18" s="9">
        <v>-100</v>
      </c>
      <c r="AP18" s="8">
        <v>876354</v>
      </c>
      <c r="AQ18" s="8">
        <v>896224</v>
      </c>
      <c r="AR18" s="8">
        <v>10217841</v>
      </c>
      <c r="AS18" s="8">
        <v>10294622</v>
      </c>
      <c r="AT18" s="9">
        <v>0.75144054404448468</v>
      </c>
      <c r="AU18" s="8">
        <v>621964</v>
      </c>
      <c r="AV18" s="8">
        <v>612567</v>
      </c>
      <c r="AW18" s="8">
        <v>6983106</v>
      </c>
      <c r="AX18" s="8">
        <v>7710773</v>
      </c>
      <c r="AY18" s="9">
        <v>10.420391728265329</v>
      </c>
      <c r="AZ18" s="8">
        <v>406664</v>
      </c>
      <c r="BA18" s="8">
        <v>426598</v>
      </c>
      <c r="BB18" s="8">
        <v>3901678</v>
      </c>
      <c r="BC18" s="8">
        <v>3995031</v>
      </c>
      <c r="BD18" s="9">
        <v>2.392637219165707</v>
      </c>
      <c r="BE18" s="8">
        <v>29208</v>
      </c>
      <c r="BF18" s="8">
        <v>28977</v>
      </c>
      <c r="BG18" s="8">
        <v>283371</v>
      </c>
      <c r="BH18" s="8">
        <v>278599</v>
      </c>
      <c r="BI18" s="9">
        <v>-1.6840114196583329</v>
      </c>
      <c r="BJ18" s="8">
        <v>93038</v>
      </c>
      <c r="BK18" s="8">
        <v>102265</v>
      </c>
      <c r="BL18" s="8">
        <v>969317</v>
      </c>
      <c r="BM18" s="8">
        <v>1003329</v>
      </c>
      <c r="BN18" s="9">
        <v>3.5088624258111598</v>
      </c>
      <c r="BO18" s="8">
        <v>40504</v>
      </c>
      <c r="BP18" s="8">
        <v>52539</v>
      </c>
      <c r="BQ18" s="8">
        <v>482350</v>
      </c>
      <c r="BR18" s="8">
        <v>528713</v>
      </c>
      <c r="BS18" s="9">
        <v>9.6119000725614114</v>
      </c>
      <c r="BT18" s="8">
        <v>45970</v>
      </c>
      <c r="BU18" s="8">
        <v>43085</v>
      </c>
      <c r="BV18" s="8">
        <v>428805</v>
      </c>
      <c r="BW18" s="8">
        <v>412747</v>
      </c>
      <c r="BX18" s="9">
        <v>-3.7448257366401951</v>
      </c>
      <c r="BY18" s="8">
        <v>6564</v>
      </c>
      <c r="BZ18" s="8">
        <v>6641</v>
      </c>
      <c r="CA18" s="8">
        <v>58162</v>
      </c>
      <c r="CB18" s="8">
        <v>61869</v>
      </c>
      <c r="CC18" s="9">
        <v>6.3735772497506957</v>
      </c>
      <c r="CD18" s="8">
        <v>1017</v>
      </c>
      <c r="CE18" s="8">
        <v>1085</v>
      </c>
      <c r="CF18" s="8">
        <v>10347</v>
      </c>
      <c r="CG18" s="8">
        <v>10467</v>
      </c>
      <c r="CH18" s="9">
        <v>1.1597564511452561</v>
      </c>
      <c r="CI18" s="8">
        <v>21568878</v>
      </c>
      <c r="CJ18" s="8">
        <v>21797573</v>
      </c>
      <c r="CK18" s="8">
        <v>218219781</v>
      </c>
      <c r="CL18" s="8">
        <v>214463872</v>
      </c>
      <c r="CM18" s="9">
        <v>-1.721158816486948</v>
      </c>
      <c r="CN18" s="8">
        <v>48</v>
      </c>
      <c r="CO18" s="8">
        <v>46</v>
      </c>
      <c r="CP18" s="8">
        <v>446</v>
      </c>
      <c r="CQ18" s="8">
        <v>435</v>
      </c>
      <c r="CR18" s="9">
        <v>-2.466367713004487</v>
      </c>
      <c r="CS18" s="8">
        <v>219481</v>
      </c>
      <c r="CT18" s="8">
        <v>249253</v>
      </c>
      <c r="CU18" s="8">
        <v>2001798</v>
      </c>
      <c r="CV18" s="8">
        <v>2467462</v>
      </c>
      <c r="CW18" s="9">
        <v>23.26228720380378</v>
      </c>
      <c r="CX18" s="8">
        <v>127279</v>
      </c>
      <c r="CY18" s="8">
        <v>134667</v>
      </c>
      <c r="CZ18" s="8">
        <v>1413748</v>
      </c>
      <c r="DA18" s="8">
        <v>1440082</v>
      </c>
      <c r="DB18" s="9">
        <v>1.862708205422748</v>
      </c>
      <c r="DC18" s="8">
        <v>92202</v>
      </c>
      <c r="DD18" s="8">
        <v>114586</v>
      </c>
      <c r="DE18" s="8">
        <v>588050</v>
      </c>
      <c r="DF18" s="8">
        <v>1027380</v>
      </c>
      <c r="DG18" s="9">
        <v>74.70963353456338</v>
      </c>
      <c r="DH18" s="8">
        <v>55705</v>
      </c>
      <c r="DI18" s="8">
        <v>58387</v>
      </c>
      <c r="DJ18" s="8">
        <v>593268</v>
      </c>
      <c r="DK18" s="8">
        <v>598443</v>
      </c>
      <c r="DL18" s="9">
        <v>0.87228706082242979</v>
      </c>
      <c r="DM18" s="8">
        <v>29325</v>
      </c>
      <c r="DN18" s="8">
        <v>31185</v>
      </c>
      <c r="DO18" s="8">
        <v>304764</v>
      </c>
      <c r="DP18" s="8">
        <v>333925</v>
      </c>
      <c r="DQ18" s="9">
        <v>9.5683873423370187</v>
      </c>
    </row>
    <row r="19" spans="1:121" x14ac:dyDescent="0.25">
      <c r="A19" s="7" t="s">
        <v>70</v>
      </c>
      <c r="B19" s="8">
        <v>8587</v>
      </c>
      <c r="C19" s="8">
        <v>23170</v>
      </c>
      <c r="D19" s="8">
        <v>91889</v>
      </c>
      <c r="E19" s="8">
        <v>110564</v>
      </c>
      <c r="F19" s="9">
        <v>20.323433708060819</v>
      </c>
      <c r="G19" s="8">
        <v>114371</v>
      </c>
      <c r="H19" s="8">
        <v>135960</v>
      </c>
      <c r="I19" s="8">
        <v>1193917</v>
      </c>
      <c r="J19" s="8">
        <v>1180049</v>
      </c>
      <c r="K19" s="9">
        <v>-1.1615547814462841</v>
      </c>
      <c r="L19" s="8">
        <v>57874</v>
      </c>
      <c r="M19" s="8">
        <v>86789</v>
      </c>
      <c r="N19" s="8">
        <v>2728730</v>
      </c>
      <c r="O19" s="8">
        <v>789921</v>
      </c>
      <c r="P19" s="9">
        <v>-71.051698042679192</v>
      </c>
      <c r="Q19" s="8">
        <v>18669</v>
      </c>
      <c r="R19" s="8">
        <v>23605</v>
      </c>
      <c r="S19" s="8">
        <v>2352381</v>
      </c>
      <c r="T19" s="8">
        <v>259422</v>
      </c>
      <c r="U19" s="9">
        <v>-88.971939494495146</v>
      </c>
      <c r="V19" s="8">
        <v>25.562999999999999</v>
      </c>
      <c r="W19" s="8">
        <v>114.134</v>
      </c>
      <c r="X19" s="8">
        <v>230.93799999999999</v>
      </c>
      <c r="Y19" s="8">
        <v>233.35800000000009</v>
      </c>
      <c r="Z19" s="9">
        <v>1.047900302245651</v>
      </c>
      <c r="AA19" s="8">
        <v>9420</v>
      </c>
      <c r="AB19" s="8">
        <v>11915</v>
      </c>
      <c r="AC19" s="8">
        <v>61011</v>
      </c>
      <c r="AD19" s="8">
        <v>75588</v>
      </c>
      <c r="AE19" s="9">
        <v>23.892412843585589</v>
      </c>
      <c r="AF19" s="8">
        <v>2508</v>
      </c>
      <c r="AG19" s="8">
        <v>3654</v>
      </c>
      <c r="AH19" s="8">
        <v>22216</v>
      </c>
      <c r="AI19" s="8">
        <v>30154</v>
      </c>
      <c r="AJ19" s="9">
        <v>35.731004681310758</v>
      </c>
      <c r="AK19" s="8">
        <v>0</v>
      </c>
      <c r="AL19" s="8">
        <v>0</v>
      </c>
      <c r="AM19" s="8">
        <v>0</v>
      </c>
      <c r="AN19" s="8">
        <v>0</v>
      </c>
      <c r="AO19" s="9" t="s">
        <v>75</v>
      </c>
      <c r="AP19" s="8">
        <v>6350</v>
      </c>
      <c r="AQ19" s="8">
        <v>1095</v>
      </c>
      <c r="AR19" s="8">
        <v>2120961</v>
      </c>
      <c r="AS19" s="8">
        <v>35859</v>
      </c>
      <c r="AT19" s="9">
        <v>-98.309304131476253</v>
      </c>
      <c r="AU19" s="8">
        <v>1094</v>
      </c>
      <c r="AV19" s="8">
        <v>1095</v>
      </c>
      <c r="AW19" s="8">
        <v>2099224</v>
      </c>
      <c r="AX19" s="8">
        <v>20718</v>
      </c>
      <c r="AY19" s="9">
        <v>-99.013063875031918</v>
      </c>
      <c r="AZ19" s="8">
        <v>42891</v>
      </c>
      <c r="BA19" s="8">
        <v>63083</v>
      </c>
      <c r="BB19" s="8">
        <v>386032</v>
      </c>
      <c r="BC19" s="8">
        <v>537240</v>
      </c>
      <c r="BD19" s="9">
        <v>39.169809756704097</v>
      </c>
      <c r="BE19" s="8">
        <v>2245</v>
      </c>
      <c r="BF19" s="8">
        <v>3495</v>
      </c>
      <c r="BG19" s="8">
        <v>22272</v>
      </c>
      <c r="BH19" s="8">
        <v>30452</v>
      </c>
      <c r="BI19" s="9">
        <v>36.727729885057471</v>
      </c>
      <c r="BJ19" s="8">
        <v>2312.5</v>
      </c>
      <c r="BK19" s="8">
        <v>3432</v>
      </c>
      <c r="BL19" s="8">
        <v>224244</v>
      </c>
      <c r="BM19" s="8">
        <v>34080</v>
      </c>
      <c r="BN19" s="9">
        <v>-84.802268957028957</v>
      </c>
      <c r="BO19" s="8">
        <v>513</v>
      </c>
      <c r="BP19" s="8">
        <v>547</v>
      </c>
      <c r="BQ19" s="8">
        <v>201703.25</v>
      </c>
      <c r="BR19" s="8">
        <v>9754</v>
      </c>
      <c r="BS19" s="9">
        <v>-95.164183026302254</v>
      </c>
      <c r="BT19" s="8">
        <v>997.5</v>
      </c>
      <c r="BU19" s="8">
        <v>1377</v>
      </c>
      <c r="BV19" s="8">
        <v>6994.75</v>
      </c>
      <c r="BW19" s="8">
        <v>8434</v>
      </c>
      <c r="BX19" s="9">
        <v>20.576146395510921</v>
      </c>
      <c r="BY19" s="8">
        <v>802</v>
      </c>
      <c r="BZ19" s="8">
        <v>1508</v>
      </c>
      <c r="CA19" s="8">
        <v>15546</v>
      </c>
      <c r="CB19" s="8">
        <v>15892</v>
      </c>
      <c r="CC19" s="9">
        <v>2.2256529010678041</v>
      </c>
      <c r="CD19" s="8">
        <v>141</v>
      </c>
      <c r="CE19" s="8">
        <v>170</v>
      </c>
      <c r="CF19" s="8">
        <v>1190</v>
      </c>
      <c r="CG19" s="8">
        <v>1424</v>
      </c>
      <c r="CH19" s="9">
        <v>19.663865546218489</v>
      </c>
      <c r="CI19" s="8">
        <v>4914186</v>
      </c>
      <c r="CJ19" s="8">
        <v>6030255</v>
      </c>
      <c r="CK19" s="8">
        <v>40012232</v>
      </c>
      <c r="CL19" s="8">
        <v>42907840</v>
      </c>
      <c r="CM19" s="9">
        <v>7.2368069844241623</v>
      </c>
      <c r="CN19" s="8">
        <v>51</v>
      </c>
      <c r="CO19" s="8">
        <v>40</v>
      </c>
      <c r="CP19" s="8">
        <v>225</v>
      </c>
      <c r="CQ19" s="8">
        <v>240</v>
      </c>
      <c r="CR19" s="9">
        <v>6.6666666666666714</v>
      </c>
      <c r="CS19" s="8">
        <v>84930</v>
      </c>
      <c r="CT19" s="8">
        <v>86793</v>
      </c>
      <c r="CU19" s="8">
        <v>557670</v>
      </c>
      <c r="CV19" s="8">
        <v>693351</v>
      </c>
      <c r="CW19" s="9">
        <v>24.329980095755559</v>
      </c>
      <c r="CX19" s="8">
        <v>18557</v>
      </c>
      <c r="CY19" s="8">
        <v>18424</v>
      </c>
      <c r="CZ19" s="8">
        <v>303072</v>
      </c>
      <c r="DA19" s="8">
        <v>304776</v>
      </c>
      <c r="DB19" s="9">
        <v>0.56224263541336938</v>
      </c>
      <c r="DC19" s="8">
        <v>66373</v>
      </c>
      <c r="DD19" s="8">
        <v>68369</v>
      </c>
      <c r="DE19" s="8">
        <v>254598</v>
      </c>
      <c r="DF19" s="8">
        <v>388575</v>
      </c>
      <c r="DG19" s="9">
        <v>52.622958546414338</v>
      </c>
      <c r="DH19" s="8">
        <v>3630</v>
      </c>
      <c r="DI19" s="8">
        <v>4237</v>
      </c>
      <c r="DJ19" s="8">
        <v>58652</v>
      </c>
      <c r="DK19" s="8">
        <v>64789</v>
      </c>
      <c r="DL19" s="9">
        <v>10.463411307372301</v>
      </c>
      <c r="DM19" s="8">
        <v>8517</v>
      </c>
      <c r="DN19" s="8">
        <v>6121</v>
      </c>
      <c r="DO19" s="8">
        <v>88886</v>
      </c>
      <c r="DP19" s="8">
        <v>47078</v>
      </c>
      <c r="DQ19" s="9">
        <v>-47.035528654681279</v>
      </c>
    </row>
    <row r="20" spans="1:121" ht="22.5" x14ac:dyDescent="0.25">
      <c r="A20" s="7" t="s">
        <v>71</v>
      </c>
      <c r="B20" s="8">
        <v>0</v>
      </c>
      <c r="C20" s="8">
        <v>0</v>
      </c>
      <c r="D20" s="8">
        <v>2</v>
      </c>
      <c r="E20" s="8">
        <v>0</v>
      </c>
      <c r="F20" s="9">
        <v>-100</v>
      </c>
      <c r="G20" s="8">
        <v>118642</v>
      </c>
      <c r="H20" s="8">
        <v>82437</v>
      </c>
      <c r="I20" s="8">
        <v>824497</v>
      </c>
      <c r="J20" s="8">
        <v>915331</v>
      </c>
      <c r="K20" s="9">
        <v>11.01689878798831</v>
      </c>
      <c r="L20" s="8">
        <v>78354</v>
      </c>
      <c r="M20" s="8">
        <v>92109</v>
      </c>
      <c r="N20" s="8">
        <v>909791</v>
      </c>
      <c r="O20" s="8">
        <v>884331</v>
      </c>
      <c r="P20" s="9">
        <v>-2.7984449175689861</v>
      </c>
      <c r="Q20" s="8">
        <v>57833</v>
      </c>
      <c r="R20" s="8">
        <v>53061</v>
      </c>
      <c r="S20" s="8">
        <v>462831</v>
      </c>
      <c r="T20" s="8">
        <v>428988</v>
      </c>
      <c r="U20" s="9">
        <v>-7.3121722615814377</v>
      </c>
      <c r="V20" s="8">
        <v>628.16800000000001</v>
      </c>
      <c r="W20" s="8">
        <v>173.03700000000001</v>
      </c>
      <c r="X20" s="8">
        <v>2502.2150000000001</v>
      </c>
      <c r="Y20" s="8">
        <v>2172.4140000000002</v>
      </c>
      <c r="Z20" s="9">
        <v>-13.180362199091601</v>
      </c>
      <c r="AA20" s="8">
        <v>2410</v>
      </c>
      <c r="AB20" s="8">
        <v>1445</v>
      </c>
      <c r="AC20" s="8">
        <v>31207</v>
      </c>
      <c r="AD20" s="8">
        <v>20014</v>
      </c>
      <c r="AE20" s="9">
        <v>-35.866952927227871</v>
      </c>
      <c r="AF20" s="8">
        <v>1251</v>
      </c>
      <c r="AG20" s="8">
        <v>173</v>
      </c>
      <c r="AH20" s="8">
        <v>16930</v>
      </c>
      <c r="AI20" s="8">
        <v>8606</v>
      </c>
      <c r="AJ20" s="9">
        <v>-49.167158889545178</v>
      </c>
      <c r="AK20" s="8">
        <v>0</v>
      </c>
      <c r="AL20" s="8">
        <v>0</v>
      </c>
      <c r="AM20" s="8">
        <v>0</v>
      </c>
      <c r="AN20" s="8">
        <v>0</v>
      </c>
      <c r="AO20" s="9" t="s">
        <v>75</v>
      </c>
      <c r="AP20" s="8">
        <v>0</v>
      </c>
      <c r="AQ20" s="8">
        <v>16</v>
      </c>
      <c r="AR20" s="8">
        <v>1098</v>
      </c>
      <c r="AS20" s="8">
        <v>1620</v>
      </c>
      <c r="AT20" s="9">
        <v>47.540983606557383</v>
      </c>
      <c r="AU20" s="8">
        <v>0</v>
      </c>
      <c r="AV20" s="8">
        <v>16</v>
      </c>
      <c r="AW20" s="8">
        <v>1083</v>
      </c>
      <c r="AX20" s="8">
        <v>1620</v>
      </c>
      <c r="AY20" s="9">
        <v>49.584487534626049</v>
      </c>
      <c r="AZ20" s="8">
        <v>0</v>
      </c>
      <c r="BA20" s="8">
        <v>0</v>
      </c>
      <c r="BB20" s="8">
        <v>0</v>
      </c>
      <c r="BC20" s="8">
        <v>0</v>
      </c>
      <c r="BD20" s="9" t="s">
        <v>75</v>
      </c>
      <c r="BE20" s="8">
        <v>0</v>
      </c>
      <c r="BF20" s="8">
        <v>0</v>
      </c>
      <c r="BG20" s="8">
        <v>0</v>
      </c>
      <c r="BH20" s="8">
        <v>0</v>
      </c>
      <c r="BI20" s="9" t="s">
        <v>75</v>
      </c>
      <c r="BJ20" s="8">
        <v>5124.75</v>
      </c>
      <c r="BK20" s="8">
        <v>4677.25</v>
      </c>
      <c r="BL20" s="8">
        <v>39123.75</v>
      </c>
      <c r="BM20" s="8">
        <v>38338.75</v>
      </c>
      <c r="BN20" s="9">
        <v>-2.0064538803156609</v>
      </c>
      <c r="BO20" s="8">
        <v>0</v>
      </c>
      <c r="BP20" s="8">
        <v>2</v>
      </c>
      <c r="BQ20" s="8">
        <v>336</v>
      </c>
      <c r="BR20" s="8">
        <v>482</v>
      </c>
      <c r="BS20" s="9">
        <v>43.452380952380963</v>
      </c>
      <c r="BT20" s="8">
        <v>564</v>
      </c>
      <c r="BU20" s="8">
        <v>198.25</v>
      </c>
      <c r="BV20" s="8">
        <v>3709.75</v>
      </c>
      <c r="BW20" s="8">
        <v>2491.25</v>
      </c>
      <c r="BX20" s="9">
        <v>-32.845879102365387</v>
      </c>
      <c r="BY20" s="8">
        <v>4560.75</v>
      </c>
      <c r="BZ20" s="8">
        <v>4477</v>
      </c>
      <c r="CA20" s="8">
        <v>35078</v>
      </c>
      <c r="CB20" s="8">
        <v>35365.5</v>
      </c>
      <c r="CC20" s="9">
        <v>0.81960202976225105</v>
      </c>
      <c r="CD20" s="8">
        <v>27</v>
      </c>
      <c r="CE20" s="8">
        <v>37</v>
      </c>
      <c r="CF20" s="8">
        <v>373</v>
      </c>
      <c r="CG20" s="8">
        <v>388</v>
      </c>
      <c r="CH20" s="9">
        <v>4.0214477211796256</v>
      </c>
      <c r="CI20" s="8">
        <v>207429</v>
      </c>
      <c r="CJ20" s="8">
        <v>200105</v>
      </c>
      <c r="CK20" s="8">
        <v>2352225</v>
      </c>
      <c r="CL20" s="8">
        <v>2434114</v>
      </c>
      <c r="CM20" s="9">
        <v>3.481342133511887</v>
      </c>
      <c r="CN20" s="8">
        <v>0</v>
      </c>
      <c r="CO20" s="8">
        <v>0</v>
      </c>
      <c r="CP20" s="8">
        <v>1</v>
      </c>
      <c r="CQ20" s="8">
        <v>0</v>
      </c>
      <c r="CR20" s="9">
        <v>-100</v>
      </c>
      <c r="CS20" s="8">
        <v>0</v>
      </c>
      <c r="CT20" s="8">
        <v>0</v>
      </c>
      <c r="CU20" s="8">
        <v>0</v>
      </c>
      <c r="CV20" s="8">
        <v>0</v>
      </c>
      <c r="CW20" s="9" t="s">
        <v>75</v>
      </c>
      <c r="CX20" s="8">
        <v>0</v>
      </c>
      <c r="CY20" s="8">
        <v>0</v>
      </c>
      <c r="CZ20" s="8">
        <v>0</v>
      </c>
      <c r="DA20" s="8">
        <v>0</v>
      </c>
      <c r="DB20" s="9" t="s">
        <v>75</v>
      </c>
      <c r="DC20" s="8">
        <v>0</v>
      </c>
      <c r="DD20" s="8">
        <v>0</v>
      </c>
      <c r="DE20" s="8">
        <v>0</v>
      </c>
      <c r="DF20" s="8">
        <v>0</v>
      </c>
      <c r="DG20" s="9" t="s">
        <v>75</v>
      </c>
      <c r="DH20" s="8">
        <v>0</v>
      </c>
      <c r="DI20" s="8">
        <v>0</v>
      </c>
      <c r="DJ20" s="8">
        <v>0</v>
      </c>
      <c r="DK20" s="8">
        <v>0</v>
      </c>
      <c r="DL20" s="9" t="s">
        <v>75</v>
      </c>
      <c r="DM20" s="8">
        <v>1</v>
      </c>
      <c r="DN20" s="8">
        <v>184</v>
      </c>
      <c r="DO20" s="8">
        <v>61</v>
      </c>
      <c r="DP20" s="8">
        <v>247</v>
      </c>
      <c r="DQ20" s="9">
        <v>304.91803278688519</v>
      </c>
    </row>
    <row r="21" spans="1:121" x14ac:dyDescent="0.25">
      <c r="A21" s="7" t="s">
        <v>72</v>
      </c>
      <c r="B21" s="8">
        <v>4526</v>
      </c>
      <c r="C21" s="8">
        <v>4593</v>
      </c>
      <c r="D21" s="8">
        <v>53011</v>
      </c>
      <c r="E21" s="8">
        <v>54732</v>
      </c>
      <c r="F21" s="9">
        <v>3.2464960102620211</v>
      </c>
      <c r="G21" s="8">
        <v>0</v>
      </c>
      <c r="H21" s="8">
        <v>0</v>
      </c>
      <c r="I21" s="8">
        <v>23419</v>
      </c>
      <c r="J21" s="8">
        <v>10451</v>
      </c>
      <c r="K21" s="9">
        <v>-55.373841752423253</v>
      </c>
      <c r="L21" s="8">
        <v>35816</v>
      </c>
      <c r="M21" s="8">
        <v>39936</v>
      </c>
      <c r="N21" s="8">
        <v>403662</v>
      </c>
      <c r="O21" s="8">
        <v>374685</v>
      </c>
      <c r="P21" s="9">
        <v>-7.178530552789212</v>
      </c>
      <c r="Q21" s="8">
        <v>3328</v>
      </c>
      <c r="R21" s="8">
        <v>3595</v>
      </c>
      <c r="S21" s="8">
        <v>33743</v>
      </c>
      <c r="T21" s="8">
        <v>39556</v>
      </c>
      <c r="U21" s="9">
        <v>17.227276768514951</v>
      </c>
      <c r="V21" s="8">
        <v>0</v>
      </c>
      <c r="W21" s="8">
        <v>0</v>
      </c>
      <c r="X21" s="8">
        <v>0</v>
      </c>
      <c r="Y21" s="8">
        <v>0</v>
      </c>
      <c r="Z21" s="9" t="s">
        <v>75</v>
      </c>
      <c r="AA21" s="8">
        <v>50</v>
      </c>
      <c r="AB21" s="8">
        <v>95</v>
      </c>
      <c r="AC21" s="8">
        <v>3640</v>
      </c>
      <c r="AD21" s="8">
        <v>2556</v>
      </c>
      <c r="AE21" s="9">
        <v>-29.780219780219781</v>
      </c>
      <c r="AF21" s="8">
        <v>0</v>
      </c>
      <c r="AG21" s="8">
        <v>0</v>
      </c>
      <c r="AH21" s="8">
        <v>0</v>
      </c>
      <c r="AI21" s="8">
        <v>0</v>
      </c>
      <c r="AJ21" s="9" t="s">
        <v>75</v>
      </c>
      <c r="AK21" s="8">
        <v>0</v>
      </c>
      <c r="AL21" s="8">
        <v>0</v>
      </c>
      <c r="AM21" s="8">
        <v>0</v>
      </c>
      <c r="AN21" s="8">
        <v>0</v>
      </c>
      <c r="AO21" s="9" t="s">
        <v>75</v>
      </c>
      <c r="AP21" s="8">
        <v>0</v>
      </c>
      <c r="AQ21" s="8">
        <v>0</v>
      </c>
      <c r="AR21" s="8">
        <v>0</v>
      </c>
      <c r="AS21" s="8">
        <v>2990</v>
      </c>
      <c r="AT21" s="9" t="s">
        <v>75</v>
      </c>
      <c r="AU21" s="8">
        <v>0</v>
      </c>
      <c r="AV21" s="8">
        <v>0</v>
      </c>
      <c r="AW21" s="8">
        <v>0</v>
      </c>
      <c r="AX21" s="8">
        <v>0</v>
      </c>
      <c r="AY21" s="9" t="s">
        <v>75</v>
      </c>
      <c r="AZ21" s="8">
        <v>35816</v>
      </c>
      <c r="BA21" s="8">
        <v>39936</v>
      </c>
      <c r="BB21" s="8">
        <v>403662</v>
      </c>
      <c r="BC21" s="8">
        <v>374685</v>
      </c>
      <c r="BD21" s="9">
        <v>-7.178530552789212</v>
      </c>
      <c r="BE21" s="8">
        <v>2373</v>
      </c>
      <c r="BF21" s="8">
        <v>2705</v>
      </c>
      <c r="BG21" s="8">
        <v>26145</v>
      </c>
      <c r="BH21" s="8">
        <v>24552</v>
      </c>
      <c r="BI21" s="9">
        <v>-6.0929432013769391</v>
      </c>
      <c r="BJ21" s="8">
        <v>470</v>
      </c>
      <c r="BK21" s="8">
        <v>505</v>
      </c>
      <c r="BL21" s="8">
        <v>4810.25</v>
      </c>
      <c r="BM21" s="8">
        <v>5394.5</v>
      </c>
      <c r="BN21" s="9">
        <v>12.14593836079206</v>
      </c>
      <c r="BO21" s="8">
        <v>0</v>
      </c>
      <c r="BP21" s="8">
        <v>0</v>
      </c>
      <c r="BQ21" s="8">
        <v>0</v>
      </c>
      <c r="BR21" s="8">
        <v>0</v>
      </c>
      <c r="BS21" s="9" t="s">
        <v>75</v>
      </c>
      <c r="BT21" s="8">
        <v>466</v>
      </c>
      <c r="BU21" s="8">
        <v>503</v>
      </c>
      <c r="BV21" s="8">
        <v>4763.25</v>
      </c>
      <c r="BW21" s="8">
        <v>5354.5</v>
      </c>
      <c r="BX21" s="9">
        <v>12.412743399989511</v>
      </c>
      <c r="BY21" s="8">
        <v>4</v>
      </c>
      <c r="BZ21" s="8">
        <v>2</v>
      </c>
      <c r="CA21" s="8">
        <v>47</v>
      </c>
      <c r="CB21" s="8">
        <v>40</v>
      </c>
      <c r="CC21" s="9">
        <v>-14.893617021276601</v>
      </c>
      <c r="CD21" s="8">
        <v>105</v>
      </c>
      <c r="CE21" s="8">
        <v>100</v>
      </c>
      <c r="CF21" s="8">
        <v>1004</v>
      </c>
      <c r="CG21" s="8">
        <v>1077</v>
      </c>
      <c r="CH21" s="9">
        <v>7.2709163346613508</v>
      </c>
      <c r="CI21" s="8">
        <v>2503426</v>
      </c>
      <c r="CJ21" s="8">
        <v>2859407</v>
      </c>
      <c r="CK21" s="8">
        <v>22401072</v>
      </c>
      <c r="CL21" s="8">
        <v>28338171</v>
      </c>
      <c r="CM21" s="9">
        <v>26.503637861616621</v>
      </c>
      <c r="CN21" s="8">
        <v>1</v>
      </c>
      <c r="CO21" s="8">
        <v>2</v>
      </c>
      <c r="CP21" s="8">
        <v>8</v>
      </c>
      <c r="CQ21" s="8">
        <v>9</v>
      </c>
      <c r="CR21" s="9">
        <v>12.5</v>
      </c>
      <c r="CS21" s="8">
        <v>33297</v>
      </c>
      <c r="CT21" s="8">
        <v>30583</v>
      </c>
      <c r="CU21" s="8">
        <v>567406</v>
      </c>
      <c r="CV21" s="8">
        <v>574203</v>
      </c>
      <c r="CW21" s="9">
        <v>1.1979076710503589</v>
      </c>
      <c r="CX21" s="8">
        <v>32327</v>
      </c>
      <c r="CY21" s="8">
        <v>30156</v>
      </c>
      <c r="CZ21" s="8">
        <v>562756</v>
      </c>
      <c r="DA21" s="8">
        <v>569971</v>
      </c>
      <c r="DB21" s="9">
        <v>1.2820831763677349</v>
      </c>
      <c r="DC21" s="8">
        <v>970</v>
      </c>
      <c r="DD21" s="8">
        <v>427</v>
      </c>
      <c r="DE21" s="8">
        <v>4650</v>
      </c>
      <c r="DF21" s="8">
        <v>4232</v>
      </c>
      <c r="DG21" s="9">
        <v>-8.9892473118279526</v>
      </c>
      <c r="DH21" s="8">
        <v>7253</v>
      </c>
      <c r="DI21" s="8">
        <v>7447</v>
      </c>
      <c r="DJ21" s="8">
        <v>119957</v>
      </c>
      <c r="DK21" s="8">
        <v>128951</v>
      </c>
      <c r="DL21" s="9">
        <v>7.4976866710571226</v>
      </c>
      <c r="DM21" s="8">
        <v>973</v>
      </c>
      <c r="DN21" s="8">
        <v>180</v>
      </c>
      <c r="DO21" s="8">
        <v>2721</v>
      </c>
      <c r="DP21" s="8">
        <v>1767</v>
      </c>
      <c r="DQ21" s="9">
        <v>-35.060639470782803</v>
      </c>
    </row>
    <row r="22" spans="1:121" x14ac:dyDescent="0.25">
      <c r="A22" s="7" t="s">
        <v>73</v>
      </c>
      <c r="B22" s="8">
        <v>99723</v>
      </c>
      <c r="C22" s="8">
        <v>106464</v>
      </c>
      <c r="D22" s="8">
        <v>1118647</v>
      </c>
      <c r="E22" s="8">
        <v>1058506</v>
      </c>
      <c r="F22" s="9">
        <v>-5.3762268168600116</v>
      </c>
      <c r="G22" s="8">
        <v>42391</v>
      </c>
      <c r="H22" s="8">
        <v>63640</v>
      </c>
      <c r="I22" s="8">
        <v>556996</v>
      </c>
      <c r="J22" s="8">
        <v>586561</v>
      </c>
      <c r="K22" s="9">
        <v>5.3079375794440153</v>
      </c>
      <c r="L22" s="8">
        <v>13508</v>
      </c>
      <c r="M22" s="8">
        <v>37864</v>
      </c>
      <c r="N22" s="8">
        <v>118665</v>
      </c>
      <c r="O22" s="8">
        <v>452630</v>
      </c>
      <c r="P22" s="9">
        <v>281.4351325159061</v>
      </c>
      <c r="Q22" s="8">
        <v>0</v>
      </c>
      <c r="R22" s="8">
        <v>366</v>
      </c>
      <c r="S22" s="8">
        <v>0</v>
      </c>
      <c r="T22" s="8">
        <v>4196</v>
      </c>
      <c r="U22" s="9" t="s">
        <v>75</v>
      </c>
      <c r="V22" s="8">
        <v>78.495000000000005</v>
      </c>
      <c r="W22" s="8">
        <v>59.463999999999999</v>
      </c>
      <c r="X22" s="8">
        <v>794.85300000000018</v>
      </c>
      <c r="Y22" s="8">
        <v>670.24900000000002</v>
      </c>
      <c r="Z22" s="9">
        <v>-15.676357766782051</v>
      </c>
      <c r="AA22" s="8">
        <v>1096</v>
      </c>
      <c r="AB22" s="8">
        <v>1782</v>
      </c>
      <c r="AC22" s="8">
        <v>15187</v>
      </c>
      <c r="AD22" s="8">
        <v>22845</v>
      </c>
      <c r="AE22" s="9">
        <v>50.42470534009351</v>
      </c>
      <c r="AF22" s="8">
        <v>590</v>
      </c>
      <c r="AG22" s="8">
        <v>1176</v>
      </c>
      <c r="AH22" s="8">
        <v>9706</v>
      </c>
      <c r="AI22" s="8">
        <v>15028</v>
      </c>
      <c r="AJ22" s="9">
        <v>54.832062641664947</v>
      </c>
      <c r="AK22" s="8">
        <v>0</v>
      </c>
      <c r="AL22" s="8">
        <v>0</v>
      </c>
      <c r="AM22" s="8">
        <v>0</v>
      </c>
      <c r="AN22" s="8">
        <v>2998</v>
      </c>
      <c r="AO22" s="9" t="s">
        <v>75</v>
      </c>
      <c r="AP22" s="8">
        <v>9112</v>
      </c>
      <c r="AQ22" s="8">
        <v>38</v>
      </c>
      <c r="AR22" s="8">
        <v>63487</v>
      </c>
      <c r="AS22" s="8">
        <v>52126</v>
      </c>
      <c r="AT22" s="9">
        <v>-17.89500212641958</v>
      </c>
      <c r="AU22" s="8">
        <v>0</v>
      </c>
      <c r="AV22" s="8">
        <v>0</v>
      </c>
      <c r="AW22" s="8">
        <v>0</v>
      </c>
      <c r="AX22" s="8">
        <v>0</v>
      </c>
      <c r="AY22" s="9" t="s">
        <v>75</v>
      </c>
      <c r="AZ22" s="8">
        <v>1952</v>
      </c>
      <c r="BA22" s="8">
        <v>28523</v>
      </c>
      <c r="BB22" s="8">
        <v>31093</v>
      </c>
      <c r="BC22" s="8">
        <v>395929</v>
      </c>
      <c r="BD22" s="9">
        <v>1173.370211944811</v>
      </c>
      <c r="BE22" s="8">
        <v>116</v>
      </c>
      <c r="BF22" s="8">
        <v>1383</v>
      </c>
      <c r="BG22" s="8">
        <v>1550</v>
      </c>
      <c r="BH22" s="8">
        <v>15334</v>
      </c>
      <c r="BI22" s="9">
        <v>889.29032258064512</v>
      </c>
      <c r="BJ22" s="8">
        <v>0</v>
      </c>
      <c r="BK22" s="8">
        <v>55.5</v>
      </c>
      <c r="BL22" s="8">
        <v>0</v>
      </c>
      <c r="BM22" s="8">
        <v>685.5</v>
      </c>
      <c r="BN22" s="9" t="s">
        <v>75</v>
      </c>
      <c r="BO22" s="8">
        <v>0</v>
      </c>
      <c r="BP22" s="8">
        <v>0</v>
      </c>
      <c r="BQ22" s="8">
        <v>0</v>
      </c>
      <c r="BR22" s="8">
        <v>0</v>
      </c>
      <c r="BS22" s="9" t="s">
        <v>75</v>
      </c>
      <c r="BT22" s="8">
        <v>0</v>
      </c>
      <c r="BU22" s="8">
        <v>0</v>
      </c>
      <c r="BV22" s="8">
        <v>0</v>
      </c>
      <c r="BW22" s="8">
        <v>0</v>
      </c>
      <c r="BX22" s="9" t="s">
        <v>75</v>
      </c>
      <c r="BY22" s="8">
        <v>0</v>
      </c>
      <c r="BZ22" s="8">
        <v>55.5</v>
      </c>
      <c r="CA22" s="8">
        <v>0</v>
      </c>
      <c r="CB22" s="8">
        <v>685.5</v>
      </c>
      <c r="CC22" s="9" t="s">
        <v>75</v>
      </c>
      <c r="CD22" s="8">
        <v>60</v>
      </c>
      <c r="CE22" s="8">
        <v>85</v>
      </c>
      <c r="CF22" s="8">
        <v>533</v>
      </c>
      <c r="CG22" s="8">
        <v>873</v>
      </c>
      <c r="CH22" s="9">
        <v>63.789868667917467</v>
      </c>
      <c r="CI22" s="8">
        <v>861031</v>
      </c>
      <c r="CJ22" s="8">
        <v>1431537</v>
      </c>
      <c r="CK22" s="8">
        <v>8004779</v>
      </c>
      <c r="CL22" s="8">
        <v>15003955</v>
      </c>
      <c r="CM22" s="9">
        <v>87.43746704312511</v>
      </c>
      <c r="CN22" s="8">
        <v>4</v>
      </c>
      <c r="CO22" s="8">
        <v>7</v>
      </c>
      <c r="CP22" s="8">
        <v>16</v>
      </c>
      <c r="CQ22" s="8">
        <v>21</v>
      </c>
      <c r="CR22" s="9">
        <v>31.25</v>
      </c>
      <c r="CS22" s="8">
        <v>4759</v>
      </c>
      <c r="CT22" s="8">
        <v>15685</v>
      </c>
      <c r="CU22" s="8">
        <v>125165</v>
      </c>
      <c r="CV22" s="8">
        <v>205706</v>
      </c>
      <c r="CW22" s="9">
        <v>64.347860823712693</v>
      </c>
      <c r="CX22" s="8">
        <v>3800</v>
      </c>
      <c r="CY22" s="8">
        <v>8763</v>
      </c>
      <c r="CZ22" s="8">
        <v>118859</v>
      </c>
      <c r="DA22" s="8">
        <v>174336</v>
      </c>
      <c r="DB22" s="9">
        <v>46.674631285809227</v>
      </c>
      <c r="DC22" s="8">
        <v>959</v>
      </c>
      <c r="DD22" s="8">
        <v>6922</v>
      </c>
      <c r="DE22" s="8">
        <v>6306</v>
      </c>
      <c r="DF22" s="8">
        <v>31370</v>
      </c>
      <c r="DG22" s="9">
        <v>397.46273390421823</v>
      </c>
      <c r="DH22" s="8">
        <v>1302</v>
      </c>
      <c r="DI22" s="8">
        <v>2982</v>
      </c>
      <c r="DJ22" s="8">
        <v>29420</v>
      </c>
      <c r="DK22" s="8">
        <v>42959</v>
      </c>
      <c r="DL22" s="9">
        <v>46.019714479945613</v>
      </c>
      <c r="DM22" s="8">
        <v>20</v>
      </c>
      <c r="DN22" s="8">
        <v>16</v>
      </c>
      <c r="DO22" s="8">
        <v>111</v>
      </c>
      <c r="DP22" s="8">
        <v>1289</v>
      </c>
      <c r="DQ22" s="9">
        <v>1061.2612612612611</v>
      </c>
    </row>
    <row r="23" spans="1:121" x14ac:dyDescent="0.25">
      <c r="A23" s="7" t="s">
        <v>74</v>
      </c>
      <c r="B23" s="8">
        <v>0</v>
      </c>
      <c r="C23" s="8">
        <v>0</v>
      </c>
      <c r="D23" s="8">
        <v>0</v>
      </c>
      <c r="E23" s="8">
        <v>0</v>
      </c>
      <c r="F23" s="9" t="s">
        <v>75</v>
      </c>
      <c r="G23" s="8">
        <v>61879</v>
      </c>
      <c r="H23" s="8">
        <v>138437</v>
      </c>
      <c r="I23" s="8">
        <v>718991</v>
      </c>
      <c r="J23" s="8">
        <v>898795</v>
      </c>
      <c r="K23" s="9">
        <v>25.00782346371513</v>
      </c>
      <c r="L23" s="8">
        <v>208806</v>
      </c>
      <c r="M23" s="8">
        <v>171346</v>
      </c>
      <c r="N23" s="8">
        <v>1998581</v>
      </c>
      <c r="O23" s="8">
        <v>1994603</v>
      </c>
      <c r="P23" s="9">
        <v>-0.19904121974541061</v>
      </c>
      <c r="Q23" s="8">
        <v>0</v>
      </c>
      <c r="R23" s="8">
        <v>0</v>
      </c>
      <c r="S23" s="8">
        <v>0</v>
      </c>
      <c r="T23" s="8">
        <v>0</v>
      </c>
      <c r="U23" s="9" t="s">
        <v>75</v>
      </c>
      <c r="V23" s="8">
        <v>1333.8520000000001</v>
      </c>
      <c r="W23" s="8">
        <v>1099.24</v>
      </c>
      <c r="X23" s="8">
        <v>15783.1</v>
      </c>
      <c r="Y23" s="8">
        <v>16430.263999999999</v>
      </c>
      <c r="Z23" s="9">
        <v>4.1003605121933902</v>
      </c>
      <c r="AA23" s="8">
        <v>2846</v>
      </c>
      <c r="AB23" s="8">
        <v>3327</v>
      </c>
      <c r="AC23" s="8">
        <v>21349</v>
      </c>
      <c r="AD23" s="8">
        <v>22455</v>
      </c>
      <c r="AE23" s="9">
        <v>5.1805705185254567</v>
      </c>
      <c r="AF23" s="8">
        <v>1247</v>
      </c>
      <c r="AG23" s="8">
        <v>1213</v>
      </c>
      <c r="AH23" s="8">
        <v>9221</v>
      </c>
      <c r="AI23" s="8">
        <v>8972</v>
      </c>
      <c r="AJ23" s="9">
        <v>-2.700357878755014</v>
      </c>
      <c r="AK23" s="8">
        <v>0</v>
      </c>
      <c r="AL23" s="8">
        <v>0</v>
      </c>
      <c r="AM23" s="8">
        <v>0</v>
      </c>
      <c r="AN23" s="8">
        <v>0</v>
      </c>
      <c r="AO23" s="9" t="s">
        <v>75</v>
      </c>
      <c r="AP23" s="8">
        <v>0</v>
      </c>
      <c r="AQ23" s="8">
        <v>1435</v>
      </c>
      <c r="AR23" s="8">
        <v>7462</v>
      </c>
      <c r="AS23" s="8">
        <v>10999</v>
      </c>
      <c r="AT23" s="9">
        <v>47.400160814794958</v>
      </c>
      <c r="AU23" s="8">
        <v>0</v>
      </c>
      <c r="AV23" s="8">
        <v>0</v>
      </c>
      <c r="AW23" s="8">
        <v>0</v>
      </c>
      <c r="AX23" s="8">
        <v>0</v>
      </c>
      <c r="AY23" s="9" t="s">
        <v>75</v>
      </c>
      <c r="AZ23" s="8">
        <v>57856</v>
      </c>
      <c r="BA23" s="8">
        <v>61523</v>
      </c>
      <c r="BB23" s="8">
        <v>503332</v>
      </c>
      <c r="BC23" s="8">
        <v>539228</v>
      </c>
      <c r="BD23" s="9">
        <v>7.1316745209921066</v>
      </c>
      <c r="BE23" s="8">
        <v>330</v>
      </c>
      <c r="BF23" s="8">
        <v>205</v>
      </c>
      <c r="BG23" s="8">
        <v>3034</v>
      </c>
      <c r="BH23" s="8">
        <v>2622</v>
      </c>
      <c r="BI23" s="9">
        <v>-13.57943309162822</v>
      </c>
      <c r="BJ23" s="8">
        <v>0</v>
      </c>
      <c r="BK23" s="8">
        <v>0</v>
      </c>
      <c r="BL23" s="8">
        <v>0</v>
      </c>
      <c r="BM23" s="8">
        <v>0</v>
      </c>
      <c r="BN23" s="9" t="s">
        <v>75</v>
      </c>
      <c r="BO23" s="8">
        <v>0</v>
      </c>
      <c r="BP23" s="8">
        <v>0</v>
      </c>
      <c r="BQ23" s="8">
        <v>0</v>
      </c>
      <c r="BR23" s="8">
        <v>0</v>
      </c>
      <c r="BS23" s="9" t="s">
        <v>75</v>
      </c>
      <c r="BT23" s="8">
        <v>0</v>
      </c>
      <c r="BU23" s="8">
        <v>0</v>
      </c>
      <c r="BV23" s="8">
        <v>0</v>
      </c>
      <c r="BW23" s="8">
        <v>0</v>
      </c>
      <c r="BX23" s="9" t="s">
        <v>75</v>
      </c>
      <c r="BY23" s="8">
        <v>0</v>
      </c>
      <c r="BZ23" s="8">
        <v>0</v>
      </c>
      <c r="CA23" s="8">
        <v>0</v>
      </c>
      <c r="CB23" s="8">
        <v>0</v>
      </c>
      <c r="CC23" s="9" t="s">
        <v>75</v>
      </c>
      <c r="CD23" s="8">
        <v>70</v>
      </c>
      <c r="CE23" s="8">
        <v>78</v>
      </c>
      <c r="CF23" s="8">
        <v>737</v>
      </c>
      <c r="CG23" s="8">
        <v>771</v>
      </c>
      <c r="CH23" s="9">
        <v>4.6132971506105784</v>
      </c>
      <c r="CI23" s="8">
        <v>632233</v>
      </c>
      <c r="CJ23" s="8">
        <v>686798</v>
      </c>
      <c r="CK23" s="8">
        <v>6037259</v>
      </c>
      <c r="CL23" s="8">
        <v>6380879</v>
      </c>
      <c r="CM23" s="9">
        <v>5.6916557663005696</v>
      </c>
      <c r="CN23" s="8">
        <v>1</v>
      </c>
      <c r="CO23" s="8">
        <v>0</v>
      </c>
      <c r="CP23" s="8">
        <v>6</v>
      </c>
      <c r="CQ23" s="8">
        <v>5</v>
      </c>
      <c r="CR23" s="9">
        <v>-16.666666666666671</v>
      </c>
      <c r="CS23" s="8">
        <v>533</v>
      </c>
      <c r="CT23" s="8">
        <v>0</v>
      </c>
      <c r="CU23" s="8">
        <v>1480</v>
      </c>
      <c r="CV23" s="8">
        <v>934</v>
      </c>
      <c r="CW23" s="9">
        <v>-36.891891891891888</v>
      </c>
      <c r="CX23" s="8">
        <v>0</v>
      </c>
      <c r="CY23" s="8">
        <v>0</v>
      </c>
      <c r="CZ23" s="8">
        <v>0</v>
      </c>
      <c r="DA23" s="8">
        <v>0</v>
      </c>
      <c r="DB23" s="9" t="s">
        <v>75</v>
      </c>
      <c r="DC23" s="8">
        <v>533</v>
      </c>
      <c r="DD23" s="8">
        <v>0</v>
      </c>
      <c r="DE23" s="8">
        <v>1480</v>
      </c>
      <c r="DF23" s="8">
        <v>934</v>
      </c>
      <c r="DG23" s="9">
        <v>-36.891891891891888</v>
      </c>
      <c r="DH23" s="8">
        <v>0</v>
      </c>
      <c r="DI23" s="8">
        <v>0</v>
      </c>
      <c r="DJ23" s="8">
        <v>0</v>
      </c>
      <c r="DK23" s="8">
        <v>0</v>
      </c>
      <c r="DL23" s="9" t="s">
        <v>75</v>
      </c>
      <c r="DM23" s="8">
        <v>23323</v>
      </c>
      <c r="DN23" s="8">
        <v>28437</v>
      </c>
      <c r="DO23" s="8">
        <v>205094</v>
      </c>
      <c r="DP23" s="8">
        <v>234560</v>
      </c>
      <c r="DQ23" s="9">
        <v>14.36707070904073</v>
      </c>
    </row>
    <row r="24" spans="1:121" ht="22.5" x14ac:dyDescent="0.25">
      <c r="A24" s="7" t="s">
        <v>76</v>
      </c>
      <c r="B24" s="8">
        <v>331017</v>
      </c>
      <c r="C24" s="8">
        <v>341810</v>
      </c>
      <c r="D24" s="8">
        <v>2970484</v>
      </c>
      <c r="E24" s="8">
        <v>3520364</v>
      </c>
      <c r="F24" s="9">
        <v>18.511461431874391</v>
      </c>
      <c r="G24" s="8">
        <v>41907</v>
      </c>
      <c r="H24" s="8">
        <v>21589</v>
      </c>
      <c r="I24" s="8">
        <v>357634</v>
      </c>
      <c r="J24" s="8">
        <v>298841</v>
      </c>
      <c r="K24" s="9">
        <v>-16.439432492436399</v>
      </c>
      <c r="L24" s="8">
        <v>628672</v>
      </c>
      <c r="M24" s="8">
        <v>726522</v>
      </c>
      <c r="N24" s="8">
        <v>6217740</v>
      </c>
      <c r="O24" s="8">
        <v>6844777</v>
      </c>
      <c r="P24" s="9">
        <v>10.084644903132</v>
      </c>
      <c r="Q24" s="8">
        <v>317949</v>
      </c>
      <c r="R24" s="8">
        <v>324660</v>
      </c>
      <c r="S24" s="8">
        <v>3075109</v>
      </c>
      <c r="T24" s="8">
        <v>3282468</v>
      </c>
      <c r="U24" s="9">
        <v>6.7431430885864501</v>
      </c>
      <c r="V24" s="8">
        <v>194.38200000000001</v>
      </c>
      <c r="W24" s="8">
        <v>180.23500000000001</v>
      </c>
      <c r="X24" s="8">
        <v>2244.5099999999989</v>
      </c>
      <c r="Y24" s="8">
        <v>2770.6329999999989</v>
      </c>
      <c r="Z24" s="9">
        <v>23.440439115887219</v>
      </c>
      <c r="AA24" s="8">
        <v>51583</v>
      </c>
      <c r="AB24" s="8">
        <v>46549</v>
      </c>
      <c r="AC24" s="8">
        <v>464601</v>
      </c>
      <c r="AD24" s="8">
        <v>530158</v>
      </c>
      <c r="AE24" s="9">
        <v>14.11038719245116</v>
      </c>
      <c r="AF24" s="8">
        <v>40669</v>
      </c>
      <c r="AG24" s="8">
        <v>42779</v>
      </c>
      <c r="AH24" s="8">
        <v>380668</v>
      </c>
      <c r="AI24" s="8">
        <v>489601</v>
      </c>
      <c r="AJ24" s="9">
        <v>28.616274548950798</v>
      </c>
      <c r="AK24" s="8">
        <v>150</v>
      </c>
      <c r="AL24" s="8">
        <v>161</v>
      </c>
      <c r="AM24" s="8">
        <v>1312</v>
      </c>
      <c r="AN24" s="8">
        <v>1465</v>
      </c>
      <c r="AO24" s="9">
        <v>11.66158536585365</v>
      </c>
      <c r="AP24" s="8">
        <v>56473</v>
      </c>
      <c r="AQ24" s="8">
        <v>56475</v>
      </c>
      <c r="AR24" s="8">
        <v>508670</v>
      </c>
      <c r="AS24" s="8">
        <v>645604</v>
      </c>
      <c r="AT24" s="9">
        <v>26.920007077279958</v>
      </c>
      <c r="AU24" s="8">
        <v>54072</v>
      </c>
      <c r="AV24" s="8">
        <v>47726</v>
      </c>
      <c r="AW24" s="8">
        <v>475190</v>
      </c>
      <c r="AX24" s="8">
        <v>602008</v>
      </c>
      <c r="AY24" s="9">
        <v>26.687851175319349</v>
      </c>
      <c r="AZ24" s="8">
        <v>330874</v>
      </c>
      <c r="BA24" s="8">
        <v>381273</v>
      </c>
      <c r="BB24" s="8">
        <v>3280548</v>
      </c>
      <c r="BC24" s="8">
        <v>3573520</v>
      </c>
      <c r="BD24" s="9">
        <v>8.9305811102291415</v>
      </c>
      <c r="BE24" s="8">
        <v>24201</v>
      </c>
      <c r="BF24" s="8">
        <v>27044</v>
      </c>
      <c r="BG24" s="8">
        <v>246801</v>
      </c>
      <c r="BH24" s="8">
        <v>257759</v>
      </c>
      <c r="BI24" s="9">
        <v>4.4400144245768871</v>
      </c>
      <c r="BJ24" s="8">
        <v>44363</v>
      </c>
      <c r="BK24" s="8">
        <v>38476</v>
      </c>
      <c r="BL24" s="8">
        <v>396760</v>
      </c>
      <c r="BM24" s="8">
        <v>416447</v>
      </c>
      <c r="BN24" s="9">
        <v>4.9619417279967726</v>
      </c>
      <c r="BO24" s="8">
        <v>8920</v>
      </c>
      <c r="BP24" s="8">
        <v>2903</v>
      </c>
      <c r="BQ24" s="8">
        <v>53589</v>
      </c>
      <c r="BR24" s="8">
        <v>68108</v>
      </c>
      <c r="BS24" s="9">
        <v>27.09324674839986</v>
      </c>
      <c r="BT24" s="8">
        <v>31204</v>
      </c>
      <c r="BU24" s="8">
        <v>32241</v>
      </c>
      <c r="BV24" s="8">
        <v>309115</v>
      </c>
      <c r="BW24" s="8">
        <v>310528</v>
      </c>
      <c r="BX24" s="9">
        <v>0.45711143102082008</v>
      </c>
      <c r="BY24" s="8">
        <v>4239</v>
      </c>
      <c r="BZ24" s="8">
        <v>3332</v>
      </c>
      <c r="CA24" s="8">
        <v>34056</v>
      </c>
      <c r="CB24" s="8">
        <v>37811</v>
      </c>
      <c r="CC24" s="9">
        <v>11.02595724688749</v>
      </c>
      <c r="CD24" s="8">
        <v>1370</v>
      </c>
      <c r="CE24" s="8">
        <v>1399</v>
      </c>
      <c r="CF24" s="8">
        <v>13255</v>
      </c>
      <c r="CG24" s="8">
        <v>13821</v>
      </c>
      <c r="CH24" s="9">
        <v>4.2700867597133234</v>
      </c>
      <c r="CI24" s="8">
        <v>16718224</v>
      </c>
      <c r="CJ24" s="8">
        <v>16953467</v>
      </c>
      <c r="CK24" s="8">
        <v>164350558</v>
      </c>
      <c r="CL24" s="8">
        <v>166837713</v>
      </c>
      <c r="CM24" s="9">
        <v>1.5133231248292991</v>
      </c>
      <c r="CN24" s="8">
        <v>42</v>
      </c>
      <c r="CO24" s="8">
        <v>43</v>
      </c>
      <c r="CP24" s="8">
        <v>409</v>
      </c>
      <c r="CQ24" s="8">
        <v>360</v>
      </c>
      <c r="CR24" s="9">
        <v>-11.980440097799519</v>
      </c>
      <c r="CS24" s="8">
        <v>486556</v>
      </c>
      <c r="CT24" s="8">
        <v>543824</v>
      </c>
      <c r="CU24" s="8">
        <v>4788930</v>
      </c>
      <c r="CV24" s="8">
        <v>5479192</v>
      </c>
      <c r="CW24" s="9">
        <v>14.413699928794109</v>
      </c>
      <c r="CX24" s="8">
        <v>424886</v>
      </c>
      <c r="CY24" s="8">
        <v>468427</v>
      </c>
      <c r="CZ24" s="8">
        <v>4380519</v>
      </c>
      <c r="DA24" s="8">
        <v>4741535</v>
      </c>
      <c r="DB24" s="9">
        <v>8.2413978800228875</v>
      </c>
      <c r="DC24" s="8">
        <v>61670</v>
      </c>
      <c r="DD24" s="8">
        <v>75397</v>
      </c>
      <c r="DE24" s="8">
        <v>408411</v>
      </c>
      <c r="DF24" s="8">
        <v>737657</v>
      </c>
      <c r="DG24" s="9">
        <v>80.616339912490105</v>
      </c>
      <c r="DH24" s="8">
        <v>143137</v>
      </c>
      <c r="DI24" s="8">
        <v>153139</v>
      </c>
      <c r="DJ24" s="8">
        <v>1445624</v>
      </c>
      <c r="DK24" s="8">
        <v>1524433</v>
      </c>
      <c r="DL24" s="9">
        <v>5.4515558679158573</v>
      </c>
      <c r="DM24" s="8">
        <v>6036</v>
      </c>
      <c r="DN24" s="8">
        <v>8563</v>
      </c>
      <c r="DO24" s="8">
        <v>55036</v>
      </c>
      <c r="DP24" s="8">
        <v>69433</v>
      </c>
      <c r="DQ24" s="9">
        <v>26.159241223926159</v>
      </c>
    </row>
    <row r="25" spans="1:121" x14ac:dyDescent="0.25">
      <c r="A25" s="7" t="s">
        <v>77</v>
      </c>
      <c r="B25" s="8">
        <v>12009</v>
      </c>
      <c r="C25" s="8">
        <v>26543</v>
      </c>
      <c r="D25" s="8">
        <v>207006</v>
      </c>
      <c r="E25" s="8">
        <v>186978</v>
      </c>
      <c r="F25" s="9">
        <v>-9.6750818816845907</v>
      </c>
      <c r="G25" s="8">
        <v>405020</v>
      </c>
      <c r="H25" s="8">
        <v>260924</v>
      </c>
      <c r="I25" s="8">
        <v>2793905</v>
      </c>
      <c r="J25" s="8">
        <v>3209756</v>
      </c>
      <c r="K25" s="9">
        <v>14.884221188623091</v>
      </c>
      <c r="L25" s="8">
        <v>246044</v>
      </c>
      <c r="M25" s="8">
        <v>235395</v>
      </c>
      <c r="N25" s="8">
        <v>2341476</v>
      </c>
      <c r="O25" s="8">
        <v>2392170</v>
      </c>
      <c r="P25" s="9">
        <v>2.165044612885211</v>
      </c>
      <c r="Q25" s="8">
        <v>31458</v>
      </c>
      <c r="R25" s="8">
        <v>58075</v>
      </c>
      <c r="S25" s="8">
        <v>299463</v>
      </c>
      <c r="T25" s="8">
        <v>432741</v>
      </c>
      <c r="U25" s="9">
        <v>44.505665140601678</v>
      </c>
      <c r="V25" s="8">
        <v>271.685</v>
      </c>
      <c r="W25" s="8">
        <v>202.196</v>
      </c>
      <c r="X25" s="8">
        <v>5201.7129999999997</v>
      </c>
      <c r="Y25" s="8">
        <v>3764.567</v>
      </c>
      <c r="Z25" s="9">
        <v>-27.628321670188271</v>
      </c>
      <c r="AA25" s="8">
        <v>3849</v>
      </c>
      <c r="AB25" s="8">
        <v>4680</v>
      </c>
      <c r="AC25" s="8">
        <v>29817</v>
      </c>
      <c r="AD25" s="8">
        <v>39844</v>
      </c>
      <c r="AE25" s="9">
        <v>33.628466981923047</v>
      </c>
      <c r="AF25" s="8">
        <v>1321</v>
      </c>
      <c r="AG25" s="8">
        <v>2520</v>
      </c>
      <c r="AH25" s="8">
        <v>12605</v>
      </c>
      <c r="AI25" s="8">
        <v>22660</v>
      </c>
      <c r="AJ25" s="9">
        <v>79.769932566441895</v>
      </c>
      <c r="AK25" s="8">
        <v>0</v>
      </c>
      <c r="AL25" s="8">
        <v>0</v>
      </c>
      <c r="AM25" s="8">
        <v>0</v>
      </c>
      <c r="AN25" s="8">
        <v>0</v>
      </c>
      <c r="AO25" s="9" t="s">
        <v>75</v>
      </c>
      <c r="AP25" s="8">
        <v>7348</v>
      </c>
      <c r="AQ25" s="8">
        <v>15843</v>
      </c>
      <c r="AR25" s="8">
        <v>69163</v>
      </c>
      <c r="AS25" s="8">
        <v>65691</v>
      </c>
      <c r="AT25" s="9">
        <v>-5.0200251579601769</v>
      </c>
      <c r="AU25" s="8">
        <v>0</v>
      </c>
      <c r="AV25" s="8">
        <v>6633</v>
      </c>
      <c r="AW25" s="8">
        <v>122</v>
      </c>
      <c r="AX25" s="8">
        <v>10540</v>
      </c>
      <c r="AY25" s="9">
        <v>8539.3442622950824</v>
      </c>
      <c r="AZ25" s="8">
        <v>219737</v>
      </c>
      <c r="BA25" s="8">
        <v>178918</v>
      </c>
      <c r="BB25" s="8">
        <v>1931041</v>
      </c>
      <c r="BC25" s="8">
        <v>1956921</v>
      </c>
      <c r="BD25" s="9">
        <v>1.3402097625063329</v>
      </c>
      <c r="BE25" s="8">
        <v>5440</v>
      </c>
      <c r="BF25" s="8">
        <v>4542</v>
      </c>
      <c r="BG25" s="8">
        <v>49638</v>
      </c>
      <c r="BH25" s="8">
        <v>47592</v>
      </c>
      <c r="BI25" s="9">
        <v>-4.1218421370724059</v>
      </c>
      <c r="BJ25" s="8">
        <v>2702</v>
      </c>
      <c r="BK25" s="8">
        <v>5942.75</v>
      </c>
      <c r="BL25" s="8">
        <v>25189.25</v>
      </c>
      <c r="BM25" s="8">
        <v>42027</v>
      </c>
      <c r="BN25" s="9">
        <v>66.844983475093528</v>
      </c>
      <c r="BO25" s="8">
        <v>0</v>
      </c>
      <c r="BP25" s="8">
        <v>544.25</v>
      </c>
      <c r="BQ25" s="8">
        <v>4.5</v>
      </c>
      <c r="BR25" s="8">
        <v>826.5</v>
      </c>
      <c r="BS25" s="9">
        <v>18266.666666666672</v>
      </c>
      <c r="BT25" s="8">
        <v>0</v>
      </c>
      <c r="BU25" s="8">
        <v>1900.75</v>
      </c>
      <c r="BV25" s="8">
        <v>0</v>
      </c>
      <c r="BW25" s="8">
        <v>13065.5</v>
      </c>
      <c r="BX25" s="9" t="s">
        <v>75</v>
      </c>
      <c r="BY25" s="8">
        <v>2702</v>
      </c>
      <c r="BZ25" s="8">
        <v>3497.75</v>
      </c>
      <c r="CA25" s="8">
        <v>25184.75</v>
      </c>
      <c r="CB25" s="8">
        <v>28135</v>
      </c>
      <c r="CC25" s="9">
        <v>11.71443035964225</v>
      </c>
      <c r="CD25" s="8">
        <v>135</v>
      </c>
      <c r="CE25" s="8">
        <v>129</v>
      </c>
      <c r="CF25" s="8">
        <v>1247</v>
      </c>
      <c r="CG25" s="8">
        <v>1321</v>
      </c>
      <c r="CH25" s="9">
        <v>5.9342421812349642</v>
      </c>
      <c r="CI25" s="8">
        <v>2998948</v>
      </c>
      <c r="CJ25" s="8">
        <v>2569182</v>
      </c>
      <c r="CK25" s="8">
        <v>25832193</v>
      </c>
      <c r="CL25" s="8">
        <v>26259434</v>
      </c>
      <c r="CM25" s="9">
        <v>1.653909135782627</v>
      </c>
      <c r="CN25" s="8">
        <v>4</v>
      </c>
      <c r="CO25" s="8">
        <v>2</v>
      </c>
      <c r="CP25" s="8">
        <v>24</v>
      </c>
      <c r="CQ25" s="8">
        <v>15</v>
      </c>
      <c r="CR25" s="9">
        <v>-37.5</v>
      </c>
      <c r="CS25" s="8">
        <v>30261</v>
      </c>
      <c r="CT25" s="8">
        <v>27472</v>
      </c>
      <c r="CU25" s="8">
        <v>241873</v>
      </c>
      <c r="CV25" s="8">
        <v>230987</v>
      </c>
      <c r="CW25" s="9">
        <v>-4.5007090497905864</v>
      </c>
      <c r="CX25" s="8">
        <v>24391</v>
      </c>
      <c r="CY25" s="8">
        <v>23358</v>
      </c>
      <c r="CZ25" s="8">
        <v>221716</v>
      </c>
      <c r="DA25" s="8">
        <v>208273</v>
      </c>
      <c r="DB25" s="9">
        <v>-6.0631618827689522</v>
      </c>
      <c r="DC25" s="8">
        <v>5870</v>
      </c>
      <c r="DD25" s="8">
        <v>4114</v>
      </c>
      <c r="DE25" s="8">
        <v>20157</v>
      </c>
      <c r="DF25" s="8">
        <v>22714</v>
      </c>
      <c r="DG25" s="9">
        <v>12.68541945726051</v>
      </c>
      <c r="DH25" s="8">
        <v>11722</v>
      </c>
      <c r="DI25" s="8">
        <v>11451</v>
      </c>
      <c r="DJ25" s="8">
        <v>100892</v>
      </c>
      <c r="DK25" s="8">
        <v>94081</v>
      </c>
      <c r="DL25" s="9">
        <v>-6.7507830155017254</v>
      </c>
      <c r="DM25" s="8">
        <v>32930</v>
      </c>
      <c r="DN25" s="8">
        <v>28546</v>
      </c>
      <c r="DO25" s="8">
        <v>276144</v>
      </c>
      <c r="DP25" s="8">
        <v>358280</v>
      </c>
      <c r="DQ25" s="9">
        <v>29.74390173242946</v>
      </c>
    </row>
    <row r="26" spans="1:121" x14ac:dyDescent="0.25">
      <c r="A26" s="7" t="s">
        <v>78</v>
      </c>
      <c r="B26" s="8">
        <v>25306</v>
      </c>
      <c r="C26" s="8">
        <v>40200</v>
      </c>
      <c r="D26" s="8">
        <v>336441</v>
      </c>
      <c r="E26" s="8">
        <v>359275</v>
      </c>
      <c r="F26" s="9">
        <v>6.7869254936229586</v>
      </c>
      <c r="G26" s="8">
        <v>159119</v>
      </c>
      <c r="H26" s="8">
        <v>222126</v>
      </c>
      <c r="I26" s="8">
        <v>1429631</v>
      </c>
      <c r="J26" s="8">
        <v>1575076</v>
      </c>
      <c r="K26" s="9">
        <v>10.173604237736869</v>
      </c>
      <c r="L26" s="8">
        <v>130680</v>
      </c>
      <c r="M26" s="8">
        <v>116699</v>
      </c>
      <c r="N26" s="8">
        <v>1330400</v>
      </c>
      <c r="O26" s="8">
        <v>1258310</v>
      </c>
      <c r="P26" s="9">
        <v>-5.4186710763680139</v>
      </c>
      <c r="Q26" s="8">
        <v>89462</v>
      </c>
      <c r="R26" s="8">
        <v>84479</v>
      </c>
      <c r="S26" s="8">
        <v>830338</v>
      </c>
      <c r="T26" s="8">
        <v>847485</v>
      </c>
      <c r="U26" s="9">
        <v>2.065062661229518</v>
      </c>
      <c r="V26" s="8">
        <v>0</v>
      </c>
      <c r="W26" s="8">
        <v>0</v>
      </c>
      <c r="X26" s="8">
        <v>0</v>
      </c>
      <c r="Y26" s="8">
        <v>0</v>
      </c>
      <c r="Z26" s="9" t="s">
        <v>75</v>
      </c>
      <c r="AA26" s="8">
        <v>2606</v>
      </c>
      <c r="AB26" s="8">
        <v>4012</v>
      </c>
      <c r="AC26" s="8">
        <v>28052</v>
      </c>
      <c r="AD26" s="8">
        <v>27229</v>
      </c>
      <c r="AE26" s="9">
        <v>-2.933837159560809</v>
      </c>
      <c r="AF26" s="8">
        <v>1413</v>
      </c>
      <c r="AG26" s="8">
        <v>1898</v>
      </c>
      <c r="AH26" s="8">
        <v>11717</v>
      </c>
      <c r="AI26" s="8">
        <v>12263</v>
      </c>
      <c r="AJ26" s="9">
        <v>4.6598958777844217</v>
      </c>
      <c r="AK26" s="8">
        <v>0</v>
      </c>
      <c r="AL26" s="8">
        <v>0</v>
      </c>
      <c r="AM26" s="8">
        <v>0</v>
      </c>
      <c r="AN26" s="8">
        <v>0</v>
      </c>
      <c r="AO26" s="9" t="s">
        <v>75</v>
      </c>
      <c r="AP26" s="8">
        <v>0</v>
      </c>
      <c r="AQ26" s="8">
        <v>0</v>
      </c>
      <c r="AR26" s="8">
        <v>0</v>
      </c>
      <c r="AS26" s="8">
        <v>102</v>
      </c>
      <c r="AT26" s="9" t="s">
        <v>75</v>
      </c>
      <c r="AU26" s="8">
        <v>0</v>
      </c>
      <c r="AV26" s="8">
        <v>0</v>
      </c>
      <c r="AW26" s="8">
        <v>0</v>
      </c>
      <c r="AX26" s="8">
        <v>0</v>
      </c>
      <c r="AY26" s="9" t="s">
        <v>75</v>
      </c>
      <c r="AZ26" s="8">
        <v>14723</v>
      </c>
      <c r="BA26" s="8">
        <v>15432</v>
      </c>
      <c r="BB26" s="8">
        <v>106929</v>
      </c>
      <c r="BC26" s="8">
        <v>145414</v>
      </c>
      <c r="BD26" s="9">
        <v>35.991171712070638</v>
      </c>
      <c r="BE26" s="8">
        <v>795</v>
      </c>
      <c r="BF26" s="8">
        <v>790</v>
      </c>
      <c r="BG26" s="8">
        <v>5746</v>
      </c>
      <c r="BH26" s="8">
        <v>7350</v>
      </c>
      <c r="BI26" s="9">
        <v>27.915071353985379</v>
      </c>
      <c r="BJ26" s="8">
        <v>12243.75</v>
      </c>
      <c r="BK26" s="8">
        <v>12184</v>
      </c>
      <c r="BL26" s="8">
        <v>115598.5</v>
      </c>
      <c r="BM26" s="8">
        <v>117405.25</v>
      </c>
      <c r="BN26" s="9">
        <v>1.5629528064810501</v>
      </c>
      <c r="BO26" s="8">
        <v>0</v>
      </c>
      <c r="BP26" s="8">
        <v>0</v>
      </c>
      <c r="BQ26" s="8">
        <v>0</v>
      </c>
      <c r="BR26" s="8">
        <v>0</v>
      </c>
      <c r="BS26" s="9" t="s">
        <v>75</v>
      </c>
      <c r="BT26" s="8">
        <v>12106.75</v>
      </c>
      <c r="BU26" s="8">
        <v>12095</v>
      </c>
      <c r="BV26" s="8">
        <v>114461.25</v>
      </c>
      <c r="BW26" s="8">
        <v>116445.25</v>
      </c>
      <c r="BX26" s="9">
        <v>1.73333770162391</v>
      </c>
      <c r="BY26" s="8">
        <v>137</v>
      </c>
      <c r="BZ26" s="8">
        <v>89</v>
      </c>
      <c r="CA26" s="8">
        <v>1137.25</v>
      </c>
      <c r="CB26" s="8">
        <v>960</v>
      </c>
      <c r="CC26" s="9">
        <v>-15.5858430424269</v>
      </c>
      <c r="CD26" s="8">
        <v>72</v>
      </c>
      <c r="CE26" s="8">
        <v>90</v>
      </c>
      <c r="CF26" s="8">
        <v>749</v>
      </c>
      <c r="CG26" s="8">
        <v>753</v>
      </c>
      <c r="CH26" s="9">
        <v>0.53404539385847727</v>
      </c>
      <c r="CI26" s="8">
        <v>423532</v>
      </c>
      <c r="CJ26" s="8">
        <v>517325</v>
      </c>
      <c r="CK26" s="8">
        <v>4366748</v>
      </c>
      <c r="CL26" s="8">
        <v>4399755</v>
      </c>
      <c r="CM26" s="9">
        <v>0.75587141735680063</v>
      </c>
      <c r="CN26" s="8">
        <v>8</v>
      </c>
      <c r="CO26" s="8">
        <v>10</v>
      </c>
      <c r="CP26" s="8">
        <v>67</v>
      </c>
      <c r="CQ26" s="8">
        <v>68</v>
      </c>
      <c r="CR26" s="9">
        <v>1.4925373134328339</v>
      </c>
      <c r="CS26" s="8">
        <v>1587</v>
      </c>
      <c r="CT26" s="8">
        <v>2019</v>
      </c>
      <c r="CU26" s="8">
        <v>16415</v>
      </c>
      <c r="CV26" s="8">
        <v>17724</v>
      </c>
      <c r="CW26" s="9">
        <v>7.9744136460554378</v>
      </c>
      <c r="CX26" s="8">
        <v>0</v>
      </c>
      <c r="CY26" s="8">
        <v>0</v>
      </c>
      <c r="CZ26" s="8">
        <v>0</v>
      </c>
      <c r="DA26" s="8">
        <v>0</v>
      </c>
      <c r="DB26" s="9" t="s">
        <v>75</v>
      </c>
      <c r="DC26" s="8">
        <v>1587</v>
      </c>
      <c r="DD26" s="8">
        <v>2019</v>
      </c>
      <c r="DE26" s="8">
        <v>16415</v>
      </c>
      <c r="DF26" s="8">
        <v>17724</v>
      </c>
      <c r="DG26" s="9">
        <v>7.9744136460554378</v>
      </c>
      <c r="DH26" s="8">
        <v>0</v>
      </c>
      <c r="DI26" s="8">
        <v>0</v>
      </c>
      <c r="DJ26" s="8">
        <v>0</v>
      </c>
      <c r="DK26" s="8">
        <v>0</v>
      </c>
      <c r="DL26" s="9" t="s">
        <v>75</v>
      </c>
      <c r="DM26" s="8">
        <v>454</v>
      </c>
      <c r="DN26" s="8">
        <v>942</v>
      </c>
      <c r="DO26" s="8">
        <v>3648</v>
      </c>
      <c r="DP26" s="8">
        <v>5640</v>
      </c>
      <c r="DQ26" s="9">
        <v>54.60526315789474</v>
      </c>
    </row>
    <row r="27" spans="1:121" x14ac:dyDescent="0.25">
      <c r="A27" s="7" t="s">
        <v>79</v>
      </c>
      <c r="B27" s="8">
        <v>662337</v>
      </c>
      <c r="C27" s="8">
        <v>1893761</v>
      </c>
      <c r="D27" s="8">
        <v>14861631</v>
      </c>
      <c r="E27" s="8">
        <v>17008416</v>
      </c>
      <c r="F27" s="9">
        <v>14.44515073749308</v>
      </c>
      <c r="G27" s="8">
        <v>1194351</v>
      </c>
      <c r="H27" s="8">
        <v>950047</v>
      </c>
      <c r="I27" s="8">
        <v>7800010</v>
      </c>
      <c r="J27" s="8">
        <v>8776630</v>
      </c>
      <c r="K27" s="9">
        <v>12.520753178521559</v>
      </c>
      <c r="L27" s="8">
        <v>148762</v>
      </c>
      <c r="M27" s="8">
        <v>116422</v>
      </c>
      <c r="N27" s="8">
        <v>2115743</v>
      </c>
      <c r="O27" s="8">
        <v>1434229</v>
      </c>
      <c r="P27" s="9">
        <v>-32.21156822922255</v>
      </c>
      <c r="Q27" s="8">
        <v>39047</v>
      </c>
      <c r="R27" s="8">
        <v>13235</v>
      </c>
      <c r="S27" s="8">
        <v>708584</v>
      </c>
      <c r="T27" s="8">
        <v>238471</v>
      </c>
      <c r="U27" s="9">
        <v>-66.345415645851446</v>
      </c>
      <c r="V27" s="8">
        <v>271.00400000000002</v>
      </c>
      <c r="W27" s="8">
        <v>159.01400000000001</v>
      </c>
      <c r="X27" s="8">
        <v>2016.3240000000001</v>
      </c>
      <c r="Y27" s="8">
        <v>1640.6559999999999</v>
      </c>
      <c r="Z27" s="9">
        <v>-18.63133107575965</v>
      </c>
      <c r="AA27" s="8">
        <v>13409</v>
      </c>
      <c r="AB27" s="8">
        <v>9433</v>
      </c>
      <c r="AC27" s="8">
        <v>96715</v>
      </c>
      <c r="AD27" s="8">
        <v>92676</v>
      </c>
      <c r="AE27" s="9">
        <v>-4.1761877681848736</v>
      </c>
      <c r="AF27" s="8">
        <v>5126</v>
      </c>
      <c r="AG27" s="8">
        <v>1433</v>
      </c>
      <c r="AH27" s="8">
        <v>46946</v>
      </c>
      <c r="AI27" s="8">
        <v>27919</v>
      </c>
      <c r="AJ27" s="9">
        <v>-40.529544583138083</v>
      </c>
      <c r="AK27" s="8">
        <v>125198</v>
      </c>
      <c r="AL27" s="8">
        <v>0</v>
      </c>
      <c r="AM27" s="8">
        <v>187717</v>
      </c>
      <c r="AN27" s="8">
        <v>37808</v>
      </c>
      <c r="AO27" s="9">
        <v>-79.859043134079485</v>
      </c>
      <c r="AP27" s="8">
        <v>326569</v>
      </c>
      <c r="AQ27" s="8">
        <v>84933</v>
      </c>
      <c r="AR27" s="8">
        <v>2600870</v>
      </c>
      <c r="AS27" s="8">
        <v>1177739</v>
      </c>
      <c r="AT27" s="9">
        <v>-54.71749837554357</v>
      </c>
      <c r="AU27" s="8">
        <v>195</v>
      </c>
      <c r="AV27" s="8">
        <v>0</v>
      </c>
      <c r="AW27" s="8">
        <v>294065</v>
      </c>
      <c r="AX27" s="8">
        <v>4731</v>
      </c>
      <c r="AY27" s="9">
        <v>-98.39117201979154</v>
      </c>
      <c r="AZ27" s="8">
        <v>44339</v>
      </c>
      <c r="BA27" s="8">
        <v>24287</v>
      </c>
      <c r="BB27" s="8">
        <v>468467</v>
      </c>
      <c r="BC27" s="8">
        <v>276178</v>
      </c>
      <c r="BD27" s="9">
        <v>-41.04643443401563</v>
      </c>
      <c r="BE27" s="8">
        <v>949</v>
      </c>
      <c r="BF27" s="8">
        <v>0</v>
      </c>
      <c r="BG27" s="8">
        <v>11793</v>
      </c>
      <c r="BH27" s="8">
        <v>152</v>
      </c>
      <c r="BI27" s="9">
        <v>-98.711099804969052</v>
      </c>
      <c r="BJ27" s="8">
        <v>4365.25</v>
      </c>
      <c r="BK27" s="8">
        <v>1388</v>
      </c>
      <c r="BL27" s="8">
        <v>74712.75</v>
      </c>
      <c r="BM27" s="8">
        <v>29645.75</v>
      </c>
      <c r="BN27" s="9">
        <v>-60.320360313333403</v>
      </c>
      <c r="BO27" s="8">
        <v>16</v>
      </c>
      <c r="BP27" s="8">
        <v>0</v>
      </c>
      <c r="BQ27" s="8">
        <v>25337.5</v>
      </c>
      <c r="BR27" s="8">
        <v>2159.5</v>
      </c>
      <c r="BS27" s="9">
        <v>-91.477059694129252</v>
      </c>
      <c r="BT27" s="8">
        <v>628.25</v>
      </c>
      <c r="BU27" s="8">
        <v>0</v>
      </c>
      <c r="BV27" s="8">
        <v>8200.75</v>
      </c>
      <c r="BW27" s="8">
        <v>7528.25</v>
      </c>
      <c r="BX27" s="9">
        <v>-8.2004694692558644</v>
      </c>
      <c r="BY27" s="8">
        <v>3721</v>
      </c>
      <c r="BZ27" s="8">
        <v>1388</v>
      </c>
      <c r="CA27" s="8">
        <v>41174.5</v>
      </c>
      <c r="CB27" s="8">
        <v>19958</v>
      </c>
      <c r="CC27" s="9">
        <v>-51.528251709188943</v>
      </c>
      <c r="CD27" s="8">
        <v>185</v>
      </c>
      <c r="CE27" s="8">
        <v>210</v>
      </c>
      <c r="CF27" s="8">
        <v>1953</v>
      </c>
      <c r="CG27" s="8">
        <v>2009</v>
      </c>
      <c r="CH27" s="9">
        <v>2.8673835125448051</v>
      </c>
      <c r="CI27" s="8">
        <v>4477424</v>
      </c>
      <c r="CJ27" s="8">
        <v>4630115</v>
      </c>
      <c r="CK27" s="8">
        <v>39550575</v>
      </c>
      <c r="CL27" s="8">
        <v>42218869</v>
      </c>
      <c r="CM27" s="9">
        <v>6.746536554778273</v>
      </c>
      <c r="CN27" s="8">
        <v>14</v>
      </c>
      <c r="CO27" s="8">
        <v>15</v>
      </c>
      <c r="CP27" s="8">
        <v>35</v>
      </c>
      <c r="CQ27" s="8">
        <v>53</v>
      </c>
      <c r="CR27" s="9">
        <v>51.428571428571423</v>
      </c>
      <c r="CS27" s="8">
        <v>22884</v>
      </c>
      <c r="CT27" s="8">
        <v>24338</v>
      </c>
      <c r="CU27" s="8">
        <v>63881</v>
      </c>
      <c r="CV27" s="8">
        <v>106758</v>
      </c>
      <c r="CW27" s="9">
        <v>67.120113961897914</v>
      </c>
      <c r="CX27" s="8">
        <v>59</v>
      </c>
      <c r="CY27" s="8">
        <v>0</v>
      </c>
      <c r="CZ27" s="8">
        <v>446</v>
      </c>
      <c r="DA27" s="8">
        <v>12</v>
      </c>
      <c r="DB27" s="9">
        <v>-97.309417040358738</v>
      </c>
      <c r="DC27" s="8">
        <v>22825</v>
      </c>
      <c r="DD27" s="8">
        <v>24338</v>
      </c>
      <c r="DE27" s="8">
        <v>63435</v>
      </c>
      <c r="DF27" s="8">
        <v>106746</v>
      </c>
      <c r="DG27" s="9">
        <v>68.276188224166475</v>
      </c>
      <c r="DH27" s="8">
        <v>0</v>
      </c>
      <c r="DI27" s="8">
        <v>0</v>
      </c>
      <c r="DJ27" s="8">
        <v>0</v>
      </c>
      <c r="DK27" s="8">
        <v>0</v>
      </c>
      <c r="DL27" s="9" t="s">
        <v>75</v>
      </c>
      <c r="DM27" s="8">
        <v>13149</v>
      </c>
      <c r="DN27" s="8">
        <v>16267</v>
      </c>
      <c r="DO27" s="8">
        <v>141690</v>
      </c>
      <c r="DP27" s="8">
        <v>185067</v>
      </c>
      <c r="DQ27" s="9">
        <v>30.614016514926959</v>
      </c>
    </row>
    <row r="28" spans="1:121" x14ac:dyDescent="0.25">
      <c r="A28" s="7" t="s">
        <v>80</v>
      </c>
      <c r="B28" s="8">
        <v>527454</v>
      </c>
      <c r="C28" s="8">
        <v>526487</v>
      </c>
      <c r="D28" s="8">
        <v>4865158</v>
      </c>
      <c r="E28" s="8">
        <v>4544458</v>
      </c>
      <c r="F28" s="9">
        <v>-6.5917694759347967</v>
      </c>
      <c r="G28" s="8">
        <v>257972</v>
      </c>
      <c r="H28" s="8">
        <v>266850</v>
      </c>
      <c r="I28" s="8">
        <v>1956530</v>
      </c>
      <c r="J28" s="8">
        <v>2050208</v>
      </c>
      <c r="K28" s="9">
        <v>4.7879664508083124</v>
      </c>
      <c r="L28" s="8">
        <v>5573809</v>
      </c>
      <c r="M28" s="8">
        <v>6011211</v>
      </c>
      <c r="N28" s="8">
        <v>61088171</v>
      </c>
      <c r="O28" s="8">
        <v>57531610</v>
      </c>
      <c r="P28" s="9">
        <v>-5.8220125791620054</v>
      </c>
      <c r="Q28" s="8">
        <v>4327025</v>
      </c>
      <c r="R28" s="8">
        <v>4693125</v>
      </c>
      <c r="S28" s="8">
        <v>48576883</v>
      </c>
      <c r="T28" s="8">
        <v>44610905</v>
      </c>
      <c r="U28" s="9">
        <v>-8.164331993059335</v>
      </c>
      <c r="V28" s="8">
        <v>234.291</v>
      </c>
      <c r="W28" s="8">
        <v>230.99700000000001</v>
      </c>
      <c r="X28" s="8">
        <v>863.03300000000013</v>
      </c>
      <c r="Y28" s="8">
        <v>1108.5319999999999</v>
      </c>
      <c r="Z28" s="9">
        <v>28.446073325121919</v>
      </c>
      <c r="AA28" s="8">
        <v>40152</v>
      </c>
      <c r="AB28" s="8">
        <v>39885</v>
      </c>
      <c r="AC28" s="8">
        <v>338993</v>
      </c>
      <c r="AD28" s="8">
        <v>360720</v>
      </c>
      <c r="AE28" s="9">
        <v>6.409276887723351</v>
      </c>
      <c r="AF28" s="8">
        <v>34352</v>
      </c>
      <c r="AG28" s="8">
        <v>34245</v>
      </c>
      <c r="AH28" s="8">
        <v>282557</v>
      </c>
      <c r="AI28" s="8">
        <v>301524</v>
      </c>
      <c r="AJ28" s="9">
        <v>6.7126278945487172</v>
      </c>
      <c r="AK28" s="8">
        <v>0</v>
      </c>
      <c r="AL28" s="8">
        <v>0</v>
      </c>
      <c r="AM28" s="8">
        <v>0</v>
      </c>
      <c r="AN28" s="8">
        <v>0</v>
      </c>
      <c r="AO28" s="9" t="s">
        <v>75</v>
      </c>
      <c r="AP28" s="8">
        <v>2356762</v>
      </c>
      <c r="AQ28" s="8">
        <v>2705029</v>
      </c>
      <c r="AR28" s="8">
        <v>26444403</v>
      </c>
      <c r="AS28" s="8">
        <v>25028797</v>
      </c>
      <c r="AT28" s="9">
        <v>-5.3531403223585698</v>
      </c>
      <c r="AU28" s="8">
        <v>2305682</v>
      </c>
      <c r="AV28" s="8">
        <v>2655376</v>
      </c>
      <c r="AW28" s="8">
        <v>26004530</v>
      </c>
      <c r="AX28" s="8">
        <v>24496757</v>
      </c>
      <c r="AY28" s="9">
        <v>-5.7981167127419724</v>
      </c>
      <c r="AZ28" s="8">
        <v>1110913</v>
      </c>
      <c r="BA28" s="8">
        <v>1155678</v>
      </c>
      <c r="BB28" s="8">
        <v>10983875</v>
      </c>
      <c r="BC28" s="8">
        <v>11223258</v>
      </c>
      <c r="BD28" s="9">
        <v>2.1794038988972488</v>
      </c>
      <c r="BE28" s="8">
        <v>39769</v>
      </c>
      <c r="BF28" s="8">
        <v>41976</v>
      </c>
      <c r="BG28" s="8">
        <v>404023</v>
      </c>
      <c r="BH28" s="8">
        <v>405623</v>
      </c>
      <c r="BI28" s="9">
        <v>0.39601705843479351</v>
      </c>
      <c r="BJ28" s="8">
        <v>393958</v>
      </c>
      <c r="BK28" s="8">
        <v>411145</v>
      </c>
      <c r="BL28" s="8">
        <v>4368058</v>
      </c>
      <c r="BM28" s="8">
        <v>3995914</v>
      </c>
      <c r="BN28" s="9">
        <v>-8.5196670923325684</v>
      </c>
      <c r="BO28" s="8">
        <v>192030</v>
      </c>
      <c r="BP28" s="8">
        <v>202582</v>
      </c>
      <c r="BQ28" s="8">
        <v>2076573</v>
      </c>
      <c r="BR28" s="8">
        <v>1948268</v>
      </c>
      <c r="BS28" s="9">
        <v>-6.1786896006063898</v>
      </c>
      <c r="BT28" s="8">
        <v>14748</v>
      </c>
      <c r="BU28" s="8">
        <v>17956</v>
      </c>
      <c r="BV28" s="8">
        <v>166409</v>
      </c>
      <c r="BW28" s="8">
        <v>175851</v>
      </c>
      <c r="BX28" s="9">
        <v>5.6739719606511727</v>
      </c>
      <c r="BY28" s="8">
        <v>187180</v>
      </c>
      <c r="BZ28" s="8">
        <v>190607</v>
      </c>
      <c r="CA28" s="8">
        <v>2125076</v>
      </c>
      <c r="CB28" s="8">
        <v>1871795</v>
      </c>
      <c r="CC28" s="9">
        <v>-11.918679614282031</v>
      </c>
      <c r="CD28" s="8">
        <v>676</v>
      </c>
      <c r="CE28" s="8">
        <v>764</v>
      </c>
      <c r="CF28" s="8">
        <v>6323</v>
      </c>
      <c r="CG28" s="8">
        <v>6421</v>
      </c>
      <c r="CH28" s="9">
        <v>1.549897200695866</v>
      </c>
      <c r="CI28" s="8">
        <v>28168434</v>
      </c>
      <c r="CJ28" s="8">
        <v>32215927</v>
      </c>
      <c r="CK28" s="8">
        <v>244659567</v>
      </c>
      <c r="CL28" s="8">
        <v>257575276</v>
      </c>
      <c r="CM28" s="9">
        <v>5.2790533222843408</v>
      </c>
      <c r="CN28" s="8">
        <v>55</v>
      </c>
      <c r="CO28" s="8">
        <v>55</v>
      </c>
      <c r="CP28" s="8">
        <v>262</v>
      </c>
      <c r="CQ28" s="8">
        <v>239</v>
      </c>
      <c r="CR28" s="9">
        <v>-8.7786259541984748</v>
      </c>
      <c r="CS28" s="8">
        <v>149207</v>
      </c>
      <c r="CT28" s="8">
        <v>194781</v>
      </c>
      <c r="CU28" s="8">
        <v>1212683</v>
      </c>
      <c r="CV28" s="8">
        <v>1396391</v>
      </c>
      <c r="CW28" s="9">
        <v>15.148888868731561</v>
      </c>
      <c r="CX28" s="8">
        <v>46902</v>
      </c>
      <c r="CY28" s="8">
        <v>53609</v>
      </c>
      <c r="CZ28" s="8">
        <v>658984</v>
      </c>
      <c r="DA28" s="8">
        <v>674080</v>
      </c>
      <c r="DB28" s="9">
        <v>2.2907991696308301</v>
      </c>
      <c r="DC28" s="8">
        <v>102305</v>
      </c>
      <c r="DD28" s="8">
        <v>141172</v>
      </c>
      <c r="DE28" s="8">
        <v>553699</v>
      </c>
      <c r="DF28" s="8">
        <v>722311</v>
      </c>
      <c r="DG28" s="9">
        <v>30.451924240426649</v>
      </c>
      <c r="DH28" s="8">
        <v>13993</v>
      </c>
      <c r="DI28" s="8">
        <v>16628</v>
      </c>
      <c r="DJ28" s="8">
        <v>173585</v>
      </c>
      <c r="DK28" s="8">
        <v>179907</v>
      </c>
      <c r="DL28" s="9">
        <v>3.6420197597718689</v>
      </c>
      <c r="DM28" s="8">
        <v>62295</v>
      </c>
      <c r="DN28" s="8">
        <v>57206</v>
      </c>
      <c r="DO28" s="8">
        <v>491236</v>
      </c>
      <c r="DP28" s="8">
        <v>535201</v>
      </c>
      <c r="DQ28" s="9">
        <v>8.9498733806154291</v>
      </c>
    </row>
    <row r="29" spans="1:121" x14ac:dyDescent="0.25">
      <c r="A29" s="7" t="s">
        <v>81</v>
      </c>
      <c r="B29" s="8">
        <v>7369</v>
      </c>
      <c r="C29" s="8">
        <v>2957</v>
      </c>
      <c r="D29" s="8">
        <v>26988</v>
      </c>
      <c r="E29" s="8">
        <v>31034</v>
      </c>
      <c r="F29" s="9">
        <v>14.991848228842439</v>
      </c>
      <c r="G29" s="8">
        <v>29330</v>
      </c>
      <c r="H29" s="8">
        <v>20120</v>
      </c>
      <c r="I29" s="8">
        <v>268013</v>
      </c>
      <c r="J29" s="8">
        <v>265347</v>
      </c>
      <c r="K29" s="9">
        <v>-0.99472786767806554</v>
      </c>
      <c r="L29" s="8">
        <v>395915</v>
      </c>
      <c r="M29" s="8">
        <v>382614</v>
      </c>
      <c r="N29" s="8">
        <v>3503582</v>
      </c>
      <c r="O29" s="8">
        <v>3568680</v>
      </c>
      <c r="P29" s="9">
        <v>1.8580412846052921</v>
      </c>
      <c r="Q29" s="8">
        <v>237100</v>
      </c>
      <c r="R29" s="8">
        <v>215457</v>
      </c>
      <c r="S29" s="8">
        <v>2226086</v>
      </c>
      <c r="T29" s="8">
        <v>2147977</v>
      </c>
      <c r="U29" s="9">
        <v>-3.5088042420643291</v>
      </c>
      <c r="V29" s="8">
        <v>2832.114</v>
      </c>
      <c r="W29" s="8">
        <v>2843.6619999999998</v>
      </c>
      <c r="X29" s="8">
        <v>28091.200000000001</v>
      </c>
      <c r="Y29" s="8">
        <v>26986.828999999991</v>
      </c>
      <c r="Z29" s="9">
        <v>-3.931377086062553</v>
      </c>
      <c r="AA29" s="8">
        <v>12610</v>
      </c>
      <c r="AB29" s="8">
        <v>3765</v>
      </c>
      <c r="AC29" s="8">
        <v>103738</v>
      </c>
      <c r="AD29" s="8">
        <v>52017</v>
      </c>
      <c r="AE29" s="9">
        <v>-49.857332896335002</v>
      </c>
      <c r="AF29" s="8">
        <v>7427</v>
      </c>
      <c r="AG29" s="8">
        <v>0</v>
      </c>
      <c r="AH29" s="8">
        <v>54350</v>
      </c>
      <c r="AI29" s="8">
        <v>8063</v>
      </c>
      <c r="AJ29" s="9">
        <v>-85.164673413063483</v>
      </c>
      <c r="AK29" s="8">
        <v>0</v>
      </c>
      <c r="AL29" s="8">
        <v>0</v>
      </c>
      <c r="AM29" s="8">
        <v>0</v>
      </c>
      <c r="AN29" s="8">
        <v>0</v>
      </c>
      <c r="AO29" s="9" t="s">
        <v>75</v>
      </c>
      <c r="AP29" s="8">
        <v>27118</v>
      </c>
      <c r="AQ29" s="8">
        <v>32044</v>
      </c>
      <c r="AR29" s="8">
        <v>220152</v>
      </c>
      <c r="AS29" s="8">
        <v>257512</v>
      </c>
      <c r="AT29" s="9">
        <v>16.97009339002145</v>
      </c>
      <c r="AU29" s="8">
        <v>13657</v>
      </c>
      <c r="AV29" s="8">
        <v>15013</v>
      </c>
      <c r="AW29" s="8">
        <v>146803</v>
      </c>
      <c r="AX29" s="8">
        <v>165343</v>
      </c>
      <c r="AY29" s="9">
        <v>12.629169703616411</v>
      </c>
      <c r="AZ29" s="8">
        <v>108693</v>
      </c>
      <c r="BA29" s="8">
        <v>147519</v>
      </c>
      <c r="BB29" s="8">
        <v>808200</v>
      </c>
      <c r="BC29" s="8">
        <v>1066603</v>
      </c>
      <c r="BD29" s="9">
        <v>31.97265528334572</v>
      </c>
      <c r="BE29" s="8">
        <v>975</v>
      </c>
      <c r="BF29" s="8">
        <v>1183</v>
      </c>
      <c r="BG29" s="8">
        <v>8247</v>
      </c>
      <c r="BH29" s="8">
        <v>9345</v>
      </c>
      <c r="BI29" s="9">
        <v>13.31393233903238</v>
      </c>
      <c r="BJ29" s="8">
        <v>19347</v>
      </c>
      <c r="BK29" s="8">
        <v>17786</v>
      </c>
      <c r="BL29" s="8">
        <v>184938</v>
      </c>
      <c r="BM29" s="8">
        <v>183413</v>
      </c>
      <c r="BN29" s="9">
        <v>-0.82460067698363559</v>
      </c>
      <c r="BO29" s="8">
        <v>1049</v>
      </c>
      <c r="BP29" s="8">
        <v>870</v>
      </c>
      <c r="BQ29" s="8">
        <v>11132</v>
      </c>
      <c r="BR29" s="8">
        <v>13060</v>
      </c>
      <c r="BS29" s="9">
        <v>17.319439453826799</v>
      </c>
      <c r="BT29" s="8">
        <v>1722</v>
      </c>
      <c r="BU29" s="8">
        <v>1154</v>
      </c>
      <c r="BV29" s="8">
        <v>15695</v>
      </c>
      <c r="BW29" s="8">
        <v>11923</v>
      </c>
      <c r="BX29" s="9">
        <v>-24.033131570563871</v>
      </c>
      <c r="BY29" s="8">
        <v>16576</v>
      </c>
      <c r="BZ29" s="8">
        <v>15762</v>
      </c>
      <c r="CA29" s="8">
        <v>158111</v>
      </c>
      <c r="CB29" s="8">
        <v>158430</v>
      </c>
      <c r="CC29" s="9">
        <v>0.20175699350456</v>
      </c>
      <c r="CD29" s="8">
        <v>166</v>
      </c>
      <c r="CE29" s="8">
        <v>198</v>
      </c>
      <c r="CF29" s="8">
        <v>1295</v>
      </c>
      <c r="CG29" s="8">
        <v>1591</v>
      </c>
      <c r="CH29" s="9">
        <v>22.857142857142861</v>
      </c>
      <c r="CI29" s="8">
        <v>3966035</v>
      </c>
      <c r="CJ29" s="8">
        <v>5638120</v>
      </c>
      <c r="CK29" s="8">
        <v>29832361</v>
      </c>
      <c r="CL29" s="8">
        <v>38621030</v>
      </c>
      <c r="CM29" s="9">
        <v>29.460185869968509</v>
      </c>
      <c r="CN29" s="8">
        <v>12</v>
      </c>
      <c r="CO29" s="8">
        <v>16</v>
      </c>
      <c r="CP29" s="8">
        <v>79</v>
      </c>
      <c r="CQ29" s="8">
        <v>89</v>
      </c>
      <c r="CR29" s="9">
        <v>12.65822784810126</v>
      </c>
      <c r="CS29" s="8">
        <v>29945</v>
      </c>
      <c r="CT29" s="8">
        <v>45023</v>
      </c>
      <c r="CU29" s="8">
        <v>146825</v>
      </c>
      <c r="CV29" s="8">
        <v>198983</v>
      </c>
      <c r="CW29" s="9">
        <v>35.523923037629828</v>
      </c>
      <c r="CX29" s="8">
        <v>0</v>
      </c>
      <c r="CY29" s="8">
        <v>0</v>
      </c>
      <c r="CZ29" s="8">
        <v>0</v>
      </c>
      <c r="DA29" s="8">
        <v>2</v>
      </c>
      <c r="DB29" s="9" t="s">
        <v>75</v>
      </c>
      <c r="DC29" s="8">
        <v>29945</v>
      </c>
      <c r="DD29" s="8">
        <v>45023</v>
      </c>
      <c r="DE29" s="8">
        <v>146825</v>
      </c>
      <c r="DF29" s="8">
        <v>198981</v>
      </c>
      <c r="DG29" s="9">
        <v>35.522560871786141</v>
      </c>
      <c r="DH29" s="8">
        <v>0</v>
      </c>
      <c r="DI29" s="8">
        <v>0</v>
      </c>
      <c r="DJ29" s="8">
        <v>0</v>
      </c>
      <c r="DK29" s="8">
        <v>0</v>
      </c>
      <c r="DL29" s="9" t="s">
        <v>75</v>
      </c>
      <c r="DM29" s="8">
        <v>56187</v>
      </c>
      <c r="DN29" s="8">
        <v>63167</v>
      </c>
      <c r="DO29" s="8">
        <v>385311</v>
      </c>
      <c r="DP29" s="8">
        <v>531693</v>
      </c>
      <c r="DQ29" s="9">
        <v>37.990610182424057</v>
      </c>
    </row>
    <row r="30" spans="1:121" x14ac:dyDescent="0.25">
      <c r="A30" s="7" t="s">
        <v>82</v>
      </c>
      <c r="B30" s="8">
        <v>47338</v>
      </c>
      <c r="C30" s="8">
        <v>38429</v>
      </c>
      <c r="D30" s="8">
        <v>284812</v>
      </c>
      <c r="E30" s="8">
        <v>254909</v>
      </c>
      <c r="F30" s="9">
        <v>-10.499206494108391</v>
      </c>
      <c r="G30" s="8">
        <v>42231</v>
      </c>
      <c r="H30" s="8">
        <v>18825</v>
      </c>
      <c r="I30" s="8">
        <v>336764</v>
      </c>
      <c r="J30" s="8">
        <v>429695</v>
      </c>
      <c r="K30" s="9">
        <v>27.595289282702421</v>
      </c>
      <c r="L30" s="8">
        <v>68041</v>
      </c>
      <c r="M30" s="8">
        <v>52217</v>
      </c>
      <c r="N30" s="8">
        <v>676782</v>
      </c>
      <c r="O30" s="8">
        <v>571042</v>
      </c>
      <c r="P30" s="9">
        <v>-15.6239379888945</v>
      </c>
      <c r="Q30" s="8">
        <v>25275</v>
      </c>
      <c r="R30" s="8">
        <v>22785</v>
      </c>
      <c r="S30" s="8">
        <v>244548</v>
      </c>
      <c r="T30" s="8">
        <v>199852</v>
      </c>
      <c r="U30" s="9">
        <v>-18.276984477484991</v>
      </c>
      <c r="V30" s="8">
        <v>0</v>
      </c>
      <c r="W30" s="8">
        <v>0</v>
      </c>
      <c r="X30" s="8">
        <v>0</v>
      </c>
      <c r="Y30" s="8">
        <v>0</v>
      </c>
      <c r="Z30" s="9" t="s">
        <v>75</v>
      </c>
      <c r="AA30" s="8">
        <v>789</v>
      </c>
      <c r="AB30" s="8">
        <v>360</v>
      </c>
      <c r="AC30" s="8">
        <v>6615</v>
      </c>
      <c r="AD30" s="8">
        <v>6343</v>
      </c>
      <c r="AE30" s="9">
        <v>-4.1118669690098244</v>
      </c>
      <c r="AF30" s="8">
        <v>185</v>
      </c>
      <c r="AG30" s="8">
        <v>51</v>
      </c>
      <c r="AH30" s="8">
        <v>1644</v>
      </c>
      <c r="AI30" s="8">
        <v>2511</v>
      </c>
      <c r="AJ30" s="9">
        <v>52.737226277372258</v>
      </c>
      <c r="AK30" s="8">
        <v>0</v>
      </c>
      <c r="AL30" s="8">
        <v>0</v>
      </c>
      <c r="AM30" s="8">
        <v>0</v>
      </c>
      <c r="AN30" s="8">
        <v>0</v>
      </c>
      <c r="AO30" s="9" t="s">
        <v>75</v>
      </c>
      <c r="AP30" s="8">
        <v>302</v>
      </c>
      <c r="AQ30" s="8">
        <v>0</v>
      </c>
      <c r="AR30" s="8">
        <v>24553</v>
      </c>
      <c r="AS30" s="8">
        <v>244</v>
      </c>
      <c r="AT30" s="9">
        <v>-99.006231417749362</v>
      </c>
      <c r="AU30" s="8">
        <v>302</v>
      </c>
      <c r="AV30" s="8">
        <v>0</v>
      </c>
      <c r="AW30" s="8">
        <v>1790</v>
      </c>
      <c r="AX30" s="8">
        <v>244</v>
      </c>
      <c r="AY30" s="9">
        <v>-86.36871508379889</v>
      </c>
      <c r="AZ30" s="8">
        <v>0</v>
      </c>
      <c r="BA30" s="8">
        <v>0</v>
      </c>
      <c r="BB30" s="8">
        <v>0</v>
      </c>
      <c r="BC30" s="8">
        <v>0</v>
      </c>
      <c r="BD30" s="9" t="s">
        <v>75</v>
      </c>
      <c r="BE30" s="8">
        <v>0</v>
      </c>
      <c r="BF30" s="8">
        <v>0</v>
      </c>
      <c r="BG30" s="8">
        <v>0</v>
      </c>
      <c r="BH30" s="8">
        <v>0</v>
      </c>
      <c r="BI30" s="9" t="s">
        <v>75</v>
      </c>
      <c r="BJ30" s="8">
        <v>2865.75</v>
      </c>
      <c r="BK30" s="8">
        <v>2528</v>
      </c>
      <c r="BL30" s="8">
        <v>28277.5</v>
      </c>
      <c r="BM30" s="8">
        <v>23623.75</v>
      </c>
      <c r="BN30" s="9">
        <v>-16.45743081955618</v>
      </c>
      <c r="BO30" s="8">
        <v>20</v>
      </c>
      <c r="BP30" s="8">
        <v>0</v>
      </c>
      <c r="BQ30" s="8">
        <v>235.75</v>
      </c>
      <c r="BR30" s="8">
        <v>12</v>
      </c>
      <c r="BS30" s="9">
        <v>-94.909862142099684</v>
      </c>
      <c r="BT30" s="8">
        <v>2699.5</v>
      </c>
      <c r="BU30" s="8">
        <v>2183.25</v>
      </c>
      <c r="BV30" s="8">
        <v>26311.5</v>
      </c>
      <c r="BW30" s="8">
        <v>21182.5</v>
      </c>
      <c r="BX30" s="9">
        <v>-19.49337742051955</v>
      </c>
      <c r="BY30" s="8">
        <v>146.25</v>
      </c>
      <c r="BZ30" s="8">
        <v>344.75</v>
      </c>
      <c r="CA30" s="8">
        <v>1730.25</v>
      </c>
      <c r="CB30" s="8">
        <v>2429.25</v>
      </c>
      <c r="CC30" s="9">
        <v>40.398786302557433</v>
      </c>
      <c r="CD30" s="8">
        <v>32</v>
      </c>
      <c r="CE30" s="8">
        <v>27</v>
      </c>
      <c r="CF30" s="8">
        <v>343</v>
      </c>
      <c r="CG30" s="8">
        <v>322</v>
      </c>
      <c r="CH30" s="9">
        <v>-6.1224489795918373</v>
      </c>
      <c r="CI30" s="8">
        <v>321575</v>
      </c>
      <c r="CJ30" s="8">
        <v>252417</v>
      </c>
      <c r="CK30" s="8">
        <v>2606434</v>
      </c>
      <c r="CL30" s="8">
        <v>2552152</v>
      </c>
      <c r="CM30" s="9">
        <v>-2.0826155582685</v>
      </c>
      <c r="CN30" s="8">
        <v>1</v>
      </c>
      <c r="CO30" s="8">
        <v>0</v>
      </c>
      <c r="CP30" s="8">
        <v>5</v>
      </c>
      <c r="CQ30" s="8">
        <v>6</v>
      </c>
      <c r="CR30" s="9">
        <v>20</v>
      </c>
      <c r="CS30" s="8">
        <v>1072</v>
      </c>
      <c r="CT30" s="8">
        <v>0</v>
      </c>
      <c r="CU30" s="8">
        <v>2076</v>
      </c>
      <c r="CV30" s="8">
        <v>1375</v>
      </c>
      <c r="CW30" s="9">
        <v>-33.76685934489403</v>
      </c>
      <c r="CX30" s="8">
        <v>0</v>
      </c>
      <c r="CY30" s="8">
        <v>0</v>
      </c>
      <c r="CZ30" s="8">
        <v>0</v>
      </c>
      <c r="DA30" s="8">
        <v>0</v>
      </c>
      <c r="DB30" s="9" t="s">
        <v>75</v>
      </c>
      <c r="DC30" s="8">
        <v>1072</v>
      </c>
      <c r="DD30" s="8">
        <v>0</v>
      </c>
      <c r="DE30" s="8">
        <v>2076</v>
      </c>
      <c r="DF30" s="8">
        <v>1375</v>
      </c>
      <c r="DG30" s="9">
        <v>-33.76685934489403</v>
      </c>
      <c r="DH30" s="8">
        <v>0</v>
      </c>
      <c r="DI30" s="8">
        <v>0</v>
      </c>
      <c r="DJ30" s="8">
        <v>0</v>
      </c>
      <c r="DK30" s="8">
        <v>0</v>
      </c>
      <c r="DL30" s="9" t="s">
        <v>75</v>
      </c>
      <c r="DM30" s="8">
        <v>5</v>
      </c>
      <c r="DN30" s="8">
        <v>1</v>
      </c>
      <c r="DO30" s="8">
        <v>177</v>
      </c>
      <c r="DP30" s="8">
        <v>127</v>
      </c>
      <c r="DQ30" s="9">
        <v>-28.248587570621471</v>
      </c>
    </row>
    <row r="31" spans="1:121" x14ac:dyDescent="0.25">
      <c r="A31" s="10" t="s">
        <v>83</v>
      </c>
      <c r="B31" s="11">
        <f>SUM(B3:B30)</f>
        <v>14649596</v>
      </c>
      <c r="C31" s="12">
        <f>SUM(C3:C30)</f>
        <v>14571668</v>
      </c>
      <c r="D31" s="11">
        <f>SUM(D3:D30)</f>
        <v>151190951</v>
      </c>
      <c r="E31" s="13">
        <f>SUM(E3:E30)</f>
        <v>146107407</v>
      </c>
      <c r="F31" s="14">
        <f>E31*100/D31-100</f>
        <v>-3.3623335036764246</v>
      </c>
      <c r="G31" s="11">
        <f>SUM(G3:G30)</f>
        <v>8644738</v>
      </c>
      <c r="H31" s="12">
        <f>SUM(H3:H30)</f>
        <v>7076604</v>
      </c>
      <c r="I31" s="11">
        <f>SUM(I3:I30)</f>
        <v>78054358</v>
      </c>
      <c r="J31" s="13">
        <f>SUM(J3:J30)</f>
        <v>76561433</v>
      </c>
      <c r="K31" s="14">
        <f>J31*100/I31-100</f>
        <v>-1.9126734730173496</v>
      </c>
      <c r="L31" s="11">
        <f>SUM(L3:L30)</f>
        <v>22101995</v>
      </c>
      <c r="M31" s="12">
        <f>SUM(M3:M30)</f>
        <v>22185396</v>
      </c>
      <c r="N31" s="11">
        <f>SUM(N3:N30)</f>
        <v>230126638</v>
      </c>
      <c r="O31" s="13">
        <f>SUM(O3:O30)</f>
        <v>219633456</v>
      </c>
      <c r="P31" s="15">
        <f>O31*100/N31-100</f>
        <v>-4.5597424492856788</v>
      </c>
      <c r="Q31" s="11">
        <f>SUM(Q3:Q30)</f>
        <v>15312161</v>
      </c>
      <c r="R31" s="12">
        <f>SUM(R3:R30)</f>
        <v>15238217</v>
      </c>
      <c r="S31" s="16">
        <f>SUM(S3:S30)</f>
        <v>160138711</v>
      </c>
      <c r="T31" s="13">
        <f>SUM(T3:T30)</f>
        <v>148950944</v>
      </c>
      <c r="U31" s="14">
        <f>T31*100/S31-100</f>
        <v>-6.9862976479184908</v>
      </c>
      <c r="V31" s="11">
        <f>SUM(V3:V30)</f>
        <v>13306.718000000001</v>
      </c>
      <c r="W31" s="12">
        <f>SUM(W3:W30)</f>
        <v>9646.2289999999994</v>
      </c>
      <c r="X31" s="11">
        <f>SUM(X3:X30)</f>
        <v>125643.33999999998</v>
      </c>
      <c r="Y31" s="13">
        <f>SUM(Y3:Y30)</f>
        <v>114438.16800000001</v>
      </c>
      <c r="Z31" s="14">
        <f>Y31*100/X31-100</f>
        <v>-8.9182379264989038</v>
      </c>
      <c r="AA31" s="11">
        <f>SUM(AA3:AA30)</f>
        <v>967071</v>
      </c>
      <c r="AB31" s="12">
        <f>SUM(AB3:AB30)</f>
        <v>909476</v>
      </c>
      <c r="AC31" s="16">
        <f>SUM(AC3:AC30)</f>
        <v>9715870</v>
      </c>
      <c r="AD31" s="16">
        <f>SUM(AD3:AD30)</f>
        <v>9030034</v>
      </c>
      <c r="AE31" s="14">
        <f>AD31*100/AC31-100</f>
        <v>-7.0589252429272875</v>
      </c>
      <c r="AF31" s="11">
        <f>SUM(AF3:AF30)</f>
        <v>810701</v>
      </c>
      <c r="AG31" s="12">
        <f>SUM(AG3:AG30)</f>
        <v>739099</v>
      </c>
      <c r="AH31" s="11">
        <f>SUM(AH3:AH30)</f>
        <v>8263678</v>
      </c>
      <c r="AI31" s="13">
        <f>SUM(AI3:AI30)</f>
        <v>7476027</v>
      </c>
      <c r="AJ31" s="14">
        <f>AI31*100/AH31-100</f>
        <v>-9.5314822286153884</v>
      </c>
      <c r="AK31" s="11">
        <f>SUM(AK3:AK30)</f>
        <v>432194</v>
      </c>
      <c r="AL31" s="12">
        <f>SUM(AL3:AL30)</f>
        <v>388644</v>
      </c>
      <c r="AM31" s="16">
        <f>SUM(AM3:AM30)</f>
        <v>3260712</v>
      </c>
      <c r="AN31" s="16">
        <f>SUM(AN3:AN30)</f>
        <v>3325149</v>
      </c>
      <c r="AO31" s="14">
        <f>AN31*100/AM31-100</f>
        <v>1.9761634882197541</v>
      </c>
      <c r="AP31" s="11">
        <f>SUM(AP3:AP30)</f>
        <v>12251316</v>
      </c>
      <c r="AQ31" s="12">
        <f>SUM(AQ3:AQ30)</f>
        <v>11681270</v>
      </c>
      <c r="AR31" s="16">
        <f>SUM(AR3:AR30)</f>
        <v>124350388</v>
      </c>
      <c r="AS31" s="16">
        <f>SUM(AS3:AS30)</f>
        <v>118973461</v>
      </c>
      <c r="AT31" s="15">
        <f>AS31*100/AR31-100</f>
        <v>-4.3240130461032464</v>
      </c>
      <c r="AU31" s="11">
        <f>SUM(AU3:AU30)</f>
        <v>9018017</v>
      </c>
      <c r="AV31" s="12">
        <f>SUM(AV3:AV30)</f>
        <v>9139835</v>
      </c>
      <c r="AW31" s="11">
        <f>SUM(AW3:AW30)</f>
        <v>94936571</v>
      </c>
      <c r="AX31" s="13">
        <f>SUM(AX3:AX30)</f>
        <v>88472732</v>
      </c>
      <c r="AY31" s="14">
        <f>AX31*100/AW31-100</f>
        <v>-6.8085869669760939</v>
      </c>
      <c r="AZ31" s="11">
        <f>SUM(AZ3:AZ30)</f>
        <v>5982641</v>
      </c>
      <c r="BA31" s="12">
        <f>SUM(BA3:BA30)</f>
        <v>6041177</v>
      </c>
      <c r="BB31" s="11">
        <f>SUM(BB3:BB30)</f>
        <v>59749530</v>
      </c>
      <c r="BC31" s="13">
        <f>SUM(BC3:BC30)</f>
        <v>60468847</v>
      </c>
      <c r="BD31" s="14">
        <f>BC31*100/BB31-100</f>
        <v>1.2038872941762122</v>
      </c>
      <c r="BE31" s="11">
        <f>SUM(BE3:BE30)</f>
        <v>243949</v>
      </c>
      <c r="BF31" s="12">
        <f>SUM(BF3:BF30)</f>
        <v>251409</v>
      </c>
      <c r="BG31" s="16">
        <f>SUM(BG3:BG30)</f>
        <v>2495128</v>
      </c>
      <c r="BH31" s="16">
        <f>SUM(BH3:BH30)</f>
        <v>2522385</v>
      </c>
      <c r="BI31" s="14">
        <f>BH31*100/BG31-100</f>
        <v>1.0924088864378945</v>
      </c>
      <c r="BJ31" s="11">
        <f>SUM(BJ3:BJ30)</f>
        <v>1392682</v>
      </c>
      <c r="BK31" s="12">
        <f>SUM(BK3:BK30)</f>
        <v>1390986.25</v>
      </c>
      <c r="BL31" s="11">
        <f>SUM(BL3:BL30)</f>
        <v>14622354.25</v>
      </c>
      <c r="BM31" s="16">
        <f>SUM(BM3:BM30)</f>
        <v>13654520.5</v>
      </c>
      <c r="BN31" s="14">
        <f>BM31*100/BL31-100</f>
        <v>-6.6188640587749461</v>
      </c>
      <c r="BO31" s="11">
        <f>SUM(BO3:BO30)</f>
        <v>711539</v>
      </c>
      <c r="BP31" s="12">
        <f>SUM(BP3:BP30)</f>
        <v>719989.5</v>
      </c>
      <c r="BQ31" s="16">
        <f>SUM(BQ3:BQ30)</f>
        <v>7567617.4199999999</v>
      </c>
      <c r="BR31" s="13">
        <f>SUM(BR3:BR30)</f>
        <v>6991092</v>
      </c>
      <c r="BS31" s="14">
        <f>BR31*100/BQ31-100</f>
        <v>-7.6183214346477826</v>
      </c>
      <c r="BT31" s="11">
        <f>SUM(BT3:BT30)</f>
        <v>179403.25</v>
      </c>
      <c r="BU31" s="12">
        <f>SUM(BU3:BU30)</f>
        <v>175772.5</v>
      </c>
      <c r="BV31" s="11">
        <f>SUM(BV3:BV30)</f>
        <v>1753755</v>
      </c>
      <c r="BW31" s="16">
        <f>SUM(BW3:BW30)</f>
        <v>1731268.25</v>
      </c>
      <c r="BX31" s="15">
        <f>BW31*100/BV31-100</f>
        <v>-1.2822058953502591</v>
      </c>
      <c r="BY31" s="11">
        <f>SUM(BY3:BY30)</f>
        <v>501739.75</v>
      </c>
      <c r="BZ31" s="12">
        <f>SUM(BZ3:BZ30)</f>
        <v>495224.25</v>
      </c>
      <c r="CA31" s="16">
        <f>SUM(CA3:CA30)</f>
        <v>5300981.83</v>
      </c>
      <c r="CB31" s="16">
        <f>SUM(CB3:CB30)</f>
        <v>4932160.25</v>
      </c>
      <c r="CC31" s="14">
        <f>CB31*100/CA31-100</f>
        <v>-6.9576088322491074</v>
      </c>
      <c r="CD31" s="11">
        <f>SUM(CD3:CD30)</f>
        <v>13689</v>
      </c>
      <c r="CE31" s="12">
        <f>SUM(CE3:CE30)</f>
        <v>14081</v>
      </c>
      <c r="CF31" s="16">
        <f>SUM(CF3:CF30)</f>
        <v>133014</v>
      </c>
      <c r="CG31" s="13">
        <f>SUM(CG3:CG30)</f>
        <v>139991</v>
      </c>
      <c r="CH31" s="14">
        <f>CG31*100/CF31-100</f>
        <v>5.2453125234937659</v>
      </c>
      <c r="CI31" s="11">
        <f>SUM(CI3:CI30)</f>
        <v>228650705</v>
      </c>
      <c r="CJ31" s="12">
        <f>SUM(CJ3:CJ30)</f>
        <v>241983160</v>
      </c>
      <c r="CK31" s="16">
        <f>SUM(CK3:CK30)</f>
        <v>2072055231</v>
      </c>
      <c r="CL31" s="13">
        <f>SUM(CL3:CL30)</f>
        <v>2210159630</v>
      </c>
      <c r="CM31" s="14">
        <f>CL31*100/CK31-100</f>
        <v>6.6650925580467799</v>
      </c>
      <c r="CN31" s="11">
        <f>SUM(CN3:CN30)</f>
        <v>630</v>
      </c>
      <c r="CO31" s="12">
        <f>SUM(CO3:CO30)</f>
        <v>590</v>
      </c>
      <c r="CP31" s="16">
        <f>SUM(CP3:CP30)</f>
        <v>3689</v>
      </c>
      <c r="CQ31" s="16">
        <f>SUM(CQ3:CQ30)</f>
        <v>3696</v>
      </c>
      <c r="CR31" s="14">
        <f>CQ31*100/CP31-100</f>
        <v>0.18975332068310991</v>
      </c>
      <c r="CS31" s="11">
        <f>SUM(CS3:CS30)</f>
        <v>3024423</v>
      </c>
      <c r="CT31" s="12">
        <f>SUM(CT3:CT30)</f>
        <v>3492355</v>
      </c>
      <c r="CU31" s="11">
        <f>SUM(CU3:CU30)</f>
        <v>28476585</v>
      </c>
      <c r="CV31" s="13">
        <f>SUM(CV3:CV30)</f>
        <v>34215186</v>
      </c>
      <c r="CW31" s="14">
        <f>CV31*100/CU31-100</f>
        <v>20.151998563029949</v>
      </c>
      <c r="CX31" s="16">
        <f>SUM(CX3:CX30)</f>
        <v>1791790</v>
      </c>
      <c r="CY31" s="12">
        <f>SUM(CY3:CY30)</f>
        <v>1957713</v>
      </c>
      <c r="CZ31" s="11">
        <f>SUM(CZ3:CZ30)</f>
        <v>21860659</v>
      </c>
      <c r="DA31" s="13">
        <f>SUM(DA3:DA30)</f>
        <v>24104477</v>
      </c>
      <c r="DB31" s="14">
        <f>DA31*100/CZ31-100</f>
        <v>10.264182795221316</v>
      </c>
      <c r="DC31" s="11">
        <f>SUM(DC3:DC30)</f>
        <v>1232633</v>
      </c>
      <c r="DD31" s="12">
        <f>SUM(DD3:DD30)</f>
        <v>1534642</v>
      </c>
      <c r="DE31" s="11">
        <f>SUM(DE3:DE30)</f>
        <v>6615926</v>
      </c>
      <c r="DF31" s="16">
        <f>SUM(DF3:DF30)</f>
        <v>10110709</v>
      </c>
      <c r="DG31" s="14">
        <f>DF31*100/DE31-100</f>
        <v>52.823792164543562</v>
      </c>
      <c r="DH31" s="11">
        <f>SUM(DH3:DH30)</f>
        <v>479102</v>
      </c>
      <c r="DI31" s="12">
        <f>SUM(DI3:DI30)</f>
        <v>527505</v>
      </c>
      <c r="DJ31" s="16">
        <f>SUM(DJ3:DJ30)</f>
        <v>5426237</v>
      </c>
      <c r="DK31" s="16">
        <f>SUM(DK3:DK30)</f>
        <v>5967370</v>
      </c>
      <c r="DL31" s="14">
        <f>DK31*100/DJ31-100</f>
        <v>9.9725279231260942</v>
      </c>
      <c r="DM31" s="11">
        <f>SUM(DM3:DM30)</f>
        <v>332517</v>
      </c>
      <c r="DN31" s="12">
        <f>SUM(DN3:DN30)</f>
        <v>349305</v>
      </c>
      <c r="DO31" s="11">
        <f>SUM(DO3:DO30)</f>
        <v>2601980</v>
      </c>
      <c r="DP31" s="13">
        <f>SUM(DP3:DP30)</f>
        <v>3228429</v>
      </c>
      <c r="DQ31" s="14">
        <f>DP31*100/DO31-100</f>
        <v>24.075857616123102</v>
      </c>
    </row>
  </sheetData>
  <mergeCells count="49">
    <mergeCell ref="DO1:DQ1"/>
    <mergeCell ref="CZ1:DB1"/>
    <mergeCell ref="DC1:DD1"/>
    <mergeCell ref="DE1:DG1"/>
    <mergeCell ref="DH1:DI1"/>
    <mergeCell ref="DJ1:DL1"/>
    <mergeCell ref="DM1:DN1"/>
    <mergeCell ref="CK1:CM1"/>
    <mergeCell ref="CN1:CO1"/>
    <mergeCell ref="CP1:CR1"/>
    <mergeCell ref="CS1:CT1"/>
    <mergeCell ref="CU1:CW1"/>
    <mergeCell ref="CX1:CY1"/>
    <mergeCell ref="BV1:BX1"/>
    <mergeCell ref="BY1:BZ1"/>
    <mergeCell ref="CA1:CC1"/>
    <mergeCell ref="CD1:CE1"/>
    <mergeCell ref="CF1:CH1"/>
    <mergeCell ref="CI1:CJ1"/>
    <mergeCell ref="BG1:BI1"/>
    <mergeCell ref="BJ1:BK1"/>
    <mergeCell ref="BL1:BN1"/>
    <mergeCell ref="BO1:BP1"/>
    <mergeCell ref="BQ1:BS1"/>
    <mergeCell ref="BT1:BU1"/>
    <mergeCell ref="AR1:AT1"/>
    <mergeCell ref="AU1:AV1"/>
    <mergeCell ref="AW1:AY1"/>
    <mergeCell ref="AZ1:BA1"/>
    <mergeCell ref="BB1:BD1"/>
    <mergeCell ref="BE1:BF1"/>
    <mergeCell ref="AC1:AE1"/>
    <mergeCell ref="AF1:AG1"/>
    <mergeCell ref="AH1:AJ1"/>
    <mergeCell ref="AK1:AL1"/>
    <mergeCell ref="AM1:AO1"/>
    <mergeCell ref="AP1:AQ1"/>
    <mergeCell ref="N1:P1"/>
    <mergeCell ref="Q1:R1"/>
    <mergeCell ref="S1:U1"/>
    <mergeCell ref="V1:W1"/>
    <mergeCell ref="X1:Z1"/>
    <mergeCell ref="AA1:AB1"/>
    <mergeCell ref="A1:A2"/>
    <mergeCell ref="B1:C1"/>
    <mergeCell ref="D1:F1"/>
    <mergeCell ref="G1:H1"/>
    <mergeCell ref="I1:K1"/>
    <mergeCell ref="L1:M1"/>
  </mergeCells>
  <conditionalFormatting sqref="A3:F30">
    <cfRule type="expression" dxfId="101" priority="48">
      <formula>MOD(ROW(),2)=0</formula>
    </cfRule>
  </conditionalFormatting>
  <conditionalFormatting sqref="F3:F31">
    <cfRule type="expression" dxfId="99" priority="47">
      <formula>F3&lt;0</formula>
    </cfRule>
  </conditionalFormatting>
  <conditionalFormatting sqref="G3:K30">
    <cfRule type="expression" dxfId="97" priority="46">
      <formula>MOD(ROW(),2)=0</formula>
    </cfRule>
  </conditionalFormatting>
  <conditionalFormatting sqref="K3:K31">
    <cfRule type="expression" dxfId="95" priority="45">
      <formula>K3&lt;0</formula>
    </cfRule>
  </conditionalFormatting>
  <conditionalFormatting sqref="L3:P30">
    <cfRule type="expression" dxfId="93" priority="44">
      <formula>MOD(ROW(),2)=0</formula>
    </cfRule>
  </conditionalFormatting>
  <conditionalFormatting sqref="P3:P31">
    <cfRule type="expression" dxfId="91" priority="43">
      <formula>P3&lt;0</formula>
    </cfRule>
  </conditionalFormatting>
  <conditionalFormatting sqref="Q3:U30">
    <cfRule type="expression" dxfId="89" priority="42">
      <formula>MOD(ROW(),2)=0</formula>
    </cfRule>
  </conditionalFormatting>
  <conditionalFormatting sqref="U3:U31">
    <cfRule type="expression" dxfId="87" priority="41">
      <formula>U3&lt;0</formula>
    </cfRule>
  </conditionalFormatting>
  <conditionalFormatting sqref="V3:Z30">
    <cfRule type="expression" dxfId="85" priority="40">
      <formula>MOD(ROW(),2)=0</formula>
    </cfRule>
  </conditionalFormatting>
  <conditionalFormatting sqref="Z3:Z31">
    <cfRule type="expression" dxfId="83" priority="39">
      <formula>Z3&lt;0</formula>
    </cfRule>
  </conditionalFormatting>
  <conditionalFormatting sqref="AA3:AE30">
    <cfRule type="expression" dxfId="81" priority="38">
      <formula>MOD(ROW(),2)=0</formula>
    </cfRule>
  </conditionalFormatting>
  <conditionalFormatting sqref="AE3:AE31">
    <cfRule type="expression" dxfId="79" priority="37">
      <formula>AE3&lt;0</formula>
    </cfRule>
  </conditionalFormatting>
  <conditionalFormatting sqref="AF3:AJ30">
    <cfRule type="expression" dxfId="77" priority="36">
      <formula>MOD(ROW(),2)=0</formula>
    </cfRule>
  </conditionalFormatting>
  <conditionalFormatting sqref="AJ3:AJ31">
    <cfRule type="expression" dxfId="75" priority="35">
      <formula>AJ3&lt;0</formula>
    </cfRule>
  </conditionalFormatting>
  <conditionalFormatting sqref="AK3:AO30">
    <cfRule type="expression" dxfId="73" priority="34">
      <formula>MOD(ROW(),2)=0</formula>
    </cfRule>
  </conditionalFormatting>
  <conditionalFormatting sqref="AO3:AO31">
    <cfRule type="expression" dxfId="71" priority="33">
      <formula>AO3&lt;0</formula>
    </cfRule>
  </conditionalFormatting>
  <conditionalFormatting sqref="AP3:AT30">
    <cfRule type="expression" dxfId="69" priority="32">
      <formula>MOD(ROW(),2)=0</formula>
    </cfRule>
  </conditionalFormatting>
  <conditionalFormatting sqref="AT3:AT31">
    <cfRule type="expression" dxfId="67" priority="31">
      <formula>AT3&lt;0</formula>
    </cfRule>
  </conditionalFormatting>
  <conditionalFormatting sqref="AU3:AY30">
    <cfRule type="expression" dxfId="65" priority="30">
      <formula>MOD(ROW(),2)=0</formula>
    </cfRule>
  </conditionalFormatting>
  <conditionalFormatting sqref="AY3:AY31">
    <cfRule type="expression" dxfId="63" priority="29">
      <formula>AY3&lt;0</formula>
    </cfRule>
  </conditionalFormatting>
  <conditionalFormatting sqref="AZ3:BD30">
    <cfRule type="expression" dxfId="61" priority="28">
      <formula>MOD(ROW(),2)=0</formula>
    </cfRule>
  </conditionalFormatting>
  <conditionalFormatting sqref="BD3:BD31">
    <cfRule type="expression" dxfId="59" priority="27">
      <formula>BD3&lt;0</formula>
    </cfRule>
  </conditionalFormatting>
  <conditionalFormatting sqref="BE3:BI30">
    <cfRule type="expression" dxfId="57" priority="26">
      <formula>MOD(ROW(),2)=0</formula>
    </cfRule>
  </conditionalFormatting>
  <conditionalFormatting sqref="BI3:BI31">
    <cfRule type="expression" dxfId="55" priority="25">
      <formula>BI3&lt;0</formula>
    </cfRule>
  </conditionalFormatting>
  <conditionalFormatting sqref="BJ3:BN30">
    <cfRule type="expression" dxfId="53" priority="24">
      <formula>MOD(ROW(),2)=0</formula>
    </cfRule>
  </conditionalFormatting>
  <conditionalFormatting sqref="BN3:BN31">
    <cfRule type="expression" dxfId="51" priority="23">
      <formula>BN3&lt;0</formula>
    </cfRule>
  </conditionalFormatting>
  <conditionalFormatting sqref="BO3:BS30">
    <cfRule type="expression" dxfId="49" priority="22">
      <formula>MOD(ROW(),2)=0</formula>
    </cfRule>
  </conditionalFormatting>
  <conditionalFormatting sqref="BS3:BS31">
    <cfRule type="expression" dxfId="47" priority="21">
      <formula>BS3&lt;0</formula>
    </cfRule>
  </conditionalFormatting>
  <conditionalFormatting sqref="BT3:BX30">
    <cfRule type="expression" dxfId="45" priority="20">
      <formula>MOD(ROW(),2)=0</formula>
    </cfRule>
  </conditionalFormatting>
  <conditionalFormatting sqref="BX3:BX31">
    <cfRule type="expression" dxfId="43" priority="19">
      <formula>BX3&lt;0</formula>
    </cfRule>
  </conditionalFormatting>
  <conditionalFormatting sqref="BY3:CC30">
    <cfRule type="expression" dxfId="41" priority="18">
      <formula>MOD(ROW(),2)=0</formula>
    </cfRule>
  </conditionalFormatting>
  <conditionalFormatting sqref="CC3:CC31">
    <cfRule type="expression" dxfId="39" priority="17">
      <formula>CC3&lt;0</formula>
    </cfRule>
  </conditionalFormatting>
  <conditionalFormatting sqref="CD3:CH30">
    <cfRule type="expression" dxfId="37" priority="16">
      <formula>MOD(ROW(),2)=0</formula>
    </cfRule>
  </conditionalFormatting>
  <conditionalFormatting sqref="CH3:CH31">
    <cfRule type="expression" dxfId="35" priority="15">
      <formula>CH3&lt;0</formula>
    </cfRule>
  </conditionalFormatting>
  <conditionalFormatting sqref="CI3:CM30">
    <cfRule type="expression" dxfId="33" priority="14">
      <formula>MOD(ROW(),2)=0</formula>
    </cfRule>
  </conditionalFormatting>
  <conditionalFormatting sqref="CM3:CM31">
    <cfRule type="expression" dxfId="31" priority="13">
      <formula>CM3&lt;0</formula>
    </cfRule>
  </conditionalFormatting>
  <conditionalFormatting sqref="CN3:CR30">
    <cfRule type="expression" dxfId="29" priority="12">
      <formula>MOD(ROW(),2)=0</formula>
    </cfRule>
  </conditionalFormatting>
  <conditionalFormatting sqref="CR3:CR31">
    <cfRule type="expression" dxfId="27" priority="11">
      <formula>CR3&lt;0</formula>
    </cfRule>
  </conditionalFormatting>
  <conditionalFormatting sqref="CS3:CW30">
    <cfRule type="expression" dxfId="25" priority="10">
      <formula>MOD(ROW(),2)=0</formula>
    </cfRule>
  </conditionalFormatting>
  <conditionalFormatting sqref="CW3:CW31">
    <cfRule type="expression" dxfId="23" priority="9">
      <formula>CW3&lt;0</formula>
    </cfRule>
  </conditionalFormatting>
  <conditionalFormatting sqref="CX3:DB30">
    <cfRule type="expression" dxfId="21" priority="8">
      <formula>MOD(ROW(),2)=0</formula>
    </cfRule>
  </conditionalFormatting>
  <conditionalFormatting sqref="DB3:DB31">
    <cfRule type="expression" dxfId="19" priority="7">
      <formula>DB3&lt;0</formula>
    </cfRule>
  </conditionalFormatting>
  <conditionalFormatting sqref="DC3:DG30">
    <cfRule type="expression" dxfId="17" priority="6">
      <formula>MOD(ROW(),2)=0</formula>
    </cfRule>
  </conditionalFormatting>
  <conditionalFormatting sqref="DG3:DG31">
    <cfRule type="expression" dxfId="15" priority="5">
      <formula>DG3&lt;0</formula>
    </cfRule>
  </conditionalFormatting>
  <conditionalFormatting sqref="DH3:DL30">
    <cfRule type="expression" dxfId="13" priority="4">
      <formula>MOD(ROW(),2)=0</formula>
    </cfRule>
  </conditionalFormatting>
  <conditionalFormatting sqref="DL3:DL31">
    <cfRule type="expression" dxfId="11" priority="3">
      <formula>DL3&lt;0</formula>
    </cfRule>
  </conditionalFormatting>
  <conditionalFormatting sqref="DM3:DQ30">
    <cfRule type="expression" dxfId="9" priority="2">
      <formula>MOD(ROW(),2)=0</formula>
    </cfRule>
  </conditionalFormatting>
  <conditionalFormatting sqref="DQ3:DQ31">
    <cfRule type="expression" dxfId="7" priority="1">
      <formula>DQ3&lt;0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46" workbookViewId="0">
      <selection activeCell="I68" sqref="I68"/>
    </sheetView>
  </sheetViews>
  <sheetFormatPr baseColWidth="10" defaultRowHeight="15" x14ac:dyDescent="0.25"/>
  <sheetData>
    <row r="1" spans="1:14" ht="20.25" x14ac:dyDescent="0.25">
      <c r="A1" s="17" t="s">
        <v>84</v>
      </c>
      <c r="B1" s="17"/>
      <c r="C1" s="18"/>
      <c r="D1" s="17"/>
      <c r="E1" s="17"/>
      <c r="H1" s="17"/>
      <c r="I1" s="17"/>
      <c r="L1" s="17"/>
      <c r="M1" s="17"/>
    </row>
    <row r="2" spans="1:14" ht="20.25" x14ac:dyDescent="0.25">
      <c r="A2" s="19"/>
      <c r="B2" s="19"/>
      <c r="C2" s="18"/>
    </row>
    <row r="3" spans="1:14" ht="20.25" x14ac:dyDescent="0.25">
      <c r="A3" s="18"/>
      <c r="B3" s="18"/>
      <c r="C3" s="18"/>
    </row>
    <row r="4" spans="1:14" x14ac:dyDescent="0.25">
      <c r="A4" s="20" t="s">
        <v>85</v>
      </c>
      <c r="B4" s="21"/>
      <c r="N4" s="22" t="s">
        <v>86</v>
      </c>
    </row>
    <row r="5" spans="1:14" x14ac:dyDescent="0.25">
      <c r="A5" s="20"/>
      <c r="B5" s="20"/>
      <c r="C5" s="23" t="s">
        <v>87</v>
      </c>
      <c r="D5" s="23"/>
      <c r="E5" s="23"/>
      <c r="F5" s="23"/>
      <c r="G5" s="23" t="s">
        <v>88</v>
      </c>
      <c r="H5" s="23"/>
      <c r="I5" s="23"/>
      <c r="J5" s="23"/>
      <c r="K5" s="23" t="s">
        <v>89</v>
      </c>
      <c r="L5" s="23"/>
      <c r="M5" s="23"/>
      <c r="N5" s="23"/>
    </row>
    <row r="6" spans="1:14" x14ac:dyDescent="0.25">
      <c r="A6" s="24" t="s">
        <v>90</v>
      </c>
      <c r="B6" s="24"/>
      <c r="C6" s="25" t="s">
        <v>91</v>
      </c>
      <c r="D6" s="25"/>
      <c r="E6" s="26" t="s">
        <v>92</v>
      </c>
      <c r="F6" s="26"/>
      <c r="G6" s="26" t="s">
        <v>91</v>
      </c>
      <c r="H6" s="26"/>
      <c r="I6" s="26" t="s">
        <v>92</v>
      </c>
      <c r="J6" s="26"/>
      <c r="K6" s="26" t="s">
        <v>91</v>
      </c>
      <c r="L6" s="26"/>
      <c r="M6" s="26" t="s">
        <v>92</v>
      </c>
      <c r="N6" s="26"/>
    </row>
    <row r="7" spans="1:14" x14ac:dyDescent="0.25">
      <c r="A7" s="24"/>
      <c r="B7" s="24"/>
      <c r="C7" s="27">
        <v>2022</v>
      </c>
      <c r="D7" s="27">
        <v>2023</v>
      </c>
      <c r="E7" s="28" t="s">
        <v>93</v>
      </c>
      <c r="F7" s="28" t="s">
        <v>94</v>
      </c>
      <c r="G7" s="27">
        <v>2022</v>
      </c>
      <c r="H7" s="27">
        <v>2023</v>
      </c>
      <c r="I7" s="28" t="s">
        <v>93</v>
      </c>
      <c r="J7" s="28" t="s">
        <v>94</v>
      </c>
      <c r="K7" s="27">
        <v>2022</v>
      </c>
      <c r="L7" s="27">
        <v>2023</v>
      </c>
      <c r="M7" s="28" t="s">
        <v>93</v>
      </c>
      <c r="N7" s="28" t="s">
        <v>94</v>
      </c>
    </row>
    <row r="8" spans="1:14" ht="25.5" x14ac:dyDescent="0.25">
      <c r="A8" s="29" t="s">
        <v>95</v>
      </c>
      <c r="B8" s="30" t="s">
        <v>96</v>
      </c>
      <c r="C8" s="31">
        <v>53818821</v>
      </c>
      <c r="D8" s="32">
        <v>51676573</v>
      </c>
      <c r="E8" s="33">
        <v>-2142248</v>
      </c>
      <c r="F8" s="34">
        <v>-3.9804811034414911</v>
      </c>
      <c r="G8" s="35">
        <v>0</v>
      </c>
      <c r="H8" s="32">
        <v>0</v>
      </c>
      <c r="I8" s="33">
        <v>0</v>
      </c>
      <c r="J8" s="34" t="s">
        <v>75</v>
      </c>
      <c r="K8" s="35">
        <v>644</v>
      </c>
      <c r="L8" s="32">
        <v>859</v>
      </c>
      <c r="M8" s="33">
        <v>215</v>
      </c>
      <c r="N8" s="34">
        <v>33.385093167701847</v>
      </c>
    </row>
    <row r="9" spans="1:14" ht="25.5" x14ac:dyDescent="0.25">
      <c r="A9" s="29" t="s">
        <v>95</v>
      </c>
      <c r="B9" s="30" t="s">
        <v>97</v>
      </c>
      <c r="C9" s="31">
        <v>20063502</v>
      </c>
      <c r="D9" s="32">
        <v>19130324</v>
      </c>
      <c r="E9" s="33">
        <v>-933178</v>
      </c>
      <c r="F9" s="34">
        <v>-4.6511222218334609</v>
      </c>
      <c r="G9" s="35">
        <v>0</v>
      </c>
      <c r="H9" s="32">
        <v>0</v>
      </c>
      <c r="I9" s="33">
        <v>0</v>
      </c>
      <c r="J9" s="34" t="s">
        <v>75</v>
      </c>
      <c r="K9" s="35">
        <v>253659</v>
      </c>
      <c r="L9" s="32">
        <v>362532</v>
      </c>
      <c r="M9" s="33">
        <v>108873</v>
      </c>
      <c r="N9" s="34">
        <v>42.9210081250813</v>
      </c>
    </row>
    <row r="10" spans="1:14" ht="25.5" x14ac:dyDescent="0.25">
      <c r="A10" s="29" t="s">
        <v>95</v>
      </c>
      <c r="B10" s="30" t="s">
        <v>98</v>
      </c>
      <c r="C10" s="31">
        <v>16066891</v>
      </c>
      <c r="D10" s="32">
        <v>18224868</v>
      </c>
      <c r="E10" s="33">
        <v>2157977</v>
      </c>
      <c r="F10" s="34">
        <v>13.43120458089869</v>
      </c>
      <c r="G10" s="35">
        <v>0</v>
      </c>
      <c r="H10" s="32">
        <v>0</v>
      </c>
      <c r="I10" s="33">
        <v>0</v>
      </c>
      <c r="J10" s="34" t="s">
        <v>75</v>
      </c>
      <c r="K10" s="35">
        <v>30631</v>
      </c>
      <c r="L10" s="32">
        <v>30340</v>
      </c>
      <c r="M10" s="33">
        <v>-291</v>
      </c>
      <c r="N10" s="34">
        <v>-0.95001795566582814</v>
      </c>
    </row>
    <row r="11" spans="1:14" ht="25.5" x14ac:dyDescent="0.25">
      <c r="A11" s="29" t="s">
        <v>95</v>
      </c>
      <c r="B11" s="30" t="s">
        <v>99</v>
      </c>
      <c r="C11" s="31">
        <v>13150669</v>
      </c>
      <c r="D11" s="32">
        <v>12097480</v>
      </c>
      <c r="E11" s="33">
        <v>-1053189</v>
      </c>
      <c r="F11" s="34">
        <v>-8.008634389626863</v>
      </c>
      <c r="G11" s="35">
        <v>0</v>
      </c>
      <c r="H11" s="32">
        <v>0</v>
      </c>
      <c r="I11" s="33">
        <v>0</v>
      </c>
      <c r="J11" s="34" t="s">
        <v>75</v>
      </c>
      <c r="K11" s="35">
        <v>20684</v>
      </c>
      <c r="L11" s="32">
        <v>17383</v>
      </c>
      <c r="M11" s="33">
        <v>-3301</v>
      </c>
      <c r="N11" s="34">
        <v>-15.95919551344034</v>
      </c>
    </row>
    <row r="12" spans="1:14" ht="38.25" x14ac:dyDescent="0.25">
      <c r="A12" s="29" t="s">
        <v>95</v>
      </c>
      <c r="B12" s="30" t="s">
        <v>100</v>
      </c>
      <c r="C12" s="31">
        <v>8103445</v>
      </c>
      <c r="D12" s="32">
        <v>7255873</v>
      </c>
      <c r="E12" s="33">
        <v>-847572</v>
      </c>
      <c r="F12" s="34">
        <v>-10.45940337720562</v>
      </c>
      <c r="G12" s="35">
        <v>0</v>
      </c>
      <c r="H12" s="32">
        <v>0</v>
      </c>
      <c r="I12" s="33">
        <v>0</v>
      </c>
      <c r="J12" s="34" t="s">
        <v>75</v>
      </c>
      <c r="K12" s="35">
        <v>361327</v>
      </c>
      <c r="L12" s="32">
        <v>303408</v>
      </c>
      <c r="M12" s="33">
        <v>-57919</v>
      </c>
      <c r="N12" s="34">
        <v>-16.02952450273575</v>
      </c>
    </row>
    <row r="13" spans="1:14" ht="51" x14ac:dyDescent="0.25">
      <c r="A13" s="29" t="s">
        <v>95</v>
      </c>
      <c r="B13" s="30" t="s">
        <v>101</v>
      </c>
      <c r="C13" s="31">
        <v>2363150</v>
      </c>
      <c r="D13" s="32">
        <v>2265336</v>
      </c>
      <c r="E13" s="33">
        <v>-97814</v>
      </c>
      <c r="F13" s="34">
        <v>-4.1391363222817006</v>
      </c>
      <c r="G13" s="35">
        <v>0</v>
      </c>
      <c r="H13" s="32">
        <v>0</v>
      </c>
      <c r="I13" s="33">
        <v>0</v>
      </c>
      <c r="J13" s="34" t="s">
        <v>75</v>
      </c>
      <c r="K13" s="35">
        <v>75217</v>
      </c>
      <c r="L13" s="32">
        <v>95449</v>
      </c>
      <c r="M13" s="33">
        <v>20232</v>
      </c>
      <c r="N13" s="34">
        <v>26.89817461478123</v>
      </c>
    </row>
    <row r="14" spans="1:14" ht="38.25" x14ac:dyDescent="0.25">
      <c r="A14" s="29" t="s">
        <v>95</v>
      </c>
      <c r="B14" s="30" t="s">
        <v>102</v>
      </c>
      <c r="C14" s="31">
        <v>0</v>
      </c>
      <c r="D14" s="32">
        <v>0</v>
      </c>
      <c r="E14" s="33">
        <v>0</v>
      </c>
      <c r="F14" s="34" t="s">
        <v>75</v>
      </c>
      <c r="G14" s="35">
        <v>15367321</v>
      </c>
      <c r="H14" s="32">
        <v>14835980</v>
      </c>
      <c r="I14" s="33">
        <v>-531341</v>
      </c>
      <c r="J14" s="34">
        <v>-3.4576033129001469</v>
      </c>
      <c r="K14" s="35">
        <v>397270</v>
      </c>
      <c r="L14" s="32">
        <v>369255</v>
      </c>
      <c r="M14" s="33">
        <v>-28015</v>
      </c>
      <c r="N14" s="34">
        <v>-7.0518790746847211</v>
      </c>
    </row>
    <row r="15" spans="1:14" ht="25.5" x14ac:dyDescent="0.25">
      <c r="A15" s="29" t="s">
        <v>95</v>
      </c>
      <c r="B15" s="30" t="s">
        <v>103</v>
      </c>
      <c r="C15" s="31">
        <v>18403674</v>
      </c>
      <c r="D15" s="32">
        <v>16819231</v>
      </c>
      <c r="E15" s="33">
        <v>-1584443</v>
      </c>
      <c r="F15" s="34">
        <v>-8.6093841914391618</v>
      </c>
      <c r="G15" s="35">
        <v>0</v>
      </c>
      <c r="H15" s="32">
        <v>0</v>
      </c>
      <c r="I15" s="33">
        <v>0</v>
      </c>
      <c r="J15" s="34" t="s">
        <v>75</v>
      </c>
      <c r="K15" s="35">
        <v>600</v>
      </c>
      <c r="L15" s="32">
        <v>497</v>
      </c>
      <c r="M15" s="33">
        <v>-103</v>
      </c>
      <c r="N15" s="34">
        <v>-17.166666666666671</v>
      </c>
    </row>
    <row r="16" spans="1:14" ht="25.5" x14ac:dyDescent="0.25">
      <c r="A16" s="29" t="s">
        <v>95</v>
      </c>
      <c r="B16" s="30" t="s">
        <v>104</v>
      </c>
      <c r="C16" s="31">
        <v>5376348</v>
      </c>
      <c r="D16" s="32">
        <v>4795435</v>
      </c>
      <c r="E16" s="33">
        <v>-580913</v>
      </c>
      <c r="F16" s="34">
        <v>-10.804973933978969</v>
      </c>
      <c r="G16" s="35">
        <v>0</v>
      </c>
      <c r="H16" s="32">
        <v>0</v>
      </c>
      <c r="I16" s="33">
        <v>0</v>
      </c>
      <c r="J16" s="34" t="s">
        <v>75</v>
      </c>
      <c r="K16" s="35">
        <v>740916</v>
      </c>
      <c r="L16" s="32">
        <v>697204</v>
      </c>
      <c r="M16" s="33">
        <v>-43712</v>
      </c>
      <c r="N16" s="34">
        <v>-5.899724125271959</v>
      </c>
    </row>
    <row r="17" spans="1:14" ht="38.25" x14ac:dyDescent="0.25">
      <c r="A17" s="29" t="s">
        <v>105</v>
      </c>
      <c r="B17" s="30" t="s">
        <v>106</v>
      </c>
      <c r="C17" s="31">
        <v>0</v>
      </c>
      <c r="D17" s="32">
        <v>0</v>
      </c>
      <c r="E17" s="33">
        <v>0</v>
      </c>
      <c r="F17" s="34" t="s">
        <v>75</v>
      </c>
      <c r="G17" s="35">
        <v>5108284</v>
      </c>
      <c r="H17" s="32">
        <v>4233549</v>
      </c>
      <c r="I17" s="33">
        <v>-874735</v>
      </c>
      <c r="J17" s="34">
        <v>-17.12385215857223</v>
      </c>
      <c r="K17" s="35">
        <v>56471</v>
      </c>
      <c r="L17" s="32">
        <v>55945</v>
      </c>
      <c r="M17" s="33">
        <v>-526</v>
      </c>
      <c r="N17" s="34">
        <v>-0.93145154149917175</v>
      </c>
    </row>
    <row r="18" spans="1:14" ht="51" x14ac:dyDescent="0.25">
      <c r="A18" s="29" t="s">
        <v>105</v>
      </c>
      <c r="B18" s="30" t="s">
        <v>107</v>
      </c>
      <c r="C18" s="31">
        <v>0</v>
      </c>
      <c r="D18" s="32">
        <v>0</v>
      </c>
      <c r="E18" s="33">
        <v>0</v>
      </c>
      <c r="F18" s="34" t="s">
        <v>75</v>
      </c>
      <c r="G18" s="35">
        <v>6642086</v>
      </c>
      <c r="H18" s="32">
        <v>4145567</v>
      </c>
      <c r="I18" s="33">
        <v>-2496519</v>
      </c>
      <c r="J18" s="34">
        <v>-37.58636970373464</v>
      </c>
      <c r="K18" s="35">
        <v>1631839</v>
      </c>
      <c r="L18" s="32">
        <v>1540442</v>
      </c>
      <c r="M18" s="33">
        <v>-91397</v>
      </c>
      <c r="N18" s="34">
        <v>-5.6008589082623956</v>
      </c>
    </row>
    <row r="19" spans="1:14" ht="38.25" x14ac:dyDescent="0.25">
      <c r="A19" s="29" t="s">
        <v>105</v>
      </c>
      <c r="B19" s="30" t="s">
        <v>108</v>
      </c>
      <c r="C19" s="31">
        <v>0</v>
      </c>
      <c r="D19" s="32">
        <v>0</v>
      </c>
      <c r="E19" s="33">
        <v>0</v>
      </c>
      <c r="F19" s="34" t="s">
        <v>75</v>
      </c>
      <c r="G19" s="35">
        <v>1514542</v>
      </c>
      <c r="H19" s="32">
        <v>1329052</v>
      </c>
      <c r="I19" s="33">
        <v>-185490</v>
      </c>
      <c r="J19" s="34">
        <v>-12.24726683050058</v>
      </c>
      <c r="K19" s="35">
        <v>1242079</v>
      </c>
      <c r="L19" s="32">
        <v>1804957</v>
      </c>
      <c r="M19" s="33">
        <v>562878</v>
      </c>
      <c r="N19" s="34">
        <v>45.317407346875683</v>
      </c>
    </row>
    <row r="20" spans="1:14" ht="38.25" x14ac:dyDescent="0.25">
      <c r="A20" s="29" t="s">
        <v>105</v>
      </c>
      <c r="B20" s="30" t="s">
        <v>109</v>
      </c>
      <c r="C20" s="31">
        <v>0</v>
      </c>
      <c r="D20" s="32">
        <v>0</v>
      </c>
      <c r="E20" s="33">
        <v>0</v>
      </c>
      <c r="F20" s="34" t="s">
        <v>75</v>
      </c>
      <c r="G20" s="35">
        <v>420186</v>
      </c>
      <c r="H20" s="32">
        <v>370360</v>
      </c>
      <c r="I20" s="33">
        <v>-49826</v>
      </c>
      <c r="J20" s="34">
        <v>-11.85808189706464</v>
      </c>
      <c r="K20" s="35">
        <v>13250875</v>
      </c>
      <c r="L20" s="32">
        <v>13103678</v>
      </c>
      <c r="M20" s="33">
        <v>-147197</v>
      </c>
      <c r="N20" s="34">
        <v>-1.1108473968700141</v>
      </c>
    </row>
    <row r="21" spans="1:14" ht="51" x14ac:dyDescent="0.25">
      <c r="A21" s="29" t="s">
        <v>105</v>
      </c>
      <c r="B21" s="30" t="s">
        <v>110</v>
      </c>
      <c r="C21" s="31">
        <v>0</v>
      </c>
      <c r="D21" s="32">
        <v>0</v>
      </c>
      <c r="E21" s="33">
        <v>0</v>
      </c>
      <c r="F21" s="34" t="s">
        <v>75</v>
      </c>
      <c r="G21" s="35">
        <v>0</v>
      </c>
      <c r="H21" s="32">
        <v>0</v>
      </c>
      <c r="I21" s="33">
        <v>0</v>
      </c>
      <c r="J21" s="34" t="s">
        <v>75</v>
      </c>
      <c r="K21" s="35">
        <v>3559652</v>
      </c>
      <c r="L21" s="32">
        <v>3204290</v>
      </c>
      <c r="M21" s="33">
        <v>-355362</v>
      </c>
      <c r="N21" s="34">
        <v>-9.9830545233073309</v>
      </c>
    </row>
    <row r="22" spans="1:14" ht="51" x14ac:dyDescent="0.25">
      <c r="A22" s="29" t="s">
        <v>111</v>
      </c>
      <c r="B22" s="30" t="s">
        <v>112</v>
      </c>
      <c r="C22" s="31">
        <v>0</v>
      </c>
      <c r="D22" s="32">
        <v>0</v>
      </c>
      <c r="E22" s="33">
        <v>0</v>
      </c>
      <c r="F22" s="34" t="s">
        <v>75</v>
      </c>
      <c r="G22" s="35">
        <v>623177</v>
      </c>
      <c r="H22" s="32">
        <v>698614</v>
      </c>
      <c r="I22" s="33">
        <v>75437</v>
      </c>
      <c r="J22" s="34">
        <v>12.105228530577991</v>
      </c>
      <c r="K22" s="35">
        <v>626833</v>
      </c>
      <c r="L22" s="32">
        <v>259514</v>
      </c>
      <c r="M22" s="33">
        <v>-367319</v>
      </c>
      <c r="N22" s="34">
        <v>-58.59918032394593</v>
      </c>
    </row>
    <row r="23" spans="1:14" ht="51" x14ac:dyDescent="0.25">
      <c r="A23" s="29" t="s">
        <v>111</v>
      </c>
      <c r="B23" s="30" t="s">
        <v>113</v>
      </c>
      <c r="C23" s="31">
        <v>16985</v>
      </c>
      <c r="D23" s="32">
        <v>30967</v>
      </c>
      <c r="E23" s="33">
        <v>13982</v>
      </c>
      <c r="F23" s="34">
        <v>82.319693847512525</v>
      </c>
      <c r="G23" s="35">
        <v>14178345</v>
      </c>
      <c r="H23" s="32">
        <v>11357286</v>
      </c>
      <c r="I23" s="33">
        <v>-2821059</v>
      </c>
      <c r="J23" s="34">
        <v>-19.89695553324454</v>
      </c>
      <c r="K23" s="35">
        <v>2450981</v>
      </c>
      <c r="L23" s="32">
        <v>2478405</v>
      </c>
      <c r="M23" s="33">
        <v>27424</v>
      </c>
      <c r="N23" s="34">
        <v>1.1188989225130681</v>
      </c>
    </row>
    <row r="24" spans="1:14" ht="25.5" x14ac:dyDescent="0.25">
      <c r="A24" s="29" t="s">
        <v>114</v>
      </c>
      <c r="B24" s="30" t="s">
        <v>115</v>
      </c>
      <c r="C24" s="31">
        <v>0</v>
      </c>
      <c r="D24" s="32">
        <v>0</v>
      </c>
      <c r="E24" s="33">
        <v>0</v>
      </c>
      <c r="F24" s="34" t="s">
        <v>75</v>
      </c>
      <c r="G24" s="35">
        <v>443275</v>
      </c>
      <c r="H24" s="32">
        <v>626287</v>
      </c>
      <c r="I24" s="33">
        <v>183012</v>
      </c>
      <c r="J24" s="34">
        <v>41.286334668095442</v>
      </c>
      <c r="K24" s="35">
        <v>16836</v>
      </c>
      <c r="L24" s="32">
        <v>10672</v>
      </c>
      <c r="M24" s="33">
        <v>-6164</v>
      </c>
      <c r="N24" s="34">
        <v>-36.612021857923487</v>
      </c>
    </row>
    <row r="25" spans="1:14" ht="25.5" x14ac:dyDescent="0.25">
      <c r="A25" s="29" t="s">
        <v>114</v>
      </c>
      <c r="B25" s="30" t="s">
        <v>116</v>
      </c>
      <c r="C25" s="31">
        <v>0</v>
      </c>
      <c r="D25" s="32">
        <v>0</v>
      </c>
      <c r="E25" s="33">
        <v>0</v>
      </c>
      <c r="F25" s="34" t="s">
        <v>75</v>
      </c>
      <c r="G25" s="35">
        <v>727566</v>
      </c>
      <c r="H25" s="32">
        <v>557460</v>
      </c>
      <c r="I25" s="33">
        <v>-170106</v>
      </c>
      <c r="J25" s="34">
        <v>-23.380146955740098</v>
      </c>
      <c r="K25" s="35">
        <v>117174</v>
      </c>
      <c r="L25" s="32">
        <v>78580</v>
      </c>
      <c r="M25" s="33">
        <v>-38594</v>
      </c>
      <c r="N25" s="34">
        <v>-32.937341048355442</v>
      </c>
    </row>
    <row r="26" spans="1:14" ht="38.25" x14ac:dyDescent="0.25">
      <c r="A26" s="29" t="s">
        <v>114</v>
      </c>
      <c r="B26" s="30" t="s">
        <v>117</v>
      </c>
      <c r="C26" s="31">
        <v>249220</v>
      </c>
      <c r="D26" s="32">
        <v>230109</v>
      </c>
      <c r="E26" s="33">
        <v>-19111</v>
      </c>
      <c r="F26" s="34">
        <v>-7.6683251745445773</v>
      </c>
      <c r="G26" s="35">
        <v>2412699</v>
      </c>
      <c r="H26" s="32">
        <v>2416609</v>
      </c>
      <c r="I26" s="33">
        <v>3910</v>
      </c>
      <c r="J26" s="34">
        <v>0.16205917107770071</v>
      </c>
      <c r="K26" s="35">
        <v>1625706</v>
      </c>
      <c r="L26" s="32">
        <v>1370799</v>
      </c>
      <c r="M26" s="33">
        <v>-254907</v>
      </c>
      <c r="N26" s="34">
        <v>-15.6797723573635</v>
      </c>
    </row>
    <row r="27" spans="1:14" ht="38.25" x14ac:dyDescent="0.25">
      <c r="A27" s="29" t="s">
        <v>118</v>
      </c>
      <c r="B27" s="30" t="s">
        <v>119</v>
      </c>
      <c r="C27" s="31">
        <v>7863944</v>
      </c>
      <c r="D27" s="32">
        <v>7583565</v>
      </c>
      <c r="E27" s="33">
        <v>-280379</v>
      </c>
      <c r="F27" s="34">
        <v>-3.5653738124279641</v>
      </c>
      <c r="G27" s="35">
        <v>2892088</v>
      </c>
      <c r="H27" s="32">
        <v>2039844</v>
      </c>
      <c r="I27" s="33">
        <v>-852244</v>
      </c>
      <c r="J27" s="34">
        <v>-29.46812130197975</v>
      </c>
      <c r="K27" s="35">
        <v>18041380</v>
      </c>
      <c r="L27" s="32">
        <v>17681484</v>
      </c>
      <c r="M27" s="33">
        <v>-359896</v>
      </c>
      <c r="N27" s="34">
        <v>-1.994836315182098</v>
      </c>
    </row>
    <row r="28" spans="1:14" ht="63.75" x14ac:dyDescent="0.25">
      <c r="A28" s="29" t="s">
        <v>120</v>
      </c>
      <c r="B28" s="30" t="s">
        <v>121</v>
      </c>
      <c r="C28" s="31">
        <v>1914750</v>
      </c>
      <c r="D28" s="32">
        <v>2130405</v>
      </c>
      <c r="E28" s="33">
        <v>215655</v>
      </c>
      <c r="F28" s="34">
        <v>11.262828045436731</v>
      </c>
      <c r="G28" s="35">
        <v>129495</v>
      </c>
      <c r="H28" s="32">
        <v>63726</v>
      </c>
      <c r="I28" s="33">
        <v>-65769</v>
      </c>
      <c r="J28" s="34">
        <v>-50.788833545696747</v>
      </c>
      <c r="K28" s="35">
        <v>64541</v>
      </c>
      <c r="L28" s="32">
        <v>64900</v>
      </c>
      <c r="M28" s="33">
        <v>359</v>
      </c>
      <c r="N28" s="34">
        <v>0.55623557118730105</v>
      </c>
    </row>
    <row r="29" spans="1:14" ht="63.75" x14ac:dyDescent="0.25">
      <c r="A29" s="29" t="s">
        <v>120</v>
      </c>
      <c r="B29" s="30" t="s">
        <v>122</v>
      </c>
      <c r="C29" s="31">
        <v>0</v>
      </c>
      <c r="D29" s="32">
        <v>0</v>
      </c>
      <c r="E29" s="33">
        <v>0</v>
      </c>
      <c r="F29" s="34" t="s">
        <v>75</v>
      </c>
      <c r="G29" s="35">
        <v>6374119</v>
      </c>
      <c r="H29" s="32">
        <v>6625000</v>
      </c>
      <c r="I29" s="33">
        <v>250881</v>
      </c>
      <c r="J29" s="34">
        <v>3.9359321656843922</v>
      </c>
      <c r="K29" s="35">
        <v>769879</v>
      </c>
      <c r="L29" s="32">
        <v>791718</v>
      </c>
      <c r="M29" s="33">
        <v>21839</v>
      </c>
      <c r="N29" s="34">
        <v>2.836679530159941</v>
      </c>
    </row>
    <row r="30" spans="1:14" ht="63.75" x14ac:dyDescent="0.25">
      <c r="A30" s="29" t="s">
        <v>120</v>
      </c>
      <c r="B30" s="30" t="s">
        <v>123</v>
      </c>
      <c r="C30" s="31">
        <v>0</v>
      </c>
      <c r="D30" s="32">
        <v>0</v>
      </c>
      <c r="E30" s="33">
        <v>0</v>
      </c>
      <c r="F30" s="34" t="s">
        <v>75</v>
      </c>
      <c r="G30" s="35">
        <v>328267</v>
      </c>
      <c r="H30" s="32">
        <v>1167061</v>
      </c>
      <c r="I30" s="33">
        <v>838794</v>
      </c>
      <c r="J30" s="34">
        <v>255.52187700865451</v>
      </c>
      <c r="K30" s="35">
        <v>17446129</v>
      </c>
      <c r="L30" s="32">
        <v>15110706</v>
      </c>
      <c r="M30" s="33">
        <v>-2335423</v>
      </c>
      <c r="N30" s="34">
        <v>-13.386482468403161</v>
      </c>
    </row>
    <row r="31" spans="1:14" ht="51" x14ac:dyDescent="0.25">
      <c r="A31" s="29" t="s">
        <v>124</v>
      </c>
      <c r="B31" s="30" t="s">
        <v>125</v>
      </c>
      <c r="C31" s="31">
        <v>0</v>
      </c>
      <c r="D31" s="32">
        <v>0</v>
      </c>
      <c r="E31" s="33">
        <v>0</v>
      </c>
      <c r="F31" s="34" t="s">
        <v>75</v>
      </c>
      <c r="G31" s="35">
        <v>12877364</v>
      </c>
      <c r="H31" s="32">
        <v>18019770</v>
      </c>
      <c r="I31" s="33">
        <v>5142406</v>
      </c>
      <c r="J31" s="34">
        <v>39.933685185881217</v>
      </c>
      <c r="K31" s="35">
        <v>2114012</v>
      </c>
      <c r="L31" s="32">
        <v>3129393</v>
      </c>
      <c r="M31" s="33">
        <v>1015381</v>
      </c>
      <c r="N31" s="34">
        <v>48.030995093689143</v>
      </c>
    </row>
    <row r="32" spans="1:14" ht="51" x14ac:dyDescent="0.25">
      <c r="A32" s="29" t="s">
        <v>124</v>
      </c>
      <c r="B32" s="30" t="s">
        <v>126</v>
      </c>
      <c r="C32" s="31">
        <v>0</v>
      </c>
      <c r="D32" s="32">
        <v>0</v>
      </c>
      <c r="E32" s="33">
        <v>0</v>
      </c>
      <c r="F32" s="34" t="s">
        <v>75</v>
      </c>
      <c r="G32" s="35">
        <v>2762121</v>
      </c>
      <c r="H32" s="32">
        <v>2911292</v>
      </c>
      <c r="I32" s="33">
        <v>149171</v>
      </c>
      <c r="J32" s="34">
        <v>5.4005961360852686</v>
      </c>
      <c r="K32" s="35">
        <v>637766</v>
      </c>
      <c r="L32" s="32">
        <v>551321</v>
      </c>
      <c r="M32" s="33">
        <v>-86445</v>
      </c>
      <c r="N32" s="34">
        <v>-13.554344383363169</v>
      </c>
    </row>
    <row r="33" spans="1:14" ht="51" x14ac:dyDescent="0.25">
      <c r="A33" s="29" t="s">
        <v>124</v>
      </c>
      <c r="B33" s="30" t="s">
        <v>127</v>
      </c>
      <c r="C33" s="31">
        <v>0</v>
      </c>
      <c r="D33" s="32">
        <v>0</v>
      </c>
      <c r="E33" s="33">
        <v>0</v>
      </c>
      <c r="F33" s="34" t="s">
        <v>75</v>
      </c>
      <c r="G33" s="35">
        <v>83511</v>
      </c>
      <c r="H33" s="32">
        <v>619548</v>
      </c>
      <c r="I33" s="33">
        <v>536037</v>
      </c>
      <c r="J33" s="34">
        <v>641.87592053741423</v>
      </c>
      <c r="K33" s="35">
        <v>9287700</v>
      </c>
      <c r="L33" s="32">
        <v>9489590</v>
      </c>
      <c r="M33" s="33">
        <v>201890</v>
      </c>
      <c r="N33" s="34">
        <v>2.173735155097603</v>
      </c>
    </row>
    <row r="34" spans="1:14" ht="51" x14ac:dyDescent="0.25">
      <c r="A34" s="29" t="s">
        <v>124</v>
      </c>
      <c r="B34" s="30" t="s">
        <v>128</v>
      </c>
      <c r="C34" s="31">
        <v>221988</v>
      </c>
      <c r="D34" s="32">
        <v>72840</v>
      </c>
      <c r="E34" s="33">
        <v>-149148</v>
      </c>
      <c r="F34" s="34">
        <v>-67.187415535974921</v>
      </c>
      <c r="G34" s="35">
        <v>0</v>
      </c>
      <c r="H34" s="32">
        <v>0</v>
      </c>
      <c r="I34" s="33">
        <v>0</v>
      </c>
      <c r="J34" s="34" t="s">
        <v>75</v>
      </c>
      <c r="K34" s="35">
        <v>8306254</v>
      </c>
      <c r="L34" s="32">
        <v>7307531</v>
      </c>
      <c r="M34" s="33">
        <v>-998723</v>
      </c>
      <c r="N34" s="34">
        <v>-12.023747407676201</v>
      </c>
    </row>
    <row r="35" spans="1:14" ht="51" x14ac:dyDescent="0.25">
      <c r="A35" s="29" t="s">
        <v>124</v>
      </c>
      <c r="B35" s="30" t="s">
        <v>129</v>
      </c>
      <c r="C35" s="31">
        <v>0</v>
      </c>
      <c r="D35" s="32">
        <v>0</v>
      </c>
      <c r="E35" s="33">
        <v>0</v>
      </c>
      <c r="F35" s="34" t="s">
        <v>75</v>
      </c>
      <c r="G35" s="35">
        <v>0</v>
      </c>
      <c r="H35" s="32">
        <v>0</v>
      </c>
      <c r="I35" s="33">
        <v>0</v>
      </c>
      <c r="J35" s="34" t="s">
        <v>75</v>
      </c>
      <c r="K35" s="35">
        <v>2692037</v>
      </c>
      <c r="L35" s="32">
        <v>2625800</v>
      </c>
      <c r="M35" s="33">
        <v>-66237</v>
      </c>
      <c r="N35" s="34">
        <v>-2.4604788121411469</v>
      </c>
    </row>
    <row r="36" spans="1:14" ht="51" x14ac:dyDescent="0.25">
      <c r="A36" s="29" t="s">
        <v>124</v>
      </c>
      <c r="B36" s="30" t="s">
        <v>130</v>
      </c>
      <c r="C36" s="31">
        <v>0</v>
      </c>
      <c r="D36" s="32">
        <v>0</v>
      </c>
      <c r="E36" s="33">
        <v>0</v>
      </c>
      <c r="F36" s="34" t="s">
        <v>75</v>
      </c>
      <c r="G36" s="35">
        <v>0</v>
      </c>
      <c r="H36" s="32">
        <v>0</v>
      </c>
      <c r="I36" s="33">
        <v>0</v>
      </c>
      <c r="J36" s="34" t="s">
        <v>75</v>
      </c>
      <c r="K36" s="35">
        <v>3523670</v>
      </c>
      <c r="L36" s="32">
        <v>3142420</v>
      </c>
      <c r="M36" s="33">
        <v>-381250</v>
      </c>
      <c r="N36" s="34">
        <v>-10.819685157804219</v>
      </c>
    </row>
    <row r="37" spans="1:14" ht="51" x14ac:dyDescent="0.25">
      <c r="A37" s="29" t="s">
        <v>124</v>
      </c>
      <c r="B37" s="30" t="s">
        <v>131</v>
      </c>
      <c r="C37" s="31">
        <v>3260881</v>
      </c>
      <c r="D37" s="32">
        <v>3331367</v>
      </c>
      <c r="E37" s="33">
        <v>70486</v>
      </c>
      <c r="F37" s="34">
        <v>2.1615630867854492</v>
      </c>
      <c r="G37" s="35">
        <v>0</v>
      </c>
      <c r="H37" s="32">
        <v>0</v>
      </c>
      <c r="I37" s="33">
        <v>0</v>
      </c>
      <c r="J37" s="34" t="s">
        <v>75</v>
      </c>
      <c r="K37" s="35">
        <v>2171968</v>
      </c>
      <c r="L37" s="32">
        <v>2009189</v>
      </c>
      <c r="M37" s="33">
        <v>-162779</v>
      </c>
      <c r="N37" s="34">
        <v>-7.4945395143943196</v>
      </c>
    </row>
    <row r="38" spans="1:14" ht="51" x14ac:dyDescent="0.25">
      <c r="A38" s="29" t="s">
        <v>124</v>
      </c>
      <c r="B38" s="30" t="s">
        <v>132</v>
      </c>
      <c r="C38" s="31">
        <v>206210</v>
      </c>
      <c r="D38" s="32">
        <v>231533</v>
      </c>
      <c r="E38" s="33">
        <v>25323</v>
      </c>
      <c r="F38" s="34">
        <v>12.28019979632414</v>
      </c>
      <c r="G38" s="35">
        <v>239096</v>
      </c>
      <c r="H38" s="32">
        <v>308009</v>
      </c>
      <c r="I38" s="33">
        <v>68913</v>
      </c>
      <c r="J38" s="34">
        <v>28.822314049586769</v>
      </c>
      <c r="K38" s="35">
        <v>18832283</v>
      </c>
      <c r="L38" s="32">
        <v>18032977</v>
      </c>
      <c r="M38" s="33">
        <v>-799306</v>
      </c>
      <c r="N38" s="34">
        <v>-4.2443393612978326</v>
      </c>
    </row>
    <row r="39" spans="1:14" ht="51" x14ac:dyDescent="0.25">
      <c r="A39" s="29" t="s">
        <v>124</v>
      </c>
      <c r="B39" s="30" t="s">
        <v>133</v>
      </c>
      <c r="C39" s="31">
        <v>0</v>
      </c>
      <c r="D39" s="32">
        <v>0</v>
      </c>
      <c r="E39" s="33">
        <v>0</v>
      </c>
      <c r="F39" s="34" t="s">
        <v>75</v>
      </c>
      <c r="G39" s="35">
        <v>222</v>
      </c>
      <c r="H39" s="32">
        <v>227</v>
      </c>
      <c r="I39" s="33">
        <v>5</v>
      </c>
      <c r="J39" s="34">
        <v>2.2522522522522479</v>
      </c>
      <c r="K39" s="35">
        <v>3815815</v>
      </c>
      <c r="L39" s="32">
        <v>3539932</v>
      </c>
      <c r="M39" s="33">
        <v>-275883</v>
      </c>
      <c r="N39" s="34">
        <v>-7.2299888752468311</v>
      </c>
    </row>
    <row r="40" spans="1:14" ht="51" x14ac:dyDescent="0.25">
      <c r="A40" s="29" t="s">
        <v>124</v>
      </c>
      <c r="B40" s="30" t="s">
        <v>134</v>
      </c>
      <c r="C40" s="31">
        <v>0</v>
      </c>
      <c r="D40" s="32">
        <v>0</v>
      </c>
      <c r="E40" s="33">
        <v>0</v>
      </c>
      <c r="F40" s="34" t="s">
        <v>75</v>
      </c>
      <c r="G40" s="35">
        <v>4610816</v>
      </c>
      <c r="H40" s="32">
        <v>3848097</v>
      </c>
      <c r="I40" s="33">
        <v>-762719</v>
      </c>
      <c r="J40" s="34">
        <v>-16.5419526608739</v>
      </c>
      <c r="K40" s="35">
        <v>3678987</v>
      </c>
      <c r="L40" s="32">
        <v>2746352</v>
      </c>
      <c r="M40" s="33">
        <v>-932635</v>
      </c>
      <c r="N40" s="34">
        <v>-25.35032061814842</v>
      </c>
    </row>
    <row r="41" spans="1:14" ht="38.25" x14ac:dyDescent="0.25">
      <c r="A41" s="29" t="s">
        <v>135</v>
      </c>
      <c r="B41" s="30" t="s">
        <v>136</v>
      </c>
      <c r="C41" s="31">
        <v>0</v>
      </c>
      <c r="D41" s="32">
        <v>0</v>
      </c>
      <c r="E41" s="33">
        <v>0</v>
      </c>
      <c r="F41" s="34" t="s">
        <v>75</v>
      </c>
      <c r="G41" s="35">
        <v>246316</v>
      </c>
      <c r="H41" s="32">
        <v>270439</v>
      </c>
      <c r="I41" s="33">
        <v>24123</v>
      </c>
      <c r="J41" s="34">
        <v>9.7935172704980573</v>
      </c>
      <c r="K41" s="35">
        <v>4525684</v>
      </c>
      <c r="L41" s="32">
        <v>3579681</v>
      </c>
      <c r="M41" s="33">
        <v>-946003</v>
      </c>
      <c r="N41" s="34">
        <v>-20.902983946736001</v>
      </c>
    </row>
    <row r="42" spans="1:14" ht="38.25" x14ac:dyDescent="0.25">
      <c r="A42" s="29" t="s">
        <v>135</v>
      </c>
      <c r="B42" s="30" t="s">
        <v>137</v>
      </c>
      <c r="C42" s="31">
        <v>0</v>
      </c>
      <c r="D42" s="32">
        <v>0</v>
      </c>
      <c r="E42" s="33">
        <v>0</v>
      </c>
      <c r="F42" s="34" t="s">
        <v>75</v>
      </c>
      <c r="G42" s="35">
        <v>0</v>
      </c>
      <c r="H42" s="32">
        <v>0</v>
      </c>
      <c r="I42" s="33">
        <v>0</v>
      </c>
      <c r="J42" s="34" t="s">
        <v>75</v>
      </c>
      <c r="K42" s="35">
        <v>8340162</v>
      </c>
      <c r="L42" s="32">
        <v>8556860</v>
      </c>
      <c r="M42" s="33">
        <v>216698</v>
      </c>
      <c r="N42" s="34">
        <v>2.5982468925663511</v>
      </c>
    </row>
    <row r="43" spans="1:14" ht="63.75" x14ac:dyDescent="0.25">
      <c r="A43" s="29" t="s">
        <v>135</v>
      </c>
      <c r="B43" s="30" t="s">
        <v>138</v>
      </c>
      <c r="C43" s="31">
        <v>0</v>
      </c>
      <c r="D43" s="32">
        <v>0</v>
      </c>
      <c r="E43" s="33">
        <v>0</v>
      </c>
      <c r="F43" s="34" t="s">
        <v>75</v>
      </c>
      <c r="G43" s="35">
        <v>0</v>
      </c>
      <c r="H43" s="32">
        <v>0</v>
      </c>
      <c r="I43" s="33">
        <v>0</v>
      </c>
      <c r="J43" s="34" t="s">
        <v>75</v>
      </c>
      <c r="K43" s="35">
        <v>11388703</v>
      </c>
      <c r="L43" s="32">
        <v>10705006</v>
      </c>
      <c r="M43" s="33">
        <v>-683697</v>
      </c>
      <c r="N43" s="34">
        <v>-6.0032911561571183</v>
      </c>
    </row>
    <row r="44" spans="1:14" ht="38.25" x14ac:dyDescent="0.25">
      <c r="A44" s="29" t="s">
        <v>135</v>
      </c>
      <c r="B44" s="30" t="s">
        <v>139</v>
      </c>
      <c r="C44" s="31">
        <v>110473</v>
      </c>
      <c r="D44" s="32">
        <v>231501</v>
      </c>
      <c r="E44" s="33">
        <v>121028</v>
      </c>
      <c r="F44" s="34">
        <v>109.5543707512243</v>
      </c>
      <c r="G44" s="35">
        <v>73462</v>
      </c>
      <c r="H44" s="32">
        <v>117656</v>
      </c>
      <c r="I44" s="33">
        <v>44194</v>
      </c>
      <c r="J44" s="34">
        <v>60.158993765484183</v>
      </c>
      <c r="K44" s="35">
        <v>24366448</v>
      </c>
      <c r="L44" s="32">
        <v>21947169</v>
      </c>
      <c r="M44" s="33">
        <v>-2419279</v>
      </c>
      <c r="N44" s="34">
        <v>-9.9287306873779926</v>
      </c>
    </row>
    <row r="45" spans="1:14" ht="63.75" x14ac:dyDescent="0.25">
      <c r="A45" s="29" t="s">
        <v>140</v>
      </c>
      <c r="B45" s="30" t="s">
        <v>141</v>
      </c>
      <c r="C45" s="31">
        <v>0</v>
      </c>
      <c r="D45" s="32">
        <v>0</v>
      </c>
      <c r="E45" s="33">
        <v>0</v>
      </c>
      <c r="F45" s="34" t="s">
        <v>75</v>
      </c>
      <c r="G45" s="35">
        <v>0</v>
      </c>
      <c r="H45" s="32">
        <v>0</v>
      </c>
      <c r="I45" s="33">
        <v>0</v>
      </c>
      <c r="J45" s="34" t="s">
        <v>75</v>
      </c>
      <c r="K45" s="35">
        <v>7367636</v>
      </c>
      <c r="L45" s="32">
        <v>8526851</v>
      </c>
      <c r="M45" s="33">
        <v>1159215</v>
      </c>
      <c r="N45" s="34">
        <v>15.73387990394748</v>
      </c>
    </row>
    <row r="46" spans="1:14" ht="63.75" x14ac:dyDescent="0.25">
      <c r="A46" s="29" t="s">
        <v>140</v>
      </c>
      <c r="B46" s="30" t="s">
        <v>142</v>
      </c>
      <c r="C46" s="31">
        <v>0</v>
      </c>
      <c r="D46" s="32">
        <v>0</v>
      </c>
      <c r="E46" s="33">
        <v>0</v>
      </c>
      <c r="F46" s="34" t="s">
        <v>75</v>
      </c>
      <c r="G46" s="35">
        <v>0</v>
      </c>
      <c r="H46" s="32">
        <v>0</v>
      </c>
      <c r="I46" s="33">
        <v>0</v>
      </c>
      <c r="J46" s="34" t="s">
        <v>75</v>
      </c>
      <c r="K46" s="35">
        <v>25991050</v>
      </c>
      <c r="L46" s="32">
        <v>26022948</v>
      </c>
      <c r="M46" s="33">
        <v>31898</v>
      </c>
      <c r="N46" s="34">
        <v>0.1227268617466422</v>
      </c>
    </row>
    <row r="47" spans="1:14" ht="63.75" x14ac:dyDescent="0.25">
      <c r="A47" s="29" t="s">
        <v>140</v>
      </c>
      <c r="B47" s="30" t="s">
        <v>143</v>
      </c>
      <c r="C47" s="31">
        <v>0</v>
      </c>
      <c r="D47" s="32">
        <v>0</v>
      </c>
      <c r="E47" s="33">
        <v>0</v>
      </c>
      <c r="F47" s="34" t="s">
        <v>75</v>
      </c>
      <c r="G47" s="35">
        <v>0</v>
      </c>
      <c r="H47" s="32">
        <v>0</v>
      </c>
      <c r="I47" s="33">
        <v>0</v>
      </c>
      <c r="J47" s="34" t="s">
        <v>75</v>
      </c>
      <c r="K47" s="35">
        <v>30305140</v>
      </c>
      <c r="L47" s="32">
        <v>28287419</v>
      </c>
      <c r="M47" s="33">
        <v>-2017721</v>
      </c>
      <c r="N47" s="34">
        <v>-6.6580157689421648</v>
      </c>
    </row>
    <row r="48" spans="1:14" x14ac:dyDescent="0.25">
      <c r="A48" s="36" t="s">
        <v>144</v>
      </c>
      <c r="B48" s="36"/>
      <c r="C48" s="37">
        <f>SUM(C8:C47)</f>
        <v>151190951</v>
      </c>
      <c r="D48" s="37">
        <f>SUM(D8:D47)</f>
        <v>146107407</v>
      </c>
      <c r="E48" s="37">
        <f>D48-C48</f>
        <v>-5083544</v>
      </c>
      <c r="F48" s="38">
        <f t="shared" ref="F48" si="0">((D48*100/C48)-100)</f>
        <v>-3.3623335036764246</v>
      </c>
      <c r="G48" s="37">
        <f>SUM(G8:G47)</f>
        <v>78054358</v>
      </c>
      <c r="H48" s="37">
        <f>SUM(H8:H47)</f>
        <v>76561433</v>
      </c>
      <c r="I48" s="37">
        <f>H48-G48</f>
        <v>-1492925</v>
      </c>
      <c r="J48" s="38">
        <f t="shared" ref="J48" si="1">((H48*100/G48)-100)</f>
        <v>-1.9126734730173496</v>
      </c>
      <c r="K48" s="37">
        <f>SUM(K8:K47)</f>
        <v>230126638</v>
      </c>
      <c r="L48" s="37">
        <f>SUM(L8:L47)</f>
        <v>219633456</v>
      </c>
      <c r="M48" s="37">
        <f>L48-K48</f>
        <v>-10493182</v>
      </c>
      <c r="N48" s="38">
        <f t="shared" ref="N48" si="2">((L48*100/K48)-100)</f>
        <v>-4.5597424492856788</v>
      </c>
    </row>
    <row r="49" spans="1:1" x14ac:dyDescent="0.25">
      <c r="A49" s="39" t="s">
        <v>145</v>
      </c>
    </row>
  </sheetData>
  <mergeCells count="11">
    <mergeCell ref="A48:B48"/>
    <mergeCell ref="C5:F5"/>
    <mergeCell ref="G5:J5"/>
    <mergeCell ref="K5:N5"/>
    <mergeCell ref="A6:B7"/>
    <mergeCell ref="C6:D6"/>
    <mergeCell ref="E6:F6"/>
    <mergeCell ref="G6:H6"/>
    <mergeCell ref="I6:J6"/>
    <mergeCell ref="K6:L6"/>
    <mergeCell ref="M6:N6"/>
  </mergeCells>
  <conditionalFormatting sqref="B8:D47 G8:H47 K8:L47">
    <cfRule type="expression" dxfId="5" priority="1">
      <formula>MOD(ROW(),2)&lt;&gt;0</formula>
    </cfRule>
  </conditionalFormatting>
  <conditionalFormatting sqref="E8:E47">
    <cfRule type="dataBar" priority="3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{DE6E1705-476C-46ED-B539-ECF43917236C}</x14:id>
        </ext>
      </extLst>
    </cfRule>
  </conditionalFormatting>
  <conditionalFormatting sqref="E8:F48 I8:J48 M8:N48">
    <cfRule type="expression" dxfId="3" priority="2">
      <formula>E8&lt;0</formula>
    </cfRule>
  </conditionalFormatting>
  <conditionalFormatting sqref="I8:I47">
    <cfRule type="dataBar" priority="4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{8ADF1FFD-6AD1-4AFE-A694-BF55059A0155}</x14:id>
        </ext>
      </extLst>
    </cfRule>
  </conditionalFormatting>
  <conditionalFormatting sqref="M8:M47">
    <cfRule type="dataBar" priority="5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{66DDDEA9-C558-4569-87E3-D2E80FB0A08E}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6E1705-476C-46ED-B539-ECF43917236C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E8:E47</xm:sqref>
        </x14:conditionalFormatting>
        <x14:conditionalFormatting xmlns:xm="http://schemas.microsoft.com/office/excel/2006/main">
          <x14:cfRule type="dataBar" id="{8ADF1FFD-6AD1-4AFE-A694-BF55059A0155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I8:I47</xm:sqref>
        </x14:conditionalFormatting>
        <x14:conditionalFormatting xmlns:xm="http://schemas.microsoft.com/office/excel/2006/main">
          <x14:cfRule type="dataBar" id="{66DDDEA9-C558-4569-87E3-D2E80FB0A08E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M8:M47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L26" sqref="L26"/>
    </sheetView>
  </sheetViews>
  <sheetFormatPr baseColWidth="10" defaultRowHeight="15" x14ac:dyDescent="0.25"/>
  <sheetData>
    <row r="1" spans="1:9" ht="21" x14ac:dyDescent="0.35">
      <c r="A1" s="17" t="s">
        <v>146</v>
      </c>
      <c r="B1" s="40"/>
      <c r="C1" s="40"/>
      <c r="D1" s="40"/>
      <c r="E1" s="41"/>
      <c r="G1" s="42"/>
      <c r="H1" s="42"/>
      <c r="I1" s="42"/>
    </row>
    <row r="2" spans="1:9" x14ac:dyDescent="0.25">
      <c r="A2" s="40"/>
      <c r="B2" s="40"/>
      <c r="C2" s="40"/>
      <c r="D2" s="40"/>
      <c r="E2" s="40"/>
      <c r="F2" s="40"/>
      <c r="G2" s="40"/>
      <c r="H2" s="40"/>
      <c r="I2" s="40"/>
    </row>
    <row r="3" spans="1:9" x14ac:dyDescent="0.25">
      <c r="A3" s="40"/>
      <c r="B3" s="40"/>
      <c r="C3" s="40"/>
      <c r="D3" s="40"/>
      <c r="E3" s="40"/>
      <c r="F3" s="40"/>
      <c r="G3" s="40"/>
      <c r="H3" s="40"/>
      <c r="I3" s="40"/>
    </row>
    <row r="4" spans="1:9" x14ac:dyDescent="0.25">
      <c r="A4" s="21" t="s">
        <v>147</v>
      </c>
      <c r="B4" s="40"/>
      <c r="C4" s="40"/>
      <c r="D4" s="40"/>
      <c r="E4" s="40"/>
      <c r="F4" s="40"/>
      <c r="G4" s="40"/>
      <c r="H4" s="43"/>
      <c r="I4" s="44" t="s">
        <v>86</v>
      </c>
    </row>
    <row r="5" spans="1:9" x14ac:dyDescent="0.25">
      <c r="A5" s="45" t="s">
        <v>148</v>
      </c>
      <c r="B5" s="45"/>
      <c r="C5" s="45"/>
      <c r="D5" s="3" t="s">
        <v>149</v>
      </c>
      <c r="E5" s="3"/>
      <c r="F5" s="46" t="s">
        <v>150</v>
      </c>
      <c r="G5" s="46"/>
      <c r="H5" s="3" t="s">
        <v>92</v>
      </c>
      <c r="I5" s="3"/>
    </row>
    <row r="6" spans="1:9" x14ac:dyDescent="0.25">
      <c r="A6" s="45"/>
      <c r="B6" s="45"/>
      <c r="C6" s="45"/>
      <c r="D6" s="4">
        <v>2022</v>
      </c>
      <c r="E6" s="4">
        <v>2023</v>
      </c>
      <c r="F6" s="4">
        <v>2022</v>
      </c>
      <c r="G6" s="4">
        <v>2023</v>
      </c>
      <c r="H6" s="4" t="s">
        <v>93</v>
      </c>
      <c r="I6" s="47" t="s">
        <v>94</v>
      </c>
    </row>
    <row r="7" spans="1:9" x14ac:dyDescent="0.25">
      <c r="A7" s="48" t="s">
        <v>151</v>
      </c>
      <c r="B7" s="49" t="s">
        <v>152</v>
      </c>
      <c r="C7" s="50" t="s">
        <v>153</v>
      </c>
      <c r="D7" s="51">
        <f t="array" ref="D7:G7">[1]Líquidos!B35:E35</f>
        <v>14649596</v>
      </c>
      <c r="E7" s="51">
        <v>14571668</v>
      </c>
      <c r="F7" s="51">
        <v>151190951</v>
      </c>
      <c r="G7" s="51">
        <v>146107407</v>
      </c>
      <c r="H7" s="52">
        <f>G7-F7</f>
        <v>-5083544</v>
      </c>
      <c r="I7" s="53">
        <f>((G7*100/F7)-100)</f>
        <v>-3.3623335036764246</v>
      </c>
    </row>
    <row r="8" spans="1:9" x14ac:dyDescent="0.25">
      <c r="A8" s="48"/>
      <c r="B8" s="54" t="s">
        <v>154</v>
      </c>
      <c r="C8" s="54" t="s">
        <v>153</v>
      </c>
      <c r="D8" s="51">
        <f t="array" ref="D8:G8">[1]Sólidos!B35:E35</f>
        <v>8644738</v>
      </c>
      <c r="E8" s="51">
        <v>7076604</v>
      </c>
      <c r="F8" s="55">
        <v>78054358</v>
      </c>
      <c r="G8" s="51">
        <v>76561433</v>
      </c>
      <c r="H8" s="56">
        <f t="shared" ref="H8:H18" si="0">G8-F8</f>
        <v>-1492925</v>
      </c>
      <c r="I8" s="57">
        <f>((G8*100/F8)-100)</f>
        <v>-1.9126734730173496</v>
      </c>
    </row>
    <row r="9" spans="1:9" x14ac:dyDescent="0.25">
      <c r="A9" s="48"/>
      <c r="B9" s="58" t="s">
        <v>155</v>
      </c>
      <c r="C9" s="59" t="s">
        <v>153</v>
      </c>
      <c r="D9" s="51">
        <f t="array" ref="D9:G9">'[1]Mercancía general'!B35:E35</f>
        <v>22101995</v>
      </c>
      <c r="E9" s="60">
        <v>22185396</v>
      </c>
      <c r="F9" s="51">
        <v>230126638</v>
      </c>
      <c r="G9" s="61">
        <v>219633456</v>
      </c>
      <c r="H9" s="56">
        <f t="shared" si="0"/>
        <v>-10493182</v>
      </c>
      <c r="I9" s="53">
        <f t="shared" ref="I9:I30" si="1">((G9*100/F9)-100)</f>
        <v>-4.5597424492856788</v>
      </c>
    </row>
    <row r="10" spans="1:9" x14ac:dyDescent="0.25">
      <c r="A10" s="48"/>
      <c r="B10" s="58"/>
      <c r="C10" s="62" t="s">
        <v>156</v>
      </c>
      <c r="D10" s="63">
        <f t="array" ref="D10:G10">'[1]Mercancías contenedores'!B35:E35</f>
        <v>15312161</v>
      </c>
      <c r="E10" s="63">
        <v>15238217</v>
      </c>
      <c r="F10" s="64">
        <v>160138711</v>
      </c>
      <c r="G10" s="63">
        <v>148950944</v>
      </c>
      <c r="H10" s="65">
        <f t="shared" si="0"/>
        <v>-11187767</v>
      </c>
      <c r="I10" s="66">
        <f t="shared" si="1"/>
        <v>-6.9862976479184908</v>
      </c>
    </row>
    <row r="11" spans="1:9" x14ac:dyDescent="0.25">
      <c r="A11" s="48"/>
      <c r="B11" s="58"/>
      <c r="C11" s="62" t="s">
        <v>157</v>
      </c>
      <c r="D11" s="67">
        <f>D9-D10</f>
        <v>6789834</v>
      </c>
      <c r="E11" s="67">
        <f t="shared" ref="E11:G11" si="2">E9-E10</f>
        <v>6947179</v>
      </c>
      <c r="F11" s="68">
        <f t="shared" si="2"/>
        <v>69987927</v>
      </c>
      <c r="G11" s="69">
        <f t="shared" si="2"/>
        <v>70682512</v>
      </c>
      <c r="H11" s="65">
        <f t="shared" si="0"/>
        <v>694585</v>
      </c>
      <c r="I11" s="70">
        <f t="shared" si="1"/>
        <v>0.99243545247453824</v>
      </c>
    </row>
    <row r="12" spans="1:9" x14ac:dyDescent="0.25">
      <c r="A12" s="48"/>
      <c r="B12" s="71"/>
      <c r="C12" s="72" t="s">
        <v>158</v>
      </c>
      <c r="D12" s="73">
        <f>SUM(D7,D8,D9)</f>
        <v>45396329</v>
      </c>
      <c r="E12" s="73">
        <f>SUM(E7,E8,E9)</f>
        <v>43833668</v>
      </c>
      <c r="F12" s="73">
        <f>SUM(F7,F8,F9)</f>
        <v>459371947</v>
      </c>
      <c r="G12" s="73">
        <f>SUM(G7,G8,G9)</f>
        <v>442302296</v>
      </c>
      <c r="H12" s="74">
        <f t="shared" si="0"/>
        <v>-17069651</v>
      </c>
      <c r="I12" s="75">
        <f t="shared" si="1"/>
        <v>-3.7158670901599464</v>
      </c>
    </row>
    <row r="13" spans="1:9" x14ac:dyDescent="0.25">
      <c r="A13" s="76" t="s">
        <v>159</v>
      </c>
      <c r="B13" s="54" t="s">
        <v>160</v>
      </c>
      <c r="C13" s="59" t="s">
        <v>153</v>
      </c>
      <c r="D13" s="77">
        <f t="array" ref="D13:G13">[1]Pesca!B35:E35</f>
        <v>13306.718000000001</v>
      </c>
      <c r="E13" s="78">
        <v>9646.2289999999994</v>
      </c>
      <c r="F13" s="51">
        <v>125643.33999999998</v>
      </c>
      <c r="G13" s="79">
        <v>114438.16800000001</v>
      </c>
      <c r="H13" s="51">
        <f>G13-F13</f>
        <v>-11205.171999999977</v>
      </c>
      <c r="I13" s="80">
        <f t="shared" si="1"/>
        <v>-8.9182379264989038</v>
      </c>
    </row>
    <row r="14" spans="1:9" x14ac:dyDescent="0.25">
      <c r="A14" s="76"/>
      <c r="B14" s="58" t="s">
        <v>161</v>
      </c>
      <c r="C14" s="59" t="s">
        <v>153</v>
      </c>
      <c r="D14" s="55">
        <f t="array" ref="D14:G14">[1]Avituallamiento!B35:E35</f>
        <v>967071</v>
      </c>
      <c r="E14" s="51">
        <v>909476</v>
      </c>
      <c r="F14" s="51">
        <v>9715870</v>
      </c>
      <c r="G14" s="78">
        <v>9030034</v>
      </c>
      <c r="H14" s="51">
        <f>G14-F14</f>
        <v>-685836</v>
      </c>
      <c r="I14" s="53">
        <f t="shared" si="1"/>
        <v>-7.0589252429272875</v>
      </c>
    </row>
    <row r="15" spans="1:9" x14ac:dyDescent="0.25">
      <c r="A15" s="76"/>
      <c r="B15" s="58"/>
      <c r="C15" s="62" t="s">
        <v>162</v>
      </c>
      <c r="D15" s="63">
        <f t="array" ref="D15:G15">'[1]Avi. combustibles'!B35:E35</f>
        <v>810701</v>
      </c>
      <c r="E15" s="81">
        <v>739099</v>
      </c>
      <c r="F15" s="82">
        <v>8263678</v>
      </c>
      <c r="G15" s="82">
        <v>7476027</v>
      </c>
      <c r="H15" s="63">
        <f>G15-F15</f>
        <v>-787651</v>
      </c>
      <c r="I15" s="83">
        <f t="shared" si="1"/>
        <v>-9.5314822286153884</v>
      </c>
    </row>
    <row r="16" spans="1:9" x14ac:dyDescent="0.25">
      <c r="A16" s="76"/>
      <c r="B16" s="54" t="s">
        <v>163</v>
      </c>
      <c r="C16" s="59" t="s">
        <v>153</v>
      </c>
      <c r="D16" s="84">
        <f t="array" ref="D16:G16">'[1]Tráfico interior'!B35:E35</f>
        <v>432194</v>
      </c>
      <c r="E16" s="85">
        <v>388644</v>
      </c>
      <c r="F16" s="77">
        <v>3260712</v>
      </c>
      <c r="G16" s="78">
        <v>3325149</v>
      </c>
      <c r="H16" s="51">
        <f>G16-F16</f>
        <v>64437</v>
      </c>
      <c r="I16" s="57">
        <f t="shared" si="1"/>
        <v>1.9761634882197541</v>
      </c>
    </row>
    <row r="17" spans="1:9" x14ac:dyDescent="0.25">
      <c r="A17" s="76"/>
      <c r="B17" s="86"/>
      <c r="C17" s="86" t="s">
        <v>158</v>
      </c>
      <c r="D17" s="87">
        <f>SUM(D13,D14,D16)</f>
        <v>1412571.7179999999</v>
      </c>
      <c r="E17" s="88">
        <f t="shared" ref="E17:G17" si="3">SUM(E13,E14,E16)</f>
        <v>1307766.2290000001</v>
      </c>
      <c r="F17" s="88">
        <f t="shared" si="3"/>
        <v>13102225.34</v>
      </c>
      <c r="G17" s="88">
        <f t="shared" si="3"/>
        <v>12469621.168</v>
      </c>
      <c r="H17" s="89">
        <f>G17-F17</f>
        <v>-632604.17200000025</v>
      </c>
      <c r="I17" s="75">
        <f t="shared" si="1"/>
        <v>-4.8282192954559662</v>
      </c>
    </row>
    <row r="18" spans="1:9" x14ac:dyDescent="0.25">
      <c r="A18" s="90" t="s">
        <v>164</v>
      </c>
      <c r="B18" s="90"/>
      <c r="C18" s="90"/>
      <c r="D18" s="91">
        <f>D12+D17</f>
        <v>46808900.718000002</v>
      </c>
      <c r="E18" s="92">
        <f>E12+E17</f>
        <v>45141434.229000002</v>
      </c>
      <c r="F18" s="92">
        <f>F12+F17</f>
        <v>472474172.33999997</v>
      </c>
      <c r="G18" s="92">
        <f>G12+G17</f>
        <v>454771917.16799998</v>
      </c>
      <c r="H18" s="93">
        <f t="shared" ref="H18:H28" si="4">G18-F18</f>
        <v>-17702255.171999991</v>
      </c>
      <c r="I18" s="94">
        <f t="shared" si="1"/>
        <v>-3.7467138329121639</v>
      </c>
    </row>
    <row r="19" spans="1:9" x14ac:dyDescent="0.25">
      <c r="A19" s="95"/>
      <c r="B19" s="96"/>
      <c r="C19" s="97"/>
      <c r="D19" s="98"/>
      <c r="E19" s="99"/>
      <c r="F19" s="100"/>
      <c r="G19" s="100"/>
      <c r="H19" s="101"/>
      <c r="I19" s="101"/>
    </row>
    <row r="20" spans="1:9" x14ac:dyDescent="0.25">
      <c r="A20" s="102" t="s">
        <v>165</v>
      </c>
      <c r="B20" s="58" t="s">
        <v>166</v>
      </c>
      <c r="C20" s="54" t="s">
        <v>153</v>
      </c>
      <c r="D20" s="51">
        <f t="array" ref="D20:G20">'[1]Mercancías tránsito'!B35:E35</f>
        <v>12251316</v>
      </c>
      <c r="E20" s="51">
        <v>11681270</v>
      </c>
      <c r="F20" s="51">
        <v>124350388</v>
      </c>
      <c r="G20" s="51">
        <v>118973461</v>
      </c>
      <c r="H20" s="103">
        <f>G20-F20</f>
        <v>-5376927</v>
      </c>
      <c r="I20" s="104">
        <f t="shared" ref="I20:I36" si="5">((G20*100/F20)-100)</f>
        <v>-4.3240130461032464</v>
      </c>
    </row>
    <row r="21" spans="1:9" x14ac:dyDescent="0.25">
      <c r="A21" s="102"/>
      <c r="B21" s="58"/>
      <c r="C21" s="105" t="s">
        <v>156</v>
      </c>
      <c r="D21" s="106">
        <f t="array" ref="D21:G21">'[1]Mercan. contene. tránsito'!B35:E35</f>
        <v>9018017</v>
      </c>
      <c r="E21" s="106">
        <v>9139835</v>
      </c>
      <c r="F21" s="106">
        <v>94936571</v>
      </c>
      <c r="G21" s="106">
        <v>88472732</v>
      </c>
      <c r="H21" s="107">
        <f>G21-F21</f>
        <v>-6463839</v>
      </c>
      <c r="I21" s="108">
        <f t="shared" si="5"/>
        <v>-6.8085869669760939</v>
      </c>
    </row>
    <row r="22" spans="1:9" x14ac:dyDescent="0.25">
      <c r="A22" s="102"/>
      <c r="B22" s="58" t="s">
        <v>167</v>
      </c>
      <c r="C22" s="54" t="s">
        <v>168</v>
      </c>
      <c r="D22" s="51">
        <f t="array" ref="D22:G22">'[1]Ro-Ro'!B35:E35</f>
        <v>5982641</v>
      </c>
      <c r="E22" s="51">
        <v>6041177</v>
      </c>
      <c r="F22" s="51">
        <v>59749530</v>
      </c>
      <c r="G22" s="51">
        <v>60468847</v>
      </c>
      <c r="H22" s="103">
        <f t="shared" ref="H22:H30" si="6">G22-F22</f>
        <v>719317</v>
      </c>
      <c r="I22" s="104">
        <f t="shared" si="5"/>
        <v>1.2038872941762122</v>
      </c>
    </row>
    <row r="23" spans="1:9" x14ac:dyDescent="0.25">
      <c r="A23" s="102"/>
      <c r="B23" s="58"/>
      <c r="C23" s="109" t="s">
        <v>169</v>
      </c>
      <c r="D23" s="106">
        <f t="array" ref="D23:G23">'[1]Ro-Ro UTIS'!B35:E35</f>
        <v>243949</v>
      </c>
      <c r="E23" s="106">
        <v>251409</v>
      </c>
      <c r="F23" s="106">
        <v>2495128</v>
      </c>
      <c r="G23" s="106">
        <v>2522385</v>
      </c>
      <c r="H23" s="107">
        <f t="shared" si="6"/>
        <v>27257</v>
      </c>
      <c r="I23" s="108">
        <f t="shared" si="5"/>
        <v>1.0924088864378945</v>
      </c>
    </row>
    <row r="24" spans="1:9" x14ac:dyDescent="0.25">
      <c r="A24" s="102"/>
      <c r="B24" s="58" t="s">
        <v>170</v>
      </c>
      <c r="C24" s="54" t="s">
        <v>153</v>
      </c>
      <c r="D24" s="51">
        <f t="array" ref="D24:G24">[1]TEUS!B35:E35</f>
        <v>1392682</v>
      </c>
      <c r="E24" s="51">
        <v>1390986.25</v>
      </c>
      <c r="F24" s="51">
        <v>14622354.25</v>
      </c>
      <c r="G24" s="51">
        <v>13654520.5</v>
      </c>
      <c r="H24" s="103">
        <f t="shared" si="6"/>
        <v>-967833.75</v>
      </c>
      <c r="I24" s="104">
        <f t="shared" si="5"/>
        <v>-6.6188640587749461</v>
      </c>
    </row>
    <row r="25" spans="1:9" x14ac:dyDescent="0.25">
      <c r="A25" s="102"/>
      <c r="B25" s="58"/>
      <c r="C25" s="105" t="s">
        <v>171</v>
      </c>
      <c r="D25" s="106">
        <f t="array" ref="D25:G25">'[1]TEUS tránsito'!B35:E35</f>
        <v>711539</v>
      </c>
      <c r="E25" s="106">
        <v>719989.5</v>
      </c>
      <c r="F25" s="106">
        <v>7567617.4199999999</v>
      </c>
      <c r="G25" s="106">
        <v>6991092</v>
      </c>
      <c r="H25" s="107">
        <f t="shared" si="6"/>
        <v>-576525.41999999993</v>
      </c>
      <c r="I25" s="108">
        <f t="shared" si="5"/>
        <v>-7.6183214346477826</v>
      </c>
    </row>
    <row r="26" spans="1:9" x14ac:dyDescent="0.25">
      <c r="A26" s="102"/>
      <c r="B26" s="58"/>
      <c r="C26" s="105" t="s">
        <v>172</v>
      </c>
      <c r="D26" s="106">
        <f t="array" ref="D26:G26">'[1]TEUS nacional'!B35:E35</f>
        <v>179403.25</v>
      </c>
      <c r="E26" s="106">
        <v>175772.5</v>
      </c>
      <c r="F26" s="106">
        <v>1753755</v>
      </c>
      <c r="G26" s="106">
        <v>1731268.25</v>
      </c>
      <c r="H26" s="107">
        <f t="shared" si="6"/>
        <v>-22486.75</v>
      </c>
      <c r="I26" s="108">
        <f t="shared" si="5"/>
        <v>-1.2822058953502591</v>
      </c>
    </row>
    <row r="27" spans="1:9" x14ac:dyDescent="0.25">
      <c r="A27" s="102"/>
      <c r="B27" s="58"/>
      <c r="C27" s="105" t="s">
        <v>173</v>
      </c>
      <c r="D27" s="106">
        <f t="array" ref="D27:G27">'[1]TEUS exterior'!B35:E35</f>
        <v>501739.75</v>
      </c>
      <c r="E27" s="106">
        <v>495224.25</v>
      </c>
      <c r="F27" s="106">
        <v>5300981.83</v>
      </c>
      <c r="G27" s="106">
        <v>4932160.25</v>
      </c>
      <c r="H27" s="107">
        <f t="shared" si="6"/>
        <v>-368821.58000000007</v>
      </c>
      <c r="I27" s="108">
        <f t="shared" si="5"/>
        <v>-6.9576088322491074</v>
      </c>
    </row>
    <row r="28" spans="1:9" x14ac:dyDescent="0.25">
      <c r="A28" s="102"/>
      <c r="B28" s="58" t="s">
        <v>174</v>
      </c>
      <c r="C28" s="54" t="s">
        <v>175</v>
      </c>
      <c r="D28" s="51">
        <f t="array" ref="D28:G28">'[1]Buques número'!B35:E35</f>
        <v>13689</v>
      </c>
      <c r="E28" s="51">
        <v>14081</v>
      </c>
      <c r="F28" s="51">
        <v>133014</v>
      </c>
      <c r="G28" s="51">
        <v>139991</v>
      </c>
      <c r="H28" s="103">
        <f t="shared" si="6"/>
        <v>6977</v>
      </c>
      <c r="I28" s="104">
        <f t="shared" si="5"/>
        <v>5.2453125234937659</v>
      </c>
    </row>
    <row r="29" spans="1:9" x14ac:dyDescent="0.25">
      <c r="A29" s="102"/>
      <c r="B29" s="58"/>
      <c r="C29" s="54" t="s">
        <v>176</v>
      </c>
      <c r="D29" s="51">
        <f t="array" ref="D29:G29">'[1]Buques GT'!B35:E35</f>
        <v>228650705</v>
      </c>
      <c r="E29" s="51">
        <v>241983160</v>
      </c>
      <c r="F29" s="51">
        <v>2072055231</v>
      </c>
      <c r="G29" s="51">
        <v>2210159630</v>
      </c>
      <c r="H29" s="103">
        <f t="shared" si="6"/>
        <v>138104399</v>
      </c>
      <c r="I29" s="104">
        <f t="shared" si="5"/>
        <v>6.6650925580467799</v>
      </c>
    </row>
    <row r="30" spans="1:9" x14ac:dyDescent="0.25">
      <c r="A30" s="102"/>
      <c r="B30" s="58"/>
      <c r="C30" s="105" t="s">
        <v>177</v>
      </c>
      <c r="D30" s="106">
        <f t="array" ref="D30:G30">[1]Cruceros!B35:E35</f>
        <v>630</v>
      </c>
      <c r="E30" s="106">
        <v>590</v>
      </c>
      <c r="F30" s="106">
        <v>3689</v>
      </c>
      <c r="G30" s="106">
        <v>3696</v>
      </c>
      <c r="H30" s="107">
        <f t="shared" si="6"/>
        <v>7</v>
      </c>
      <c r="I30" s="108">
        <f t="shared" si="5"/>
        <v>0.18975332068310991</v>
      </c>
    </row>
    <row r="31" spans="1:9" x14ac:dyDescent="0.25">
      <c r="A31" s="102"/>
      <c r="B31" s="58" t="s">
        <v>178</v>
      </c>
      <c r="C31" s="54" t="s">
        <v>153</v>
      </c>
      <c r="D31" s="51">
        <f t="array" ref="D31:G31">'[1]Pasajeros total'!B35:E35</f>
        <v>3024423</v>
      </c>
      <c r="E31" s="51">
        <v>3492355</v>
      </c>
      <c r="F31" s="51">
        <v>28476585</v>
      </c>
      <c r="G31" s="51">
        <v>34215186</v>
      </c>
      <c r="H31" s="103">
        <f>G31-F31</f>
        <v>5738601</v>
      </c>
      <c r="I31" s="104">
        <f>((G31*100/F31)-100)</f>
        <v>20.151998563029949</v>
      </c>
    </row>
    <row r="32" spans="1:9" x14ac:dyDescent="0.25">
      <c r="A32" s="102"/>
      <c r="B32" s="58"/>
      <c r="C32" s="105" t="s">
        <v>179</v>
      </c>
      <c r="D32" s="106">
        <f t="array" ref="D32:G32">'[1]Pasajeros regulares'!B35:E35</f>
        <v>1791790</v>
      </c>
      <c r="E32" s="106">
        <v>1957713</v>
      </c>
      <c r="F32" s="106">
        <v>21860659</v>
      </c>
      <c r="G32" s="106">
        <v>24104477</v>
      </c>
      <c r="H32" s="107">
        <f>G32-F32</f>
        <v>2243818</v>
      </c>
      <c r="I32" s="108">
        <f>((G32*100/F32)-100)</f>
        <v>10.264182795221316</v>
      </c>
    </row>
    <row r="33" spans="1:9" x14ac:dyDescent="0.25">
      <c r="A33" s="102"/>
      <c r="B33" s="58"/>
      <c r="C33" s="105" t="s">
        <v>180</v>
      </c>
      <c r="D33" s="106">
        <f t="array" ref="D33:G33">'[1]Pasajeros crucero'!B35:E35</f>
        <v>1232633</v>
      </c>
      <c r="E33" s="106">
        <v>1534642</v>
      </c>
      <c r="F33" s="106">
        <v>6615926</v>
      </c>
      <c r="G33" s="106">
        <v>10110709</v>
      </c>
      <c r="H33" s="107">
        <f>G33-F33</f>
        <v>3494783</v>
      </c>
      <c r="I33" s="108">
        <f>((G33*100/F33)-100)</f>
        <v>52.823792164543562</v>
      </c>
    </row>
    <row r="34" spans="1:9" x14ac:dyDescent="0.25">
      <c r="A34" s="102"/>
      <c r="B34" s="58" t="s">
        <v>181</v>
      </c>
      <c r="C34" s="54" t="s">
        <v>182</v>
      </c>
      <c r="D34" s="51">
        <f t="array" ref="D34:G34">'[1]Automóviles régimen pasaje'!B35:E35</f>
        <v>479102</v>
      </c>
      <c r="E34" s="51">
        <v>527505</v>
      </c>
      <c r="F34" s="51">
        <v>5426237</v>
      </c>
      <c r="G34" s="51">
        <v>5967370</v>
      </c>
      <c r="H34" s="103">
        <f>G34-F34</f>
        <v>541133</v>
      </c>
      <c r="I34" s="104">
        <f>((G34*100/F34)-100)</f>
        <v>9.9725279231260942</v>
      </c>
    </row>
    <row r="35" spans="1:9" x14ac:dyDescent="0.25">
      <c r="A35" s="102"/>
      <c r="B35" s="58"/>
      <c r="C35" s="54" t="s">
        <v>183</v>
      </c>
      <c r="D35" s="51">
        <f t="array" ref="D35:G35">'[1]Automóviles régimen mercancía'!B35:E35</f>
        <v>332517</v>
      </c>
      <c r="E35" s="51">
        <v>349305</v>
      </c>
      <c r="F35" s="51">
        <v>2601980</v>
      </c>
      <c r="G35" s="51">
        <v>3228429</v>
      </c>
      <c r="H35" s="103">
        <f>G35-F35</f>
        <v>626449</v>
      </c>
      <c r="I35" s="104">
        <f>((G35*100/F35)-100)</f>
        <v>24.075857616123102</v>
      </c>
    </row>
    <row r="36" spans="1:9" x14ac:dyDescent="0.25">
      <c r="A36" s="110" t="s">
        <v>145</v>
      </c>
    </row>
  </sheetData>
  <mergeCells count="16">
    <mergeCell ref="A13:A17"/>
    <mergeCell ref="B14:B15"/>
    <mergeCell ref="A18:C18"/>
    <mergeCell ref="A20:A35"/>
    <mergeCell ref="B20:B21"/>
    <mergeCell ref="B22:B23"/>
    <mergeCell ref="B24:B27"/>
    <mergeCell ref="B28:B30"/>
    <mergeCell ref="B31:B33"/>
    <mergeCell ref="B34:B35"/>
    <mergeCell ref="A5:C6"/>
    <mergeCell ref="D5:E5"/>
    <mergeCell ref="F5:G5"/>
    <mergeCell ref="H5:I5"/>
    <mergeCell ref="A7:A12"/>
    <mergeCell ref="B9:B11"/>
  </mergeCells>
  <conditionalFormatting sqref="H7:I35">
    <cfRule type="expression" dxfId="1" priority="1">
      <formula>H7&lt;0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Octubre_2023</vt:lpstr>
      <vt:lpstr>Resumen naturalezas Octubre2023</vt:lpstr>
      <vt:lpstr>Resumen generalOctubre 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2024-05-05T19:07:30Z</dcterms:modified>
</cp:coreProperties>
</file>