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oviembre_2023" sheetId="1" r:id="rId1"/>
    <sheet name="Resumen naturalezas Nov2023" sheetId="3" r:id="rId2"/>
    <sheet name="Resumen general Noviembre 2023" sheetId="2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L48" i="3" l="1"/>
  <c r="N48" i="3" s="1"/>
  <c r="K48" i="3"/>
  <c r="H48" i="3"/>
  <c r="J48" i="3" s="1"/>
  <c r="G48" i="3"/>
  <c r="F48" i="3"/>
  <c r="D48" i="3"/>
  <c r="E48" i="3" s="1"/>
  <c r="C48" i="3"/>
  <c r="G35" i="2"/>
  <c r="I35" i="2" s="1"/>
  <c r="F35" i="2"/>
  <c r="D35" i="2" a="1"/>
  <c r="E35" i="2" s="1"/>
  <c r="G34" i="2"/>
  <c r="D34" i="2" a="1"/>
  <c r="D34" i="2" s="1"/>
  <c r="D33" i="2" a="1"/>
  <c r="E33" i="2" s="1"/>
  <c r="D32" i="2" a="1"/>
  <c r="E32" i="2" s="1"/>
  <c r="G31" i="2"/>
  <c r="I31" i="2" s="1"/>
  <c r="F31" i="2"/>
  <c r="E31" i="2"/>
  <c r="D31" i="2"/>
  <c r="D31" i="2" a="1"/>
  <c r="G30" i="2"/>
  <c r="H30" i="2" s="1"/>
  <c r="F30" i="2"/>
  <c r="E30" i="2"/>
  <c r="D30" i="2" a="1"/>
  <c r="D30" i="2" s="1"/>
  <c r="G29" i="2"/>
  <c r="H29" i="2" s="1"/>
  <c r="F29" i="2"/>
  <c r="D29" i="2" a="1"/>
  <c r="E29" i="2" s="1"/>
  <c r="G28" i="2"/>
  <c r="D28" i="2" a="1"/>
  <c r="F28" i="2" s="1"/>
  <c r="D27" i="2" a="1"/>
  <c r="G27" i="2" s="1"/>
  <c r="D26" i="2" a="1"/>
  <c r="D26" i="2" s="1"/>
  <c r="G25" i="2"/>
  <c r="I25" i="2" s="1"/>
  <c r="F25" i="2"/>
  <c r="E25" i="2"/>
  <c r="D25" i="2"/>
  <c r="D25" i="2" a="1"/>
  <c r="G24" i="2"/>
  <c r="I24" i="2" s="1"/>
  <c r="F24" i="2"/>
  <c r="E24" i="2"/>
  <c r="D24" i="2" a="1"/>
  <c r="D24" i="2" s="1"/>
  <c r="G23" i="2"/>
  <c r="I23" i="2" s="1"/>
  <c r="F23" i="2"/>
  <c r="D23" i="2" a="1"/>
  <c r="E23" i="2" s="1"/>
  <c r="G22" i="2"/>
  <c r="D22" i="2" a="1"/>
  <c r="D22" i="2" s="1"/>
  <c r="D21" i="2" a="1"/>
  <c r="D21" i="2" s="1"/>
  <c r="D20" i="2" a="1"/>
  <c r="E20" i="2" s="1"/>
  <c r="G16" i="2"/>
  <c r="I16" i="2" s="1"/>
  <c r="F16" i="2"/>
  <c r="E16" i="2"/>
  <c r="D16" i="2"/>
  <c r="D16" i="2" a="1"/>
  <c r="G15" i="2"/>
  <c r="I15" i="2" s="1"/>
  <c r="F15" i="2"/>
  <c r="E15" i="2"/>
  <c r="D15" i="2" a="1"/>
  <c r="D15" i="2" s="1"/>
  <c r="G14" i="2"/>
  <c r="I14" i="2" s="1"/>
  <c r="F14" i="2"/>
  <c r="D14" i="2" a="1"/>
  <c r="E14" i="2" s="1"/>
  <c r="G13" i="2"/>
  <c r="D13" i="2" a="1"/>
  <c r="D13" i="2" s="1"/>
  <c r="D10" i="2" a="1"/>
  <c r="E10" i="2" s="1"/>
  <c r="D9" i="2" a="1"/>
  <c r="G9" i="2" s="1"/>
  <c r="G8" i="2"/>
  <c r="I8" i="2" s="1"/>
  <c r="F8" i="2"/>
  <c r="E8" i="2"/>
  <c r="D8" i="2"/>
  <c r="D8" i="2" a="1"/>
  <c r="G7" i="2"/>
  <c r="H7" i="2" s="1"/>
  <c r="F7" i="2"/>
  <c r="E7" i="2"/>
  <c r="D7" i="2" a="1"/>
  <c r="D7" i="2" s="1"/>
  <c r="DP31" i="1"/>
  <c r="DQ31" i="1" s="1"/>
  <c r="DO31" i="1"/>
  <c r="DN31" i="1"/>
  <c r="DM31" i="1"/>
  <c r="DK31" i="1"/>
  <c r="DL31" i="1" s="1"/>
  <c r="DJ31" i="1"/>
  <c r="DI31" i="1"/>
  <c r="DH31" i="1"/>
  <c r="DF31" i="1"/>
  <c r="DG31" i="1" s="1"/>
  <c r="DE31" i="1"/>
  <c r="DD31" i="1"/>
  <c r="DC31" i="1"/>
  <c r="DA31" i="1"/>
  <c r="DB31" i="1" s="1"/>
  <c r="CZ31" i="1"/>
  <c r="CY31" i="1"/>
  <c r="CX31" i="1"/>
  <c r="CV31" i="1"/>
  <c r="CW31" i="1" s="1"/>
  <c r="CU31" i="1"/>
  <c r="CT31" i="1"/>
  <c r="CS31" i="1"/>
  <c r="CR31" i="1"/>
  <c r="CQ31" i="1"/>
  <c r="CP31" i="1"/>
  <c r="CO31" i="1"/>
  <c r="CN31" i="1"/>
  <c r="CL31" i="1"/>
  <c r="CM31" i="1" s="1"/>
  <c r="CK31" i="1"/>
  <c r="CJ31" i="1"/>
  <c r="CI31" i="1"/>
  <c r="CG31" i="1"/>
  <c r="CH31" i="1" s="1"/>
  <c r="CF31" i="1"/>
  <c r="CE31" i="1"/>
  <c r="CD31" i="1"/>
  <c r="CB31" i="1"/>
  <c r="CC31" i="1" s="1"/>
  <c r="CA31" i="1"/>
  <c r="BZ31" i="1"/>
  <c r="BY31" i="1"/>
  <c r="BW31" i="1"/>
  <c r="BX31" i="1" s="1"/>
  <c r="BV31" i="1"/>
  <c r="BU31" i="1"/>
  <c r="BT31" i="1"/>
  <c r="BR31" i="1"/>
  <c r="BS31" i="1" s="1"/>
  <c r="BQ31" i="1"/>
  <c r="BP31" i="1"/>
  <c r="BO31" i="1"/>
  <c r="BM31" i="1"/>
  <c r="BN31" i="1" s="1"/>
  <c r="BL31" i="1"/>
  <c r="BK31" i="1"/>
  <c r="BJ31" i="1"/>
  <c r="BH31" i="1"/>
  <c r="BI31" i="1" s="1"/>
  <c r="BG31" i="1"/>
  <c r="BF31" i="1"/>
  <c r="BE31" i="1"/>
  <c r="BC31" i="1"/>
  <c r="BD31" i="1" s="1"/>
  <c r="BB31" i="1"/>
  <c r="BA31" i="1"/>
  <c r="AZ31" i="1"/>
  <c r="AX31" i="1"/>
  <c r="AY31" i="1" s="1"/>
  <c r="AW31" i="1"/>
  <c r="AV31" i="1"/>
  <c r="AU31" i="1"/>
  <c r="AS31" i="1"/>
  <c r="AT31" i="1" s="1"/>
  <c r="AR31" i="1"/>
  <c r="AQ31" i="1"/>
  <c r="AP31" i="1"/>
  <c r="AN31" i="1"/>
  <c r="AO31" i="1" s="1"/>
  <c r="AM31" i="1"/>
  <c r="AL31" i="1"/>
  <c r="AK31" i="1"/>
  <c r="AI31" i="1"/>
  <c r="AJ31" i="1" s="1"/>
  <c r="AH31" i="1"/>
  <c r="AG31" i="1"/>
  <c r="AF31" i="1"/>
  <c r="AD31" i="1"/>
  <c r="AE31" i="1" s="1"/>
  <c r="AC31" i="1"/>
  <c r="AB31" i="1"/>
  <c r="AA31" i="1"/>
  <c r="Y31" i="1"/>
  <c r="Z31" i="1" s="1"/>
  <c r="X31" i="1"/>
  <c r="W31" i="1"/>
  <c r="V31" i="1"/>
  <c r="T31" i="1"/>
  <c r="U31" i="1" s="1"/>
  <c r="S31" i="1"/>
  <c r="R31" i="1"/>
  <c r="Q31" i="1"/>
  <c r="O31" i="1"/>
  <c r="P31" i="1" s="1"/>
  <c r="N31" i="1"/>
  <c r="M31" i="1"/>
  <c r="L31" i="1"/>
  <c r="J31" i="1"/>
  <c r="K31" i="1" s="1"/>
  <c r="I31" i="1"/>
  <c r="H31" i="1"/>
  <c r="G31" i="1"/>
  <c r="F31" i="1"/>
  <c r="E31" i="1"/>
  <c r="D31" i="1"/>
  <c r="C31" i="1"/>
  <c r="B31" i="1"/>
  <c r="M48" i="3" l="1"/>
  <c r="I48" i="3"/>
  <c r="D17" i="2"/>
  <c r="I13" i="2"/>
  <c r="H27" i="2"/>
  <c r="I27" i="2"/>
  <c r="I28" i="2"/>
  <c r="H9" i="2"/>
  <c r="D9" i="2"/>
  <c r="E9" i="2"/>
  <c r="E11" i="2" s="1"/>
  <c r="H23" i="2"/>
  <c r="E26" i="2"/>
  <c r="D27" i="2"/>
  <c r="H35" i="2"/>
  <c r="F9" i="2"/>
  <c r="H15" i="2"/>
  <c r="G17" i="2"/>
  <c r="F20" i="2"/>
  <c r="E21" i="2"/>
  <c r="H24" i="2"/>
  <c r="F26" i="2"/>
  <c r="E27" i="2"/>
  <c r="D28" i="2"/>
  <c r="I29" i="2"/>
  <c r="F32" i="2"/>
  <c r="I7" i="2"/>
  <c r="H8" i="2"/>
  <c r="F10" i="2"/>
  <c r="E13" i="2"/>
  <c r="E17" i="2" s="1"/>
  <c r="D14" i="2"/>
  <c r="H16" i="2"/>
  <c r="G20" i="2"/>
  <c r="F21" i="2"/>
  <c r="E22" i="2"/>
  <c r="D23" i="2"/>
  <c r="H25" i="2"/>
  <c r="G26" i="2"/>
  <c r="F27" i="2"/>
  <c r="E28" i="2"/>
  <c r="D29" i="2"/>
  <c r="I30" i="2"/>
  <c r="H31" i="2"/>
  <c r="G32" i="2"/>
  <c r="F33" i="2"/>
  <c r="E34" i="2"/>
  <c r="D35" i="2"/>
  <c r="G10" i="2"/>
  <c r="G12" i="2"/>
  <c r="F13" i="2"/>
  <c r="F17" i="2" s="1"/>
  <c r="G21" i="2"/>
  <c r="F22" i="2"/>
  <c r="I22" i="2" s="1"/>
  <c r="G33" i="2"/>
  <c r="F34" i="2"/>
  <c r="I34" i="2" s="1"/>
  <c r="H28" i="2"/>
  <c r="D32" i="2"/>
  <c r="H13" i="2"/>
  <c r="D20" i="2"/>
  <c r="D10" i="2"/>
  <c r="H14" i="2"/>
  <c r="D33" i="2"/>
  <c r="H10" i="2" l="1"/>
  <c r="I10" i="2"/>
  <c r="I17" i="2"/>
  <c r="H17" i="2"/>
  <c r="H33" i="2"/>
  <c r="I33" i="2"/>
  <c r="G11" i="2"/>
  <c r="F11" i="2"/>
  <c r="H22" i="2"/>
  <c r="H34" i="2"/>
  <c r="I21" i="2"/>
  <c r="H21" i="2"/>
  <c r="I20" i="2"/>
  <c r="H20" i="2"/>
  <c r="D11" i="2"/>
  <c r="F12" i="2"/>
  <c r="F18" i="2" s="1"/>
  <c r="D12" i="2"/>
  <c r="D18" i="2" s="1"/>
  <c r="I32" i="2"/>
  <c r="H32" i="2"/>
  <c r="I26" i="2"/>
  <c r="H26" i="2"/>
  <c r="E12" i="2"/>
  <c r="E18" i="2" s="1"/>
  <c r="G18" i="2"/>
  <c r="I9" i="2"/>
  <c r="I18" i="2" l="1"/>
  <c r="H18" i="2"/>
  <c r="H12" i="2"/>
  <c r="I11" i="2"/>
  <c r="H11" i="2"/>
  <c r="I12" i="2"/>
</calcChain>
</file>

<file path=xl/sharedStrings.xml><?xml version="1.0" encoding="utf-8"?>
<sst xmlns="http://schemas.openxmlformats.org/spreadsheetml/2006/main" count="444" uniqueCount="184">
  <si>
    <t>Autoridad Portuaria</t>
  </si>
  <si>
    <t>Acumulado desde Enero Graneles Líquidos</t>
  </si>
  <si>
    <t>Acumulado desde Enero Graneles Sólidos</t>
  </si>
  <si>
    <t>Acumulado desde Enero Mercancía General</t>
  </si>
  <si>
    <t>Acumulado desde Enero Mercancía general en contenedores</t>
  </si>
  <si>
    <t>Acumulado desde Enero Pesca</t>
  </si>
  <si>
    <t>Acumulado desde Enero Avituallamiento</t>
  </si>
  <si>
    <t>Acumulado desde Enero Avituallamiento de combustibles líquidos</t>
  </si>
  <si>
    <t>Acumulado desde Enero Tráfico interior</t>
  </si>
  <si>
    <t>Acumulado desde Enero Mercancías en tránsito</t>
  </si>
  <si>
    <t>Acumulado desde Enero Mercancías en tránsito en contenedores</t>
  </si>
  <si>
    <t>Acumulado desde Enero Tráfico Ro-Ro</t>
  </si>
  <si>
    <t>Acumulado desde Enero Unidades de transporte intermodal Ro-Ro UTIS</t>
  </si>
  <si>
    <t>Acumulado desde Enero Contenedores TEUS</t>
  </si>
  <si>
    <t>Acumulado desde Enero Contenedores en tránsito TEUS</t>
  </si>
  <si>
    <t>Acumulado desde Enero Contenedores entrada-salida nacional TEUS</t>
  </si>
  <si>
    <t>Acumulado desde Enero Contenedores entrada-salida exterior TEUS</t>
  </si>
  <si>
    <t>Acumulado desde Enero Buques mercantes (Número)</t>
  </si>
  <si>
    <t>Acumulado desde Enero Buques mercantes (G.T.)</t>
  </si>
  <si>
    <t>Acumulado desde Enero Buques de crucero (Número)</t>
  </si>
  <si>
    <t>Acumulado desde Enero Pasajeros en régimen de transporte y de crucero (Número)</t>
  </si>
  <si>
    <t>Acumulado desde Enero Pasajeros en régimen de transporte (Número)</t>
  </si>
  <si>
    <t>Acumulado desde Enero Pasajeros de crucero (Número)</t>
  </si>
  <si>
    <t>Acumulado desde Enero Automóviles en régimen de pasaje (Unidades)</t>
  </si>
  <si>
    <t>Acumulado desde Enero Automóviles en régimen de mercancía (Unidades)</t>
  </si>
  <si>
    <t>2022 t</t>
  </si>
  <si>
    <t>2023 t</t>
  </si>
  <si>
    <t>Var. (%)</t>
  </si>
  <si>
    <t>2022 GT</t>
  </si>
  <si>
    <t>2023 GT</t>
  </si>
  <si>
    <t>A Coruña</t>
  </si>
  <si>
    <t>Alicante</t>
  </si>
  <si>
    <t>Almería</t>
  </si>
  <si>
    <t>Avilés</t>
  </si>
  <si>
    <t>Bahía de Algeciras</t>
  </si>
  <si>
    <t>Bahía de Cádiz</t>
  </si>
  <si>
    <t>Baleares</t>
  </si>
  <si>
    <t>Barcelona</t>
  </si>
  <si>
    <t>Bilbao</t>
  </si>
  <si>
    <t>Cartagena</t>
  </si>
  <si>
    <t>Castellón</t>
  </si>
  <si>
    <t>Ceuta</t>
  </si>
  <si>
    <t>Ferrol-San Cibrao</t>
  </si>
  <si>
    <t>Gijón</t>
  </si>
  <si>
    <t>Huelva</t>
  </si>
  <si>
    <t>Las Palmas</t>
  </si>
  <si>
    <t>Málaga</t>
  </si>
  <si>
    <t>Marín y Ría de Pontevedra</t>
  </si>
  <si>
    <t>Melilla</t>
  </si>
  <si>
    <t>Motril</t>
  </si>
  <si>
    <t>Pasaia</t>
  </si>
  <si>
    <t xml:space="preserve"> </t>
  </si>
  <si>
    <t>Santa Cruz de Tenerife</t>
  </si>
  <si>
    <t>Santander</t>
  </si>
  <si>
    <t>Sevilla</t>
  </si>
  <si>
    <t>Tarragona</t>
  </si>
  <si>
    <t>Valencia</t>
  </si>
  <si>
    <t>Vigo</t>
  </si>
  <si>
    <t>Vilagarcía</t>
  </si>
  <si>
    <t>TOTAL</t>
  </si>
  <si>
    <t>Noviembre Graneles Líquidos</t>
  </si>
  <si>
    <t>Noviembre Graneles Sólidos</t>
  </si>
  <si>
    <t>Noviembre Mercancía General</t>
  </si>
  <si>
    <t>Noviembre Mercancía general en contenedores</t>
  </si>
  <si>
    <t>Noviembre Pesca</t>
  </si>
  <si>
    <t>Noviembre Avituallamiento</t>
  </si>
  <si>
    <t>Noviembre Avituallamiento de combustibles líquidos</t>
  </si>
  <si>
    <t>Noviembre Tráfico interior</t>
  </si>
  <si>
    <t>Noviembre Mercancías en tránsito</t>
  </si>
  <si>
    <t>Noviembre Mercancías en tránsito en contenedores</t>
  </si>
  <si>
    <t>Noviembre Tráfico Ro-Ro</t>
  </si>
  <si>
    <t>Noviembre Unidades de transporte intermodal Ro-Ro UTIS</t>
  </si>
  <si>
    <t>Noviembre Contenedores TEUS</t>
  </si>
  <si>
    <t>Noviembre Contenedores en tránsito TEUS</t>
  </si>
  <si>
    <t>Noviembre Contenedores entrada-salida nacional TEUS</t>
  </si>
  <si>
    <t>Noviembre Contenedores entrada-salida exterior TEUS</t>
  </si>
  <si>
    <t>Noviembre Buques mercantes (Número)</t>
  </si>
  <si>
    <t>Noviembre Buques mercantes (G.T.)</t>
  </si>
  <si>
    <t>Noviembre Buques de crucero (Número)</t>
  </si>
  <si>
    <t>Noviembre Pasajeros en régimen de transporte y de crucero (Número)</t>
  </si>
  <si>
    <t>Noviembre Pasajeros en régimen de transporte (Número)</t>
  </si>
  <si>
    <t>Noviembre Pasajeros de crucero (Número)</t>
  </si>
  <si>
    <t>Noviembre Automóviles en régimen de pasaje (Unidades)</t>
  </si>
  <si>
    <t>Noviembre Automóviles en régimen de mercancía (Unidades)</t>
  </si>
  <si>
    <t>RESUMEN DEL TRÁFICO PORTUARIO</t>
  </si>
  <si>
    <t>Datos en toneladas salvo indicación expresa</t>
  </si>
  <si>
    <t>Fecha: 25/1/2024</t>
  </si>
  <si>
    <t>CONCEPTO</t>
  </si>
  <si>
    <t xml:space="preserve"> Noviembre </t>
  </si>
  <si>
    <t>Acumulado desde Enero</t>
  </si>
  <si>
    <t>Variación</t>
  </si>
  <si>
    <t>Diferencia</t>
  </si>
  <si>
    <t>%</t>
  </si>
  <si>
    <t>MERCANCÍAS SEGÚN SU PRESENTACIÓN</t>
  </si>
  <si>
    <t>Graneles líquidos</t>
  </si>
  <si>
    <t>Total</t>
  </si>
  <si>
    <t>Graneles sólidos</t>
  </si>
  <si>
    <t>Mercancía general</t>
  </si>
  <si>
    <t>En contenedores</t>
  </si>
  <si>
    <t>Convencional</t>
  </si>
  <si>
    <t>SUBTOTAL</t>
  </si>
  <si>
    <t>OTRAS MERCANCÍAS</t>
  </si>
  <si>
    <t>Pesca</t>
  </si>
  <si>
    <t>Avituallamiento</t>
  </si>
  <si>
    <t>Combustibles líquidos</t>
  </si>
  <si>
    <t>Trafico interior</t>
  </si>
  <si>
    <t>TRÁFICO PORTUARIO TOTAL (*)</t>
  </si>
  <si>
    <t>OTROS DATOS DE TRÁFICO</t>
  </si>
  <si>
    <t>Mercancías en tránsito</t>
  </si>
  <si>
    <t>Tráfico ro-ro</t>
  </si>
  <si>
    <t>Total (t)</t>
  </si>
  <si>
    <t>UTIS (uds.)</t>
  </si>
  <si>
    <t>Contenedores (TEUS)</t>
  </si>
  <si>
    <t>En tránsito</t>
  </si>
  <si>
    <t>Entrada-salida nacional</t>
  </si>
  <si>
    <t>Entrada-salida exterior</t>
  </si>
  <si>
    <t>Buques mercantes</t>
  </si>
  <si>
    <t>Total número</t>
  </si>
  <si>
    <t>Total GT</t>
  </si>
  <si>
    <t>Cruceros (nº)</t>
  </si>
  <si>
    <t>Pasajeros (nº)</t>
  </si>
  <si>
    <t>En régimen de transporte</t>
  </si>
  <si>
    <t>De crucero</t>
  </si>
  <si>
    <t>Automóviles (uds.)</t>
  </si>
  <si>
    <t>En régimen de pasaje</t>
  </si>
  <si>
    <t>En régimen de mercancía</t>
  </si>
  <si>
    <t>(*) Incluye cargas, descargas, tránsito, transbordo y taras</t>
  </si>
  <si>
    <t>RESUMEN DE MERCANCÍAS SEGÚN SU NATURALEZA Y PRESENTACIÓN</t>
  </si>
  <si>
    <t>Datos en toneladas</t>
  </si>
  <si>
    <t>GRANELES LÍQUIDOS</t>
  </si>
  <si>
    <t>GRANELES SÓLIDOS</t>
  </si>
  <si>
    <t>MERCANCÍA GENERAL</t>
  </si>
  <si>
    <t>MERCANCÍAS SEGÚN SU NATURALEZA</t>
  </si>
  <si>
    <t>Acumulado desde enero</t>
  </si>
  <si>
    <t>Grupo energético</t>
  </si>
  <si>
    <t>Petróleo crudo</t>
  </si>
  <si>
    <t>Fueloil</t>
  </si>
  <si>
    <t>Gasoil</t>
  </si>
  <si>
    <t>Gasolina</t>
  </si>
  <si>
    <t>Otros productos petrolíferos</t>
  </si>
  <si>
    <t>Gases energéticos de petróleo</t>
  </si>
  <si>
    <t>Carbón y coque de petróleo</t>
  </si>
  <si>
    <t>Gas natural</t>
  </si>
  <si>
    <t>Biocombustibles</t>
  </si>
  <si>
    <t>Grupo siderometalúrgico</t>
  </si>
  <si>
    <t>Mineral de hierro</t>
  </si>
  <si>
    <t>Otros minerales y residuos metálicos</t>
  </si>
  <si>
    <t>Chatarra de hierro</t>
  </si>
  <si>
    <t>Productos siderúrgicos</t>
  </si>
  <si>
    <t>Otros productos metalúrgicos</t>
  </si>
  <si>
    <t>Grupo minerales no metálicos</t>
  </si>
  <si>
    <t>Sal común</t>
  </si>
  <si>
    <t>Otros minerales no metálicos</t>
  </si>
  <si>
    <t>Grupo abonos</t>
  </si>
  <si>
    <t>Fosfatos</t>
  </si>
  <si>
    <t>Potasas</t>
  </si>
  <si>
    <t>Abonos naturales y artificiales</t>
  </si>
  <si>
    <t>Grupo productos químicos</t>
  </si>
  <si>
    <t>Productos químicos</t>
  </si>
  <si>
    <t>Grupo materiales de construcción</t>
  </si>
  <si>
    <t>Asfalto</t>
  </si>
  <si>
    <t>Cemento y clínker</t>
  </si>
  <si>
    <t>Materiales de construcción elaborados</t>
  </si>
  <si>
    <t>Grupo agroganadero y alimentario</t>
  </si>
  <si>
    <t>Cereales y sus harinas</t>
  </si>
  <si>
    <t>Habas de soja</t>
  </si>
  <si>
    <t>Frutas, hortalizas y legumbres</t>
  </si>
  <si>
    <t>Vinos, bebidas, alcoholes y derivados</t>
  </si>
  <si>
    <t>Conservas</t>
  </si>
  <si>
    <t>Tabaco, cacao, café y especias</t>
  </si>
  <si>
    <t>Aceites y grasas</t>
  </si>
  <si>
    <t>Otros productos alimenticios</t>
  </si>
  <si>
    <t>Pescado congelado y refrigerado</t>
  </si>
  <si>
    <t>Piensos y forrajes</t>
  </si>
  <si>
    <t>Grupo otras mercancías</t>
  </si>
  <si>
    <t>Maderas y corcho</t>
  </si>
  <si>
    <t>Papel y pasta</t>
  </si>
  <si>
    <t>Maquinaria, aparatos, herramientas y repuestos</t>
  </si>
  <si>
    <t>Resto de mercancías</t>
  </si>
  <si>
    <t>Grupo vehículos y elementos de transporte</t>
  </si>
  <si>
    <t>Vehículos y sus piezas</t>
  </si>
  <si>
    <t>Taras de equipamiento ro-ro</t>
  </si>
  <si>
    <t>Taras de contenedores</t>
  </si>
  <si>
    <t xml:space="preserve"> TOTAL MERCANCÍAS SEGÚN SU NATURALEZA Y PRESENTACIÓN 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</si>
</sst>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0.0"/>
    <numFmt numFmtId="166" formatCode="#,##0_ ;[Red]\-#,##0\ "/>
    <numFmt numFmtId="167" formatCode="#,##0.0_ ;[Red]\-#,##0.0\ "/>
  </numFmts>
  <fonts count="24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6"/>
      <color rgb="FF0A0A44"/>
      <name val="Arial"/>
      <family val="2"/>
    </font>
    <font>
      <sz val="9"/>
      <color theme="1"/>
      <name val="Calibri"/>
      <family val="2"/>
      <scheme val="minor"/>
    </font>
    <font>
      <b/>
      <sz val="16"/>
      <color theme="4" tint="-0.4999237037263100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sz val="9"/>
      <color theme="1"/>
      <name val="Arial"/>
      <family val="2"/>
    </font>
    <font>
      <b/>
      <sz val="8"/>
      <color rgb="FF363636"/>
      <name val="Arial"/>
      <family val="2"/>
    </font>
    <font>
      <sz val="8"/>
      <name val="Arial"/>
      <family val="2"/>
    </font>
    <font>
      <sz val="8"/>
      <color rgb="FF363636"/>
      <name val="Arial"/>
      <family val="2"/>
    </font>
    <font>
      <b/>
      <sz val="8"/>
      <name val="Arial"/>
      <family val="2"/>
    </font>
    <font>
      <b/>
      <sz val="9"/>
      <color theme="0"/>
      <name val="Arial"/>
      <family val="2"/>
    </font>
    <font>
      <i/>
      <sz val="9"/>
      <color rgb="FFFF0000"/>
      <name val="Arial"/>
      <family val="2"/>
    </font>
    <font>
      <sz val="11"/>
      <color theme="1"/>
      <name val="Arial"/>
      <family val="2"/>
    </font>
    <font>
      <i/>
      <sz val="8"/>
      <color theme="1"/>
      <name val="Arial"/>
      <family val="2"/>
    </font>
    <font>
      <sz val="12"/>
      <color rgb="FF0A0A44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0"/>
      <name val="Arial"/>
      <family val="2"/>
    </font>
    <font>
      <b/>
      <sz val="10"/>
      <color rgb="FF363636"/>
      <name val="Arial"/>
      <family val="2"/>
    </font>
    <font>
      <sz val="10"/>
      <color rgb="FF363636"/>
      <name val="Arial"/>
      <family val="2"/>
    </font>
    <font>
      <i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A0A4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A7BCE3"/>
        <bgColor indexed="64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rgb="FFFFFFFF"/>
      </bottom>
      <diagonal/>
    </border>
    <border>
      <left style="thin">
        <color theme="0"/>
      </left>
      <right style="thin">
        <color rgb="FFFFFFFF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rgb="FFFFFFFF"/>
      </bottom>
      <diagonal/>
    </border>
    <border>
      <left style="thin">
        <color theme="0"/>
      </left>
      <right style="thin">
        <color rgb="FFFFFFFF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A7BCE3"/>
      </left>
      <right style="thin">
        <color rgb="FFA7BCE3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rgb="FFFFFFFF"/>
      </right>
      <top/>
      <bottom style="thin">
        <color theme="0"/>
      </bottom>
      <diagonal/>
    </border>
    <border>
      <left style="thin">
        <color theme="0"/>
      </left>
      <right style="thin">
        <color rgb="FFFFFFFF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0A0A44"/>
      </right>
      <top style="thin">
        <color auto="1"/>
      </top>
      <bottom style="thin">
        <color auto="1"/>
      </bottom>
      <diagonal/>
    </border>
    <border>
      <left style="thin">
        <color rgb="FF0A0A44"/>
      </left>
      <right/>
      <top style="thin">
        <color auto="1"/>
      </top>
      <bottom style="thin">
        <color rgb="FFFFFFFF"/>
      </bottom>
      <diagonal/>
    </border>
    <border>
      <left/>
      <right/>
      <top style="thin">
        <color auto="1"/>
      </top>
      <bottom style="thin">
        <color rgb="FFFFFFF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rgb="FFFFFFFF"/>
      </bottom>
      <diagonal/>
    </border>
    <border>
      <left style="thin">
        <color auto="1"/>
      </left>
      <right/>
      <top style="thin">
        <color auto="1"/>
      </top>
      <bottom style="thin">
        <color rgb="FFFFFFFF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 indent="1"/>
    </xf>
    <xf numFmtId="3" fontId="3" fillId="0" borderId="6" xfId="0" applyNumberFormat="1" applyFont="1" applyBorder="1" applyAlignment="1">
      <alignment horizontal="right" vertical="center" wrapText="1"/>
    </xf>
    <xf numFmtId="164" fontId="3" fillId="0" borderId="6" xfId="0" applyNumberFormat="1" applyFont="1" applyBorder="1" applyAlignment="1">
      <alignment horizontal="right" vertical="center" wrapText="1"/>
    </xf>
    <xf numFmtId="0" fontId="1" fillId="2" borderId="7" xfId="0" applyFont="1" applyFill="1" applyBorder="1" applyAlignment="1">
      <alignment horizontal="left" vertical="center" indent="1"/>
    </xf>
    <xf numFmtId="3" fontId="1" fillId="2" borderId="8" xfId="0" applyNumberFormat="1" applyFont="1" applyFill="1" applyBorder="1" applyAlignment="1">
      <alignment horizontal="right" vertical="center"/>
    </xf>
    <xf numFmtId="3" fontId="1" fillId="2" borderId="9" xfId="0" applyNumberFormat="1" applyFont="1" applyFill="1" applyBorder="1" applyAlignment="1">
      <alignment horizontal="right" vertical="center"/>
    </xf>
    <xf numFmtId="3" fontId="1" fillId="2" borderId="10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left" vertical="center" wrapText="1" indent="1"/>
    </xf>
    <xf numFmtId="0" fontId="9" fillId="3" borderId="14" xfId="0" applyFont="1" applyFill="1" applyBorder="1" applyAlignment="1">
      <alignment horizontal="left" vertical="center"/>
    </xf>
    <xf numFmtId="0" fontId="9" fillId="3" borderId="15" xfId="0" applyFont="1" applyFill="1" applyBorder="1" applyAlignment="1">
      <alignment horizontal="left" vertical="center"/>
    </xf>
    <xf numFmtId="3" fontId="10" fillId="3" borderId="3" xfId="0" applyNumberFormat="1" applyFont="1" applyFill="1" applyBorder="1" applyAlignment="1">
      <alignment horizontal="right" vertical="center"/>
    </xf>
    <xf numFmtId="3" fontId="10" fillId="3" borderId="3" xfId="0" applyNumberFormat="1" applyFont="1" applyFill="1" applyBorder="1" applyAlignment="1">
      <alignment vertical="center"/>
    </xf>
    <xf numFmtId="165" fontId="10" fillId="3" borderId="3" xfId="0" applyNumberFormat="1" applyFont="1" applyFill="1" applyBorder="1" applyAlignment="1">
      <alignment horizontal="right" vertical="center"/>
    </xf>
    <xf numFmtId="0" fontId="9" fillId="3" borderId="3" xfId="0" applyFont="1" applyFill="1" applyBorder="1" applyAlignment="1">
      <alignment horizontal="left" vertical="center"/>
    </xf>
    <xf numFmtId="3" fontId="10" fillId="3" borderId="10" xfId="0" applyNumberFormat="1" applyFont="1" applyFill="1" applyBorder="1" applyAlignment="1">
      <alignment horizontal="right" vertical="center"/>
    </xf>
    <xf numFmtId="3" fontId="10" fillId="3" borderId="10" xfId="0" applyNumberFormat="1" applyFont="1" applyFill="1" applyBorder="1" applyAlignment="1">
      <alignment vertical="center"/>
    </xf>
    <xf numFmtId="165" fontId="10" fillId="3" borderId="10" xfId="0" applyNumberFormat="1" applyFont="1" applyFill="1" applyBorder="1" applyAlignment="1">
      <alignment horizontal="right" vertical="center"/>
    </xf>
    <xf numFmtId="0" fontId="9" fillId="3" borderId="16" xfId="0" applyFont="1" applyFill="1" applyBorder="1" applyAlignment="1">
      <alignment horizontal="left" vertical="center"/>
    </xf>
    <xf numFmtId="0" fontId="9" fillId="3" borderId="9" xfId="0" applyFont="1" applyFill="1" applyBorder="1" applyAlignment="1">
      <alignment horizontal="left" vertical="center"/>
    </xf>
    <xf numFmtId="3" fontId="10" fillId="3" borderId="4" xfId="0" applyNumberFormat="1" applyFont="1" applyFill="1" applyBorder="1" applyAlignment="1">
      <alignment horizontal="right" vertical="center"/>
    </xf>
    <xf numFmtId="3" fontId="10" fillId="3" borderId="0" xfId="0" applyNumberFormat="1" applyFont="1" applyFill="1" applyAlignment="1">
      <alignment horizontal="right" vertical="center"/>
    </xf>
    <xf numFmtId="0" fontId="11" fillId="5" borderId="9" xfId="0" applyFont="1" applyFill="1" applyBorder="1" applyAlignment="1">
      <alignment horizontal="left" vertical="center"/>
    </xf>
    <xf numFmtId="3" fontId="10" fillId="0" borderId="3" xfId="0" applyNumberFormat="1" applyFont="1" applyBorder="1" applyAlignment="1">
      <alignment horizontal="right" vertical="center"/>
    </xf>
    <xf numFmtId="3" fontId="10" fillId="0" borderId="17" xfId="0" applyNumberFormat="1" applyFont="1" applyBorder="1" applyAlignment="1">
      <alignment horizontal="right" vertical="center"/>
    </xf>
    <xf numFmtId="3" fontId="10" fillId="0" borderId="10" xfId="0" applyNumberFormat="1" applyFont="1" applyBorder="1" applyAlignment="1">
      <alignment vertical="center"/>
    </xf>
    <xf numFmtId="165" fontId="10" fillId="0" borderId="15" xfId="0" applyNumberFormat="1" applyFont="1" applyBorder="1" applyAlignment="1">
      <alignment horizontal="right" vertical="center"/>
    </xf>
    <xf numFmtId="3" fontId="10" fillId="0" borderId="4" xfId="0" applyNumberFormat="1" applyFont="1" applyBorder="1" applyAlignment="1">
      <alignment horizontal="right" vertical="center"/>
    </xf>
    <xf numFmtId="3" fontId="10" fillId="0" borderId="10" xfId="0" applyNumberFormat="1" applyFont="1" applyBorder="1" applyAlignment="1">
      <alignment horizontal="right" vertical="center"/>
    </xf>
    <xf numFmtId="3" fontId="10" fillId="0" borderId="0" xfId="0" applyNumberFormat="1" applyFont="1" applyAlignment="1">
      <alignment horizontal="right" vertical="center"/>
    </xf>
    <xf numFmtId="165" fontId="10" fillId="0" borderId="4" xfId="0" applyNumberFormat="1" applyFont="1" applyBorder="1" applyAlignment="1">
      <alignment horizontal="right" vertical="center"/>
    </xf>
    <xf numFmtId="0" fontId="2" fillId="4" borderId="18" xfId="0" applyFont="1" applyFill="1" applyBorder="1" applyAlignment="1">
      <alignment horizontal="left" vertical="center"/>
    </xf>
    <xf numFmtId="0" fontId="9" fillId="4" borderId="7" xfId="0" applyFont="1" applyFill="1" applyBorder="1" applyAlignment="1">
      <alignment horizontal="right" vertical="center"/>
    </xf>
    <xf numFmtId="3" fontId="12" fillId="4" borderId="8" xfId="0" applyNumberFormat="1" applyFont="1" applyFill="1" applyBorder="1" applyAlignment="1">
      <alignment horizontal="right" vertical="center"/>
    </xf>
    <xf numFmtId="3" fontId="12" fillId="4" borderId="3" xfId="0" applyNumberFormat="1" applyFont="1" applyFill="1" applyBorder="1" applyAlignment="1">
      <alignment horizontal="right" vertical="center"/>
    </xf>
    <xf numFmtId="165" fontId="12" fillId="4" borderId="10" xfId="0" applyNumberFormat="1" applyFont="1" applyFill="1" applyBorder="1" applyAlignment="1">
      <alignment horizontal="right" vertical="center"/>
    </xf>
    <xf numFmtId="0" fontId="9" fillId="4" borderId="11" xfId="0" applyFont="1" applyFill="1" applyBorder="1" applyAlignment="1">
      <alignment horizontal="left" vertical="center" indent="1"/>
    </xf>
    <xf numFmtId="3" fontId="10" fillId="3" borderId="8" xfId="0" applyNumberFormat="1" applyFont="1" applyFill="1" applyBorder="1" applyAlignment="1">
      <alignment horizontal="right" vertical="center"/>
    </xf>
    <xf numFmtId="3" fontId="10" fillId="3" borderId="9" xfId="0" applyNumberFormat="1" applyFont="1" applyFill="1" applyBorder="1" applyAlignment="1">
      <alignment horizontal="right" vertical="center"/>
    </xf>
    <xf numFmtId="3" fontId="10" fillId="3" borderId="7" xfId="0" applyNumberFormat="1" applyFont="1" applyFill="1" applyBorder="1" applyAlignment="1">
      <alignment horizontal="right" vertical="center"/>
    </xf>
    <xf numFmtId="165" fontId="10" fillId="3" borderId="19" xfId="0" applyNumberFormat="1" applyFont="1" applyFill="1" applyBorder="1" applyAlignment="1">
      <alignment horizontal="right" vertical="center"/>
    </xf>
    <xf numFmtId="3" fontId="10" fillId="0" borderId="20" xfId="0" applyNumberFormat="1" applyFont="1" applyBorder="1" applyAlignment="1">
      <alignment horizontal="right" vertical="center"/>
    </xf>
    <xf numFmtId="3" fontId="10" fillId="0" borderId="9" xfId="0" applyNumberFormat="1" applyFont="1" applyBorder="1" applyAlignment="1">
      <alignment horizontal="right" vertical="center"/>
    </xf>
    <xf numFmtId="165" fontId="10" fillId="0" borderId="13" xfId="0" applyNumberFormat="1" applyFont="1" applyBorder="1" applyAlignment="1">
      <alignment horizontal="right" vertical="center"/>
    </xf>
    <xf numFmtId="3" fontId="10" fillId="3" borderId="15" xfId="0" applyNumberFormat="1" applyFont="1" applyFill="1" applyBorder="1" applyAlignment="1">
      <alignment horizontal="right" vertical="center"/>
    </xf>
    <xf numFmtId="3" fontId="10" fillId="3" borderId="21" xfId="0" applyNumberFormat="1" applyFont="1" applyFill="1" applyBorder="1" applyAlignment="1">
      <alignment horizontal="right" vertical="center"/>
    </xf>
    <xf numFmtId="0" fontId="9" fillId="4" borderId="0" xfId="0" applyFont="1" applyFill="1" applyAlignment="1">
      <alignment horizontal="right" vertical="center"/>
    </xf>
    <xf numFmtId="3" fontId="9" fillId="4" borderId="3" xfId="0" applyNumberFormat="1" applyFont="1" applyFill="1" applyBorder="1" applyAlignment="1">
      <alignment horizontal="right" vertical="center"/>
    </xf>
    <xf numFmtId="3" fontId="9" fillId="4" borderId="10" xfId="0" applyNumberFormat="1" applyFont="1" applyFill="1" applyBorder="1" applyAlignment="1">
      <alignment horizontal="right" vertical="center"/>
    </xf>
    <xf numFmtId="3" fontId="9" fillId="4" borderId="8" xfId="0" applyNumberFormat="1" applyFont="1" applyFill="1" applyBorder="1" applyAlignment="1">
      <alignment horizontal="right" vertical="center"/>
    </xf>
    <xf numFmtId="0" fontId="13" fillId="2" borderId="12" xfId="0" applyFont="1" applyFill="1" applyBorder="1" applyAlignment="1">
      <alignment horizontal="right" vertical="center"/>
    </xf>
    <xf numFmtId="3" fontId="13" fillId="2" borderId="0" xfId="0" applyNumberFormat="1" applyFont="1" applyFill="1" applyAlignment="1">
      <alignment horizontal="right" vertical="center"/>
    </xf>
    <xf numFmtId="3" fontId="13" fillId="2" borderId="9" xfId="0" applyNumberFormat="1" applyFont="1" applyFill="1" applyBorder="1" applyAlignment="1">
      <alignment horizontal="right" vertical="center"/>
    </xf>
    <xf numFmtId="3" fontId="13" fillId="2" borderId="3" xfId="0" applyNumberFormat="1" applyFont="1" applyFill="1" applyBorder="1" applyAlignment="1">
      <alignment vertical="center"/>
    </xf>
    <xf numFmtId="165" fontId="13" fillId="2" borderId="19" xfId="0" applyNumberFormat="1" applyFont="1" applyFill="1" applyBorder="1" applyAlignment="1">
      <alignment horizontal="right" vertical="center"/>
    </xf>
    <xf numFmtId="0" fontId="14" fillId="0" borderId="13" xfId="0" applyFont="1" applyBorder="1" applyAlignment="1">
      <alignment vertical="center"/>
    </xf>
    <xf numFmtId="0" fontId="15" fillId="0" borderId="3" xfId="0" applyFont="1" applyBorder="1" applyAlignment="1">
      <alignment horizontal="left" vertical="center"/>
    </xf>
    <xf numFmtId="0" fontId="15" fillId="0" borderId="20" xfId="0" applyFont="1" applyBorder="1" applyAlignment="1">
      <alignment vertical="center"/>
    </xf>
    <xf numFmtId="0" fontId="10" fillId="0" borderId="9" xfId="0" applyFont="1" applyBorder="1" applyAlignment="1">
      <alignment horizontal="right" vertical="center"/>
    </xf>
    <xf numFmtId="0" fontId="10" fillId="0" borderId="14" xfId="0" applyFont="1" applyBorder="1" applyAlignment="1">
      <alignment horizontal="right" vertical="center"/>
    </xf>
    <xf numFmtId="0" fontId="10" fillId="0" borderId="3" xfId="0" applyFont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9" fillId="4" borderId="19" xfId="0" applyFont="1" applyFill="1" applyBorder="1" applyAlignment="1">
      <alignment horizontal="left" vertical="center" indent="1"/>
    </xf>
    <xf numFmtId="166" fontId="10" fillId="3" borderId="3" xfId="0" applyNumberFormat="1" applyFont="1" applyFill="1" applyBorder="1" applyAlignment="1">
      <alignment horizontal="right" vertical="center"/>
    </xf>
    <xf numFmtId="167" fontId="10" fillId="3" borderId="3" xfId="0" applyNumberFormat="1" applyFont="1" applyFill="1" applyBorder="1" applyAlignment="1">
      <alignment horizontal="right" vertical="center"/>
    </xf>
    <xf numFmtId="0" fontId="11" fillId="5" borderId="3" xfId="0" applyFont="1" applyFill="1" applyBorder="1" applyAlignment="1">
      <alignment horizontal="left" vertical="center"/>
    </xf>
    <xf numFmtId="3" fontId="10" fillId="5" borderId="3" xfId="0" applyNumberFormat="1" applyFont="1" applyFill="1" applyBorder="1" applyAlignment="1">
      <alignment horizontal="right" vertical="center"/>
    </xf>
    <xf numFmtId="166" fontId="10" fillId="5" borderId="3" xfId="0" applyNumberFormat="1" applyFont="1" applyFill="1" applyBorder="1" applyAlignment="1">
      <alignment horizontal="right" vertical="center"/>
    </xf>
    <xf numFmtId="167" fontId="10" fillId="5" borderId="3" xfId="0" applyNumberFormat="1" applyFont="1" applyFill="1" applyBorder="1" applyAlignment="1">
      <alignment horizontal="right" vertical="center"/>
    </xf>
    <xf numFmtId="0" fontId="9" fillId="5" borderId="3" xfId="0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right" vertical="center"/>
    </xf>
    <xf numFmtId="0" fontId="20" fillId="2" borderId="22" xfId="0" applyFont="1" applyFill="1" applyBorder="1" applyAlignment="1">
      <alignment horizontal="center" vertical="center"/>
    </xf>
    <xf numFmtId="0" fontId="20" fillId="2" borderId="23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2" borderId="24" xfId="0" applyFont="1" applyFill="1" applyBorder="1" applyAlignment="1">
      <alignment horizontal="center" vertical="center"/>
    </xf>
    <xf numFmtId="0" fontId="20" fillId="2" borderId="10" xfId="0" applyFont="1" applyFill="1" applyBorder="1" applyAlignment="1">
      <alignment horizontal="center" vertical="center"/>
    </xf>
    <xf numFmtId="0" fontId="21" fillId="4" borderId="25" xfId="0" applyFont="1" applyFill="1" applyBorder="1" applyAlignment="1">
      <alignment horizontal="left" vertical="center" wrapText="1"/>
    </xf>
    <xf numFmtId="0" fontId="21" fillId="5" borderId="26" xfId="0" applyFont="1" applyFill="1" applyBorder="1" applyAlignment="1">
      <alignment horizontal="left" vertical="center" wrapText="1"/>
    </xf>
    <xf numFmtId="3" fontId="22" fillId="5" borderId="27" xfId="0" applyNumberFormat="1" applyFont="1" applyFill="1" applyBorder="1" applyAlignment="1">
      <alignment horizontal="right" vertical="center" wrapText="1"/>
    </xf>
    <xf numFmtId="3" fontId="22" fillId="5" borderId="28" xfId="0" applyNumberFormat="1" applyFont="1" applyFill="1" applyBorder="1" applyAlignment="1">
      <alignment horizontal="right" vertical="center" wrapText="1"/>
    </xf>
    <xf numFmtId="166" fontId="22" fillId="5" borderId="29" xfId="0" applyNumberFormat="1" applyFont="1" applyFill="1" applyBorder="1" applyAlignment="1">
      <alignment horizontal="right" vertical="center" wrapText="1"/>
    </xf>
    <xf numFmtId="167" fontId="22" fillId="5" borderId="30" xfId="0" applyNumberFormat="1" applyFont="1" applyFill="1" applyBorder="1" applyAlignment="1">
      <alignment horizontal="right" vertical="center" wrapText="1"/>
    </xf>
    <xf numFmtId="3" fontId="22" fillId="5" borderId="31" xfId="0" applyNumberFormat="1" applyFont="1" applyFill="1" applyBorder="1" applyAlignment="1">
      <alignment horizontal="right" vertical="center" wrapText="1"/>
    </xf>
    <xf numFmtId="0" fontId="20" fillId="2" borderId="12" xfId="0" applyFont="1" applyFill="1" applyBorder="1" applyAlignment="1">
      <alignment horizontal="right" vertical="center"/>
    </xf>
    <xf numFmtId="3" fontId="20" fillId="2" borderId="10" xfId="0" applyNumberFormat="1" applyFont="1" applyFill="1" applyBorder="1" applyAlignment="1">
      <alignment horizontal="right" vertical="center"/>
    </xf>
    <xf numFmtId="167" fontId="20" fillId="2" borderId="10" xfId="0" applyNumberFormat="1" applyFont="1" applyFill="1" applyBorder="1" applyAlignment="1">
      <alignment horizontal="right" vertical="center"/>
    </xf>
    <xf numFmtId="0" fontId="2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102"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314324</xdr:colOff>
      <xdr:row>0</xdr:row>
      <xdr:rowOff>0</xdr:rowOff>
    </xdr:from>
    <xdr:to>
      <xdr:col>14</xdr:col>
      <xdr:colOff>162824</xdr:colOff>
      <xdr:row>2</xdr:row>
      <xdr:rowOff>125701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699" y="0"/>
          <a:ext cx="3658500" cy="5067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160020</xdr:colOff>
      <xdr:row>0</xdr:row>
      <xdr:rowOff>7620</xdr:rowOff>
    </xdr:from>
    <xdr:to>
      <xdr:col>10</xdr:col>
      <xdr:colOff>53340</xdr:colOff>
      <xdr:row>2</xdr:row>
      <xdr:rowOff>146505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60895" y="7620"/>
          <a:ext cx="3703320" cy="51988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ncarni\Documents\Master\TFM_2024\Proyecto\informacion_tablas\11%20Noviembre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ada"/>
      <sheetName val="Cálculo"/>
      <sheetName val="Resumen general"/>
      <sheetName val="Resumen naturalezas3"/>
      <sheetName val="Resumen naturalezas"/>
      <sheetName val="Total tráfico"/>
      <sheetName val="Total presentación"/>
      <sheetName val="Líquidos"/>
      <sheetName val="Sólidos"/>
      <sheetName val="Mercancía general"/>
      <sheetName val="Mercancías contenedores"/>
      <sheetName val="Pesca"/>
      <sheetName val="Avituallamiento"/>
      <sheetName val="Avi. combustibles"/>
      <sheetName val="Tráfico interior"/>
      <sheetName val="Mercancías tránsito"/>
      <sheetName val="Mercan. contene. tránsito"/>
      <sheetName val="Ro-Ro"/>
      <sheetName val="Ro-Ro UTIS"/>
      <sheetName val="TEUS"/>
      <sheetName val="TEUS tránsito"/>
      <sheetName val="TEUS nacional"/>
      <sheetName val="TEUS exterior"/>
      <sheetName val="Buques número"/>
      <sheetName val="Buques GT"/>
      <sheetName val="Cruceros"/>
      <sheetName val="Pasajeros total"/>
      <sheetName val="Pasajeros regulares"/>
      <sheetName val="Pasajeros crucero"/>
      <sheetName val="Automóviles régimen pasaje"/>
      <sheetName val="Automóviles régimen mercancí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5">
          <cell r="B35">
            <v>14348694</v>
          </cell>
          <cell r="C35">
            <v>14488535</v>
          </cell>
          <cell r="D35">
            <v>165539645</v>
          </cell>
          <cell r="E35">
            <v>160595942</v>
          </cell>
        </row>
      </sheetData>
      <sheetData sheetId="8">
        <row r="35">
          <cell r="B35">
            <v>6921438</v>
          </cell>
          <cell r="C35">
            <v>6943827</v>
          </cell>
          <cell r="D35">
            <v>85672860</v>
          </cell>
          <cell r="E35">
            <v>83505260</v>
          </cell>
        </row>
      </sheetData>
      <sheetData sheetId="9">
        <row r="35">
          <cell r="B35">
            <v>19815036</v>
          </cell>
          <cell r="C35">
            <v>22178652</v>
          </cell>
          <cell r="D35">
            <v>249941674</v>
          </cell>
          <cell r="E35">
            <v>241812108</v>
          </cell>
        </row>
      </sheetData>
      <sheetData sheetId="10">
        <row r="35">
          <cell r="B35">
            <v>13204756</v>
          </cell>
          <cell r="C35">
            <v>15087419</v>
          </cell>
          <cell r="D35">
            <v>173343467</v>
          </cell>
          <cell r="E35">
            <v>164038363</v>
          </cell>
        </row>
      </sheetData>
      <sheetData sheetId="11">
        <row r="35">
          <cell r="B35">
            <v>12087.429</v>
          </cell>
          <cell r="C35">
            <v>9135.3040000000001</v>
          </cell>
          <cell r="D35">
            <v>137730.76900000003</v>
          </cell>
          <cell r="E35">
            <v>123573.47199999998</v>
          </cell>
        </row>
      </sheetData>
      <sheetData sheetId="12">
        <row r="35">
          <cell r="B35">
            <v>949778</v>
          </cell>
          <cell r="C35">
            <v>973067</v>
          </cell>
          <cell r="D35">
            <v>10665648</v>
          </cell>
          <cell r="E35">
            <v>10003101</v>
          </cell>
        </row>
      </sheetData>
      <sheetData sheetId="13">
        <row r="35">
          <cell r="B35">
            <v>792196</v>
          </cell>
          <cell r="C35">
            <v>798015</v>
          </cell>
          <cell r="D35">
            <v>9055874</v>
          </cell>
          <cell r="E35">
            <v>8274042</v>
          </cell>
        </row>
      </sheetData>
      <sheetData sheetId="14">
        <row r="35">
          <cell r="B35">
            <v>284993</v>
          </cell>
          <cell r="C35">
            <v>374455</v>
          </cell>
          <cell r="D35">
            <v>3545705</v>
          </cell>
          <cell r="E35">
            <v>3699604</v>
          </cell>
        </row>
      </sheetData>
      <sheetData sheetId="15">
        <row r="35">
          <cell r="B35">
            <v>10692400</v>
          </cell>
          <cell r="C35">
            <v>11675100</v>
          </cell>
          <cell r="D35">
            <v>135042788</v>
          </cell>
          <cell r="E35">
            <v>130648561</v>
          </cell>
        </row>
      </sheetData>
      <sheetData sheetId="16">
        <row r="35">
          <cell r="B35">
            <v>7562516</v>
          </cell>
          <cell r="C35">
            <v>9143373</v>
          </cell>
          <cell r="D35">
            <v>102499087</v>
          </cell>
          <cell r="E35">
            <v>97616105</v>
          </cell>
        </row>
      </sheetData>
      <sheetData sheetId="17">
        <row r="35">
          <cell r="B35">
            <v>5837977</v>
          </cell>
          <cell r="C35">
            <v>6082749</v>
          </cell>
          <cell r="D35">
            <v>65587507</v>
          </cell>
          <cell r="E35">
            <v>66551596</v>
          </cell>
        </row>
      </sheetData>
      <sheetData sheetId="18">
        <row r="35">
          <cell r="B35">
            <v>243118</v>
          </cell>
          <cell r="C35">
            <v>252955</v>
          </cell>
          <cell r="D35">
            <v>2738246</v>
          </cell>
          <cell r="E35">
            <v>2775340</v>
          </cell>
        </row>
      </sheetData>
      <sheetData sheetId="19">
        <row r="35">
          <cell r="B35">
            <v>1230504.25</v>
          </cell>
          <cell r="C35">
            <v>1378964.75</v>
          </cell>
          <cell r="D35">
            <v>15852858.5</v>
          </cell>
          <cell r="E35">
            <v>15033485.25</v>
          </cell>
        </row>
      </sheetData>
      <sheetData sheetId="20">
        <row r="35">
          <cell r="B35">
            <v>602104.75</v>
          </cell>
          <cell r="C35">
            <v>712919.25</v>
          </cell>
          <cell r="D35">
            <v>8169722.1699999999</v>
          </cell>
          <cell r="E35">
            <v>7704011.25</v>
          </cell>
        </row>
      </sheetData>
      <sheetData sheetId="21">
        <row r="35">
          <cell r="B35">
            <v>172578.75</v>
          </cell>
          <cell r="C35">
            <v>177402</v>
          </cell>
          <cell r="D35">
            <v>1926333.75</v>
          </cell>
          <cell r="E35">
            <v>1908670.25</v>
          </cell>
        </row>
      </sheetData>
      <sheetData sheetId="22">
        <row r="35">
          <cell r="B35">
            <v>455820.75</v>
          </cell>
          <cell r="C35">
            <v>488643.5</v>
          </cell>
          <cell r="D35">
            <v>5756802.5800000001</v>
          </cell>
          <cell r="E35">
            <v>5420803.75</v>
          </cell>
        </row>
      </sheetData>
      <sheetData sheetId="23">
        <row r="35">
          <cell r="B35">
            <v>12082</v>
          </cell>
          <cell r="C35">
            <v>12090</v>
          </cell>
          <cell r="D35">
            <v>145096</v>
          </cell>
          <cell r="E35">
            <v>152081</v>
          </cell>
        </row>
      </sheetData>
      <sheetData sheetId="24">
        <row r="35">
          <cell r="B35">
            <v>212681391</v>
          </cell>
          <cell r="C35">
            <v>218357626</v>
          </cell>
          <cell r="D35">
            <v>2284736622</v>
          </cell>
          <cell r="E35">
            <v>2428517256</v>
          </cell>
        </row>
      </sheetData>
      <sheetData sheetId="25">
        <row r="35">
          <cell r="B35">
            <v>536</v>
          </cell>
          <cell r="C35">
            <v>510</v>
          </cell>
          <cell r="D35">
            <v>4225</v>
          </cell>
          <cell r="E35">
            <v>4206</v>
          </cell>
        </row>
      </sheetData>
      <sheetData sheetId="26">
        <row r="35">
          <cell r="B35">
            <v>2268888</v>
          </cell>
          <cell r="C35">
            <v>2555691</v>
          </cell>
          <cell r="D35">
            <v>30745473</v>
          </cell>
          <cell r="E35">
            <v>36770877</v>
          </cell>
        </row>
      </sheetData>
      <sheetData sheetId="27">
        <row r="35">
          <cell r="B35">
            <v>1360794</v>
          </cell>
          <cell r="C35">
            <v>1392861</v>
          </cell>
          <cell r="D35">
            <v>23221453</v>
          </cell>
          <cell r="E35">
            <v>25497338</v>
          </cell>
        </row>
      </sheetData>
      <sheetData sheetId="28">
        <row r="35">
          <cell r="B35">
            <v>908094</v>
          </cell>
          <cell r="C35">
            <v>1162830</v>
          </cell>
          <cell r="D35">
            <v>7524020</v>
          </cell>
          <cell r="E35">
            <v>11273539</v>
          </cell>
        </row>
      </sheetData>
      <sheetData sheetId="29">
        <row r="35">
          <cell r="B35">
            <v>376202</v>
          </cell>
          <cell r="C35">
            <v>396688</v>
          </cell>
          <cell r="D35">
            <v>5802439</v>
          </cell>
          <cell r="E35">
            <v>6364058</v>
          </cell>
        </row>
      </sheetData>
      <sheetData sheetId="30">
        <row r="35">
          <cell r="B35">
            <v>288966</v>
          </cell>
          <cell r="C35">
            <v>347143</v>
          </cell>
          <cell r="D35">
            <v>2890946</v>
          </cell>
          <cell r="E35">
            <v>3575572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1"/>
  <sheetViews>
    <sheetView tabSelected="1" workbookViewId="0">
      <selection activeCell="DM3" sqref="DM3:DQ31"/>
    </sheetView>
  </sheetViews>
  <sheetFormatPr baseColWidth="10" defaultColWidth="9.140625" defaultRowHeight="15" x14ac:dyDescent="0.25"/>
  <cols>
    <col min="1" max="1" width="24.42578125" customWidth="1"/>
    <col min="4" max="4" width="11.42578125" customWidth="1"/>
    <col min="5" max="5" width="12" customWidth="1"/>
    <col min="14" max="15" width="11.28515625" customWidth="1"/>
    <col min="19" max="19" width="10.28515625" customWidth="1"/>
    <col min="20" max="20" width="10.85546875" customWidth="1"/>
    <col min="43" max="43" width="11.28515625" customWidth="1"/>
    <col min="44" max="44" width="12.7109375" customWidth="1"/>
    <col min="45" max="45" width="13.28515625" customWidth="1"/>
    <col min="49" max="49" width="12" customWidth="1"/>
    <col min="53" max="53" width="12" customWidth="1"/>
    <col min="87" max="87" width="11.5703125" customWidth="1"/>
    <col min="88" max="88" width="13.140625" customWidth="1"/>
    <col min="89" max="89" width="13" customWidth="1"/>
    <col min="90" max="90" width="13.7109375" customWidth="1"/>
  </cols>
  <sheetData>
    <row r="1" spans="1:121" ht="46.5" customHeight="1" x14ac:dyDescent="0.25">
      <c r="A1" s="1" t="s">
        <v>0</v>
      </c>
      <c r="B1" s="2" t="s">
        <v>60</v>
      </c>
      <c r="C1" s="2"/>
      <c r="D1" s="2" t="s">
        <v>1</v>
      </c>
      <c r="E1" s="2"/>
      <c r="F1" s="2"/>
      <c r="G1" s="2" t="s">
        <v>61</v>
      </c>
      <c r="H1" s="2"/>
      <c r="I1" s="2" t="s">
        <v>2</v>
      </c>
      <c r="J1" s="2"/>
      <c r="K1" s="2"/>
      <c r="L1" s="2" t="s">
        <v>62</v>
      </c>
      <c r="M1" s="2"/>
      <c r="N1" s="2" t="s">
        <v>3</v>
      </c>
      <c r="O1" s="2"/>
      <c r="P1" s="2"/>
      <c r="Q1" s="2" t="s">
        <v>63</v>
      </c>
      <c r="R1" s="2"/>
      <c r="S1" s="2" t="s">
        <v>4</v>
      </c>
      <c r="T1" s="2"/>
      <c r="U1" s="2"/>
      <c r="V1" s="2" t="s">
        <v>64</v>
      </c>
      <c r="W1" s="2"/>
      <c r="X1" s="2" t="s">
        <v>5</v>
      </c>
      <c r="Y1" s="2"/>
      <c r="Z1" s="2"/>
      <c r="AA1" s="3" t="s">
        <v>65</v>
      </c>
      <c r="AB1" s="3"/>
      <c r="AC1" s="2" t="s">
        <v>6</v>
      </c>
      <c r="AD1" s="2"/>
      <c r="AE1" s="2"/>
      <c r="AF1" s="2" t="s">
        <v>66</v>
      </c>
      <c r="AG1" s="2"/>
      <c r="AH1" s="2" t="s">
        <v>7</v>
      </c>
      <c r="AI1" s="2"/>
      <c r="AJ1" s="2"/>
      <c r="AK1" s="2" t="s">
        <v>67</v>
      </c>
      <c r="AL1" s="2"/>
      <c r="AM1" s="2" t="s">
        <v>8</v>
      </c>
      <c r="AN1" s="2"/>
      <c r="AO1" s="2"/>
      <c r="AP1" s="2" t="s">
        <v>68</v>
      </c>
      <c r="AQ1" s="2"/>
      <c r="AR1" s="2" t="s">
        <v>9</v>
      </c>
      <c r="AS1" s="2"/>
      <c r="AT1" s="2"/>
      <c r="AU1" s="2" t="s">
        <v>69</v>
      </c>
      <c r="AV1" s="2"/>
      <c r="AW1" s="2" t="s">
        <v>10</v>
      </c>
      <c r="AX1" s="2"/>
      <c r="AY1" s="2"/>
      <c r="AZ1" s="2" t="s">
        <v>70</v>
      </c>
      <c r="BA1" s="2"/>
      <c r="BB1" s="2" t="s">
        <v>11</v>
      </c>
      <c r="BC1" s="2"/>
      <c r="BD1" s="2"/>
      <c r="BE1" s="2" t="s">
        <v>71</v>
      </c>
      <c r="BF1" s="2"/>
      <c r="BG1" s="2" t="s">
        <v>12</v>
      </c>
      <c r="BH1" s="2"/>
      <c r="BI1" s="2"/>
      <c r="BJ1" s="2" t="s">
        <v>72</v>
      </c>
      <c r="BK1" s="2"/>
      <c r="BL1" s="2" t="s">
        <v>13</v>
      </c>
      <c r="BM1" s="2"/>
      <c r="BN1" s="2"/>
      <c r="BO1" s="2" t="s">
        <v>73</v>
      </c>
      <c r="BP1" s="2"/>
      <c r="BQ1" s="2" t="s">
        <v>14</v>
      </c>
      <c r="BR1" s="2"/>
      <c r="BS1" s="2"/>
      <c r="BT1" s="2" t="s">
        <v>74</v>
      </c>
      <c r="BU1" s="2"/>
      <c r="BV1" s="2" t="s">
        <v>15</v>
      </c>
      <c r="BW1" s="2"/>
      <c r="BX1" s="2"/>
      <c r="BY1" s="2" t="s">
        <v>75</v>
      </c>
      <c r="BZ1" s="2"/>
      <c r="CA1" s="2" t="s">
        <v>16</v>
      </c>
      <c r="CB1" s="2"/>
      <c r="CC1" s="2"/>
      <c r="CD1" s="2" t="s">
        <v>76</v>
      </c>
      <c r="CE1" s="2"/>
      <c r="CF1" s="2" t="s">
        <v>17</v>
      </c>
      <c r="CG1" s="2"/>
      <c r="CH1" s="2"/>
      <c r="CI1" s="2" t="s">
        <v>77</v>
      </c>
      <c r="CJ1" s="2"/>
      <c r="CK1" s="2" t="s">
        <v>18</v>
      </c>
      <c r="CL1" s="2"/>
      <c r="CM1" s="2"/>
      <c r="CN1" s="2" t="s">
        <v>78</v>
      </c>
      <c r="CO1" s="2"/>
      <c r="CP1" s="2" t="s">
        <v>19</v>
      </c>
      <c r="CQ1" s="2"/>
      <c r="CR1" s="2"/>
      <c r="CS1" s="2" t="s">
        <v>79</v>
      </c>
      <c r="CT1" s="2"/>
      <c r="CU1" s="2" t="s">
        <v>20</v>
      </c>
      <c r="CV1" s="2"/>
      <c r="CW1" s="2"/>
      <c r="CX1" s="2" t="s">
        <v>80</v>
      </c>
      <c r="CY1" s="2"/>
      <c r="CZ1" s="2" t="s">
        <v>21</v>
      </c>
      <c r="DA1" s="2"/>
      <c r="DB1" s="2"/>
      <c r="DC1" s="2" t="s">
        <v>81</v>
      </c>
      <c r="DD1" s="2"/>
      <c r="DE1" s="2" t="s">
        <v>22</v>
      </c>
      <c r="DF1" s="2"/>
      <c r="DG1" s="2"/>
      <c r="DH1" s="2" t="s">
        <v>82</v>
      </c>
      <c r="DI1" s="2"/>
      <c r="DJ1" s="2" t="s">
        <v>23</v>
      </c>
      <c r="DK1" s="2"/>
      <c r="DL1" s="2"/>
      <c r="DM1" s="2" t="s">
        <v>83</v>
      </c>
      <c r="DN1" s="2"/>
      <c r="DO1" s="2" t="s">
        <v>24</v>
      </c>
      <c r="DP1" s="2"/>
      <c r="DQ1" s="2"/>
    </row>
    <row r="2" spans="1:121" x14ac:dyDescent="0.25">
      <c r="A2" s="1"/>
      <c r="B2" s="4" t="s">
        <v>25</v>
      </c>
      <c r="C2" s="4" t="s">
        <v>26</v>
      </c>
      <c r="D2" s="4" t="s">
        <v>25</v>
      </c>
      <c r="E2" s="4" t="s">
        <v>26</v>
      </c>
      <c r="F2" s="5" t="s">
        <v>27</v>
      </c>
      <c r="G2" s="4" t="s">
        <v>25</v>
      </c>
      <c r="H2" s="4" t="s">
        <v>26</v>
      </c>
      <c r="I2" s="4" t="s">
        <v>25</v>
      </c>
      <c r="J2" s="4" t="s">
        <v>26</v>
      </c>
      <c r="K2" s="5" t="s">
        <v>27</v>
      </c>
      <c r="L2" s="4" t="s">
        <v>25</v>
      </c>
      <c r="M2" s="4" t="s">
        <v>26</v>
      </c>
      <c r="N2" s="4" t="s">
        <v>25</v>
      </c>
      <c r="O2" s="4" t="s">
        <v>26</v>
      </c>
      <c r="P2" s="5" t="s">
        <v>27</v>
      </c>
      <c r="Q2" s="4" t="s">
        <v>25</v>
      </c>
      <c r="R2" s="4" t="s">
        <v>26</v>
      </c>
      <c r="S2" s="4" t="s">
        <v>25</v>
      </c>
      <c r="T2" s="4" t="s">
        <v>26</v>
      </c>
      <c r="U2" s="5" t="s">
        <v>27</v>
      </c>
      <c r="V2" s="4" t="s">
        <v>25</v>
      </c>
      <c r="W2" s="4" t="s">
        <v>26</v>
      </c>
      <c r="X2" s="4" t="s">
        <v>25</v>
      </c>
      <c r="Y2" s="4" t="s">
        <v>26</v>
      </c>
      <c r="Z2" s="5" t="s">
        <v>27</v>
      </c>
      <c r="AA2" s="4" t="s">
        <v>25</v>
      </c>
      <c r="AB2" s="4" t="s">
        <v>26</v>
      </c>
      <c r="AC2" s="4" t="s">
        <v>25</v>
      </c>
      <c r="AD2" s="4" t="s">
        <v>26</v>
      </c>
      <c r="AE2" s="5" t="s">
        <v>27</v>
      </c>
      <c r="AF2" s="4" t="s">
        <v>25</v>
      </c>
      <c r="AG2" s="4" t="s">
        <v>26</v>
      </c>
      <c r="AH2" s="4" t="s">
        <v>25</v>
      </c>
      <c r="AI2" s="4" t="s">
        <v>26</v>
      </c>
      <c r="AJ2" s="5" t="s">
        <v>27</v>
      </c>
      <c r="AK2" s="4" t="s">
        <v>25</v>
      </c>
      <c r="AL2" s="4" t="s">
        <v>26</v>
      </c>
      <c r="AM2" s="4" t="s">
        <v>25</v>
      </c>
      <c r="AN2" s="4" t="s">
        <v>26</v>
      </c>
      <c r="AO2" s="5" t="s">
        <v>27</v>
      </c>
      <c r="AP2" s="4" t="s">
        <v>25</v>
      </c>
      <c r="AQ2" s="4" t="s">
        <v>26</v>
      </c>
      <c r="AR2" s="4" t="s">
        <v>25</v>
      </c>
      <c r="AS2" s="4" t="s">
        <v>26</v>
      </c>
      <c r="AT2" s="5" t="s">
        <v>27</v>
      </c>
      <c r="AU2" s="4" t="s">
        <v>25</v>
      </c>
      <c r="AV2" s="4" t="s">
        <v>26</v>
      </c>
      <c r="AW2" s="4" t="s">
        <v>25</v>
      </c>
      <c r="AX2" s="4" t="s">
        <v>26</v>
      </c>
      <c r="AY2" s="5" t="s">
        <v>27</v>
      </c>
      <c r="AZ2" s="4" t="s">
        <v>25</v>
      </c>
      <c r="BA2" s="4" t="s">
        <v>26</v>
      </c>
      <c r="BB2" s="4" t="s">
        <v>25</v>
      </c>
      <c r="BC2" s="4" t="s">
        <v>26</v>
      </c>
      <c r="BD2" s="5" t="s">
        <v>27</v>
      </c>
      <c r="BE2" s="4">
        <v>2022</v>
      </c>
      <c r="BF2" s="4">
        <v>2023</v>
      </c>
      <c r="BG2" s="4">
        <v>2022</v>
      </c>
      <c r="BH2" s="4">
        <v>2023</v>
      </c>
      <c r="BI2" s="5" t="s">
        <v>27</v>
      </c>
      <c r="BJ2" s="6">
        <v>2022</v>
      </c>
      <c r="BK2" s="4">
        <v>2023</v>
      </c>
      <c r="BL2" s="4">
        <v>2022</v>
      </c>
      <c r="BM2" s="4">
        <v>2023</v>
      </c>
      <c r="BN2" s="5" t="s">
        <v>27</v>
      </c>
      <c r="BO2" s="4">
        <v>2022</v>
      </c>
      <c r="BP2" s="4">
        <v>2023</v>
      </c>
      <c r="BQ2" s="4">
        <v>2022</v>
      </c>
      <c r="BR2" s="4">
        <v>2023</v>
      </c>
      <c r="BS2" s="5" t="s">
        <v>27</v>
      </c>
      <c r="BT2" s="4">
        <v>2022</v>
      </c>
      <c r="BU2" s="4">
        <v>2023</v>
      </c>
      <c r="BV2" s="4">
        <v>2022</v>
      </c>
      <c r="BW2" s="4">
        <v>2023</v>
      </c>
      <c r="BX2" s="5" t="s">
        <v>27</v>
      </c>
      <c r="BY2" s="4">
        <v>2022</v>
      </c>
      <c r="BZ2" s="4">
        <v>2023</v>
      </c>
      <c r="CA2" s="4">
        <v>2022</v>
      </c>
      <c r="CB2" s="4">
        <v>2023</v>
      </c>
      <c r="CC2" s="5" t="s">
        <v>27</v>
      </c>
      <c r="CD2" s="4">
        <v>2022</v>
      </c>
      <c r="CE2" s="4">
        <v>2023</v>
      </c>
      <c r="CF2" s="4">
        <v>2022</v>
      </c>
      <c r="CG2" s="4">
        <v>2023</v>
      </c>
      <c r="CH2" s="5" t="s">
        <v>27</v>
      </c>
      <c r="CI2" s="4" t="s">
        <v>28</v>
      </c>
      <c r="CJ2" s="4" t="s">
        <v>29</v>
      </c>
      <c r="CK2" s="4" t="s">
        <v>28</v>
      </c>
      <c r="CL2" s="4" t="s">
        <v>29</v>
      </c>
      <c r="CM2" s="5" t="s">
        <v>27</v>
      </c>
      <c r="CN2" s="4">
        <v>2022</v>
      </c>
      <c r="CO2" s="4">
        <v>2023</v>
      </c>
      <c r="CP2" s="4">
        <v>2022</v>
      </c>
      <c r="CQ2" s="4">
        <v>2023</v>
      </c>
      <c r="CR2" s="5" t="s">
        <v>27</v>
      </c>
      <c r="CS2" s="4">
        <v>2022</v>
      </c>
      <c r="CT2" s="4">
        <v>2023</v>
      </c>
      <c r="CU2" s="4">
        <v>2022</v>
      </c>
      <c r="CV2" s="4">
        <v>2023</v>
      </c>
      <c r="CW2" s="5" t="s">
        <v>27</v>
      </c>
      <c r="CX2" s="4">
        <v>2022</v>
      </c>
      <c r="CY2" s="4">
        <v>2023</v>
      </c>
      <c r="CZ2" s="4">
        <v>2022</v>
      </c>
      <c r="DA2" s="4">
        <v>2023</v>
      </c>
      <c r="DB2" s="5" t="s">
        <v>27</v>
      </c>
      <c r="DC2" s="4">
        <v>2022</v>
      </c>
      <c r="DD2" s="4">
        <v>2023</v>
      </c>
      <c r="DE2" s="4">
        <v>2022</v>
      </c>
      <c r="DF2" s="4">
        <v>2023</v>
      </c>
      <c r="DG2" s="5" t="s">
        <v>27</v>
      </c>
      <c r="DH2" s="4">
        <v>2022</v>
      </c>
      <c r="DI2" s="4">
        <v>2023</v>
      </c>
      <c r="DJ2" s="4">
        <v>2022</v>
      </c>
      <c r="DK2" s="4">
        <v>2023</v>
      </c>
      <c r="DL2" s="5" t="s">
        <v>27</v>
      </c>
      <c r="DM2" s="4">
        <v>2022</v>
      </c>
      <c r="DN2" s="4">
        <v>2023</v>
      </c>
      <c r="DO2" s="4">
        <v>2022</v>
      </c>
      <c r="DP2" s="4">
        <v>2023</v>
      </c>
      <c r="DQ2" s="5" t="s">
        <v>27</v>
      </c>
    </row>
    <row r="3" spans="1:121" x14ac:dyDescent="0.25">
      <c r="A3" s="7" t="s">
        <v>30</v>
      </c>
      <c r="B3" s="8">
        <v>658216</v>
      </c>
      <c r="C3" s="8">
        <v>941675</v>
      </c>
      <c r="D3" s="8">
        <v>7725437</v>
      </c>
      <c r="E3" s="8">
        <v>7283574</v>
      </c>
      <c r="F3" s="9">
        <v>-5.7195858305491356</v>
      </c>
      <c r="G3" s="8">
        <v>697064</v>
      </c>
      <c r="H3" s="8">
        <v>223249</v>
      </c>
      <c r="I3" s="8">
        <v>4665909</v>
      </c>
      <c r="J3" s="8">
        <v>4823118</v>
      </c>
      <c r="K3" s="9">
        <v>3.369311317473191</v>
      </c>
      <c r="L3" s="8">
        <v>45428</v>
      </c>
      <c r="M3" s="8">
        <v>18567</v>
      </c>
      <c r="N3" s="8">
        <v>868923</v>
      </c>
      <c r="O3" s="8">
        <v>543736</v>
      </c>
      <c r="P3" s="9">
        <v>-37.424144601995813</v>
      </c>
      <c r="Q3" s="8">
        <v>0</v>
      </c>
      <c r="R3" s="8">
        <v>0</v>
      </c>
      <c r="S3" s="8">
        <v>113</v>
      </c>
      <c r="T3" s="8">
        <v>174</v>
      </c>
      <c r="U3" s="9">
        <v>53.982300884955748</v>
      </c>
      <c r="V3" s="8">
        <v>3022.8249999999998</v>
      </c>
      <c r="W3" s="8">
        <v>1638.5319999999999</v>
      </c>
      <c r="X3" s="8">
        <v>26212.246999999999</v>
      </c>
      <c r="Y3" s="8">
        <v>26110.714</v>
      </c>
      <c r="Z3" s="9">
        <v>-0.38734947065013609</v>
      </c>
      <c r="AA3" s="8">
        <v>4520</v>
      </c>
      <c r="AB3" s="8">
        <v>2943</v>
      </c>
      <c r="AC3" s="8">
        <v>51511</v>
      </c>
      <c r="AD3" s="8">
        <v>51864</v>
      </c>
      <c r="AE3" s="9">
        <v>0.68529052047135519</v>
      </c>
      <c r="AF3" s="8">
        <v>2655</v>
      </c>
      <c r="AG3" s="8">
        <v>2191</v>
      </c>
      <c r="AH3" s="8">
        <v>28137</v>
      </c>
      <c r="AI3" s="8">
        <v>27525</v>
      </c>
      <c r="AJ3" s="9">
        <v>-2.1750719692931</v>
      </c>
      <c r="AK3" s="8">
        <v>0</v>
      </c>
      <c r="AL3" s="8">
        <v>0</v>
      </c>
      <c r="AM3" s="8">
        <v>0</v>
      </c>
      <c r="AN3" s="8">
        <v>0</v>
      </c>
      <c r="AO3" s="9" t="s">
        <v>51</v>
      </c>
      <c r="AP3" s="8">
        <v>415776</v>
      </c>
      <c r="AQ3" s="8">
        <v>22002</v>
      </c>
      <c r="AR3" s="8">
        <v>1459230</v>
      </c>
      <c r="AS3" s="8">
        <v>1672684</v>
      </c>
      <c r="AT3" s="9">
        <v>14.627851675198571</v>
      </c>
      <c r="AU3" s="8">
        <v>0</v>
      </c>
      <c r="AV3" s="8">
        <v>0</v>
      </c>
      <c r="AW3" s="8">
        <v>0</v>
      </c>
      <c r="AX3" s="8">
        <v>0</v>
      </c>
      <c r="AY3" s="9" t="s">
        <v>51</v>
      </c>
      <c r="AZ3" s="8">
        <v>0</v>
      </c>
      <c r="BA3" s="8">
        <v>0</v>
      </c>
      <c r="BB3" s="8">
        <v>0</v>
      </c>
      <c r="BC3" s="8">
        <v>0</v>
      </c>
      <c r="BD3" s="9" t="s">
        <v>51</v>
      </c>
      <c r="BE3" s="8">
        <v>0</v>
      </c>
      <c r="BF3" s="8">
        <v>0</v>
      </c>
      <c r="BG3" s="8">
        <v>0</v>
      </c>
      <c r="BH3" s="8">
        <v>0</v>
      </c>
      <c r="BI3" s="9" t="s">
        <v>51</v>
      </c>
      <c r="BJ3" s="8">
        <v>0</v>
      </c>
      <c r="BK3" s="8">
        <v>0</v>
      </c>
      <c r="BL3" s="8">
        <v>10</v>
      </c>
      <c r="BM3" s="8">
        <v>14</v>
      </c>
      <c r="BN3" s="9">
        <v>40</v>
      </c>
      <c r="BO3" s="8">
        <v>0</v>
      </c>
      <c r="BP3" s="8">
        <v>0</v>
      </c>
      <c r="BQ3" s="8">
        <v>0</v>
      </c>
      <c r="BR3" s="8">
        <v>0</v>
      </c>
      <c r="BS3" s="9" t="s">
        <v>51</v>
      </c>
      <c r="BT3" s="8">
        <v>0</v>
      </c>
      <c r="BU3" s="8">
        <v>0</v>
      </c>
      <c r="BV3" s="8">
        <v>0</v>
      </c>
      <c r="BW3" s="8">
        <v>0</v>
      </c>
      <c r="BX3" s="9" t="s">
        <v>51</v>
      </c>
      <c r="BY3" s="8">
        <v>0</v>
      </c>
      <c r="BZ3" s="8">
        <v>0</v>
      </c>
      <c r="CA3" s="8">
        <v>10</v>
      </c>
      <c r="CB3" s="8">
        <v>14</v>
      </c>
      <c r="CC3" s="9">
        <v>40</v>
      </c>
      <c r="CD3" s="8">
        <v>86</v>
      </c>
      <c r="CE3" s="8">
        <v>87</v>
      </c>
      <c r="CF3" s="8">
        <v>1004</v>
      </c>
      <c r="CG3" s="8">
        <v>1022</v>
      </c>
      <c r="CH3" s="9">
        <v>1.7928286852589681</v>
      </c>
      <c r="CI3" s="8">
        <v>2108524</v>
      </c>
      <c r="CJ3" s="8">
        <v>1782232</v>
      </c>
      <c r="CK3" s="8">
        <v>24646864</v>
      </c>
      <c r="CL3" s="8">
        <v>26222558</v>
      </c>
      <c r="CM3" s="9">
        <v>6.3930810832566749</v>
      </c>
      <c r="CN3" s="8">
        <v>9</v>
      </c>
      <c r="CO3" s="8">
        <v>6</v>
      </c>
      <c r="CP3" s="8">
        <v>130</v>
      </c>
      <c r="CQ3" s="8">
        <v>127</v>
      </c>
      <c r="CR3" s="9">
        <v>-2.307692307692307</v>
      </c>
      <c r="CS3" s="8">
        <v>14109</v>
      </c>
      <c r="CT3" s="8">
        <v>13513</v>
      </c>
      <c r="CU3" s="8">
        <v>212326</v>
      </c>
      <c r="CV3" s="8">
        <v>320067</v>
      </c>
      <c r="CW3" s="9">
        <v>50.743196782306462</v>
      </c>
      <c r="CX3" s="8">
        <v>0</v>
      </c>
      <c r="CY3" s="8">
        <v>0</v>
      </c>
      <c r="CZ3" s="8">
        <v>0</v>
      </c>
      <c r="DA3" s="8">
        <v>0</v>
      </c>
      <c r="DB3" s="9" t="s">
        <v>51</v>
      </c>
      <c r="DC3" s="8">
        <v>14109</v>
      </c>
      <c r="DD3" s="8">
        <v>13513</v>
      </c>
      <c r="DE3" s="8">
        <v>212326</v>
      </c>
      <c r="DF3" s="8">
        <v>320067</v>
      </c>
      <c r="DG3" s="9">
        <v>50.743196782306462</v>
      </c>
      <c r="DH3" s="8">
        <v>0</v>
      </c>
      <c r="DI3" s="8">
        <v>0</v>
      </c>
      <c r="DJ3" s="8">
        <v>0</v>
      </c>
      <c r="DK3" s="8">
        <v>0</v>
      </c>
      <c r="DL3" s="9" t="s">
        <v>51</v>
      </c>
      <c r="DM3" s="8">
        <v>0</v>
      </c>
      <c r="DN3" s="8">
        <v>0</v>
      </c>
      <c r="DO3" s="8">
        <v>0</v>
      </c>
      <c r="DP3" s="8">
        <v>0</v>
      </c>
      <c r="DQ3" s="9" t="s">
        <v>51</v>
      </c>
    </row>
    <row r="4" spans="1:121" x14ac:dyDescent="0.25">
      <c r="A4" s="7" t="s">
        <v>31</v>
      </c>
      <c r="B4" s="8">
        <v>11406</v>
      </c>
      <c r="C4" s="8">
        <v>7564</v>
      </c>
      <c r="D4" s="8">
        <v>30420</v>
      </c>
      <c r="E4" s="8">
        <v>42733</v>
      </c>
      <c r="F4" s="9">
        <v>40.47666009204471</v>
      </c>
      <c r="G4" s="8">
        <v>157298</v>
      </c>
      <c r="H4" s="8">
        <v>147824</v>
      </c>
      <c r="I4" s="8">
        <v>1518547</v>
      </c>
      <c r="J4" s="8">
        <v>1636890</v>
      </c>
      <c r="K4" s="9">
        <v>7.7931733426756002</v>
      </c>
      <c r="L4" s="8">
        <v>111654</v>
      </c>
      <c r="M4" s="8">
        <v>103440</v>
      </c>
      <c r="N4" s="8">
        <v>1393076</v>
      </c>
      <c r="O4" s="8">
        <v>1209816</v>
      </c>
      <c r="P4" s="9">
        <v>-13.15506117397759</v>
      </c>
      <c r="Q4" s="8">
        <v>98959</v>
      </c>
      <c r="R4" s="8">
        <v>89881</v>
      </c>
      <c r="S4" s="8">
        <v>1257376</v>
      </c>
      <c r="T4" s="8">
        <v>1008601</v>
      </c>
      <c r="U4" s="9">
        <v>-19.785251189779341</v>
      </c>
      <c r="V4" s="8">
        <v>0</v>
      </c>
      <c r="W4" s="8">
        <v>0</v>
      </c>
      <c r="X4" s="8">
        <v>377.81</v>
      </c>
      <c r="Y4" s="8">
        <v>0</v>
      </c>
      <c r="Z4" s="9">
        <v>-100</v>
      </c>
      <c r="AA4" s="8">
        <v>2231</v>
      </c>
      <c r="AB4" s="8">
        <v>1445</v>
      </c>
      <c r="AC4" s="8">
        <v>20693</v>
      </c>
      <c r="AD4" s="8">
        <v>27192</v>
      </c>
      <c r="AE4" s="9">
        <v>31.406755907794921</v>
      </c>
      <c r="AF4" s="8">
        <v>164</v>
      </c>
      <c r="AG4" s="8">
        <v>152</v>
      </c>
      <c r="AH4" s="8">
        <v>2169</v>
      </c>
      <c r="AI4" s="8">
        <v>1636</v>
      </c>
      <c r="AJ4" s="9">
        <v>-24.573536191793451</v>
      </c>
      <c r="AK4" s="8">
        <v>0</v>
      </c>
      <c r="AL4" s="8">
        <v>0</v>
      </c>
      <c r="AM4" s="8">
        <v>0</v>
      </c>
      <c r="AN4" s="8">
        <v>0</v>
      </c>
      <c r="AO4" s="9" t="s">
        <v>51</v>
      </c>
      <c r="AP4" s="8">
        <v>8</v>
      </c>
      <c r="AQ4" s="8">
        <v>0</v>
      </c>
      <c r="AR4" s="8">
        <v>17555</v>
      </c>
      <c r="AS4" s="8">
        <v>15158</v>
      </c>
      <c r="AT4" s="9">
        <v>-13.654229564226711</v>
      </c>
      <c r="AU4" s="8">
        <v>8</v>
      </c>
      <c r="AV4" s="8">
        <v>0</v>
      </c>
      <c r="AW4" s="8">
        <v>17555</v>
      </c>
      <c r="AX4" s="8">
        <v>15158</v>
      </c>
      <c r="AY4" s="9">
        <v>-13.654229564226711</v>
      </c>
      <c r="AZ4" s="8">
        <v>143</v>
      </c>
      <c r="BA4" s="8">
        <v>4115</v>
      </c>
      <c r="BB4" s="8">
        <v>50090</v>
      </c>
      <c r="BC4" s="8">
        <v>17071</v>
      </c>
      <c r="BD4" s="9">
        <v>-65.919345178678384</v>
      </c>
      <c r="BE4" s="8">
        <v>0</v>
      </c>
      <c r="BF4" s="8">
        <v>115</v>
      </c>
      <c r="BG4" s="8">
        <v>2084</v>
      </c>
      <c r="BH4" s="8">
        <v>645</v>
      </c>
      <c r="BI4" s="9">
        <v>-69.049904030710167</v>
      </c>
      <c r="BJ4" s="8">
        <v>15641.75</v>
      </c>
      <c r="BK4" s="8">
        <v>14070</v>
      </c>
      <c r="BL4" s="8">
        <v>195130</v>
      </c>
      <c r="BM4" s="8">
        <v>158281.5</v>
      </c>
      <c r="BN4" s="9">
        <v>-18.884077281812129</v>
      </c>
      <c r="BO4" s="8">
        <v>4</v>
      </c>
      <c r="BP4" s="8">
        <v>0</v>
      </c>
      <c r="BQ4" s="8">
        <v>1419</v>
      </c>
      <c r="BR4" s="8">
        <v>1614.5</v>
      </c>
      <c r="BS4" s="9">
        <v>13.77730796335447</v>
      </c>
      <c r="BT4" s="8">
        <v>13574.75</v>
      </c>
      <c r="BU4" s="8">
        <v>11991</v>
      </c>
      <c r="BV4" s="8">
        <v>167920</v>
      </c>
      <c r="BW4" s="8">
        <v>135321.25</v>
      </c>
      <c r="BX4" s="9">
        <v>-19.41326226774655</v>
      </c>
      <c r="BY4" s="8">
        <v>2063</v>
      </c>
      <c r="BZ4" s="8">
        <v>2079</v>
      </c>
      <c r="CA4" s="8">
        <v>25791</v>
      </c>
      <c r="CB4" s="8">
        <v>21345.75</v>
      </c>
      <c r="CC4" s="9">
        <v>-17.235663603582651</v>
      </c>
      <c r="CD4" s="8">
        <v>63</v>
      </c>
      <c r="CE4" s="8">
        <v>74</v>
      </c>
      <c r="CF4" s="8">
        <v>615</v>
      </c>
      <c r="CG4" s="8">
        <v>819</v>
      </c>
      <c r="CH4" s="9">
        <v>33.17073170731706</v>
      </c>
      <c r="CI4" s="8">
        <v>1235526</v>
      </c>
      <c r="CJ4" s="8">
        <v>1150164</v>
      </c>
      <c r="CK4" s="8">
        <v>11077536</v>
      </c>
      <c r="CL4" s="8">
        <v>13651430</v>
      </c>
      <c r="CM4" s="9">
        <v>23.235257371314351</v>
      </c>
      <c r="CN4" s="8">
        <v>8</v>
      </c>
      <c r="CO4" s="8">
        <v>8</v>
      </c>
      <c r="CP4" s="8">
        <v>58</v>
      </c>
      <c r="CQ4" s="8">
        <v>84</v>
      </c>
      <c r="CR4" s="9">
        <v>44.827586206896541</v>
      </c>
      <c r="CS4" s="8">
        <v>23584</v>
      </c>
      <c r="CT4" s="8">
        <v>22192</v>
      </c>
      <c r="CU4" s="8">
        <v>230175</v>
      </c>
      <c r="CV4" s="8">
        <v>347351</v>
      </c>
      <c r="CW4" s="9">
        <v>50.907353100901467</v>
      </c>
      <c r="CX4" s="8">
        <v>9332</v>
      </c>
      <c r="CY4" s="8">
        <v>7029</v>
      </c>
      <c r="CZ4" s="8">
        <v>119391</v>
      </c>
      <c r="DA4" s="8">
        <v>156394</v>
      </c>
      <c r="DB4" s="9">
        <v>30.993123434764751</v>
      </c>
      <c r="DC4" s="8">
        <v>14252</v>
      </c>
      <c r="DD4" s="8">
        <v>15163</v>
      </c>
      <c r="DE4" s="8">
        <v>110784</v>
      </c>
      <c r="DF4" s="8">
        <v>190957</v>
      </c>
      <c r="DG4" s="9">
        <v>72.368753610629682</v>
      </c>
      <c r="DH4" s="8">
        <v>2742</v>
      </c>
      <c r="DI4" s="8">
        <v>1880</v>
      </c>
      <c r="DJ4" s="8">
        <v>29511</v>
      </c>
      <c r="DK4" s="8">
        <v>39911</v>
      </c>
      <c r="DL4" s="9">
        <v>35.241096540273112</v>
      </c>
      <c r="DM4" s="8">
        <v>109</v>
      </c>
      <c r="DN4" s="8">
        <v>64</v>
      </c>
      <c r="DO4" s="8">
        <v>1536</v>
      </c>
      <c r="DP4" s="8">
        <v>2258</v>
      </c>
      <c r="DQ4" s="9">
        <v>47.005208333333343</v>
      </c>
    </row>
    <row r="5" spans="1:121" x14ac:dyDescent="0.25">
      <c r="A5" s="7" t="s">
        <v>32</v>
      </c>
      <c r="B5" s="8">
        <v>7105</v>
      </c>
      <c r="C5" s="8">
        <v>0</v>
      </c>
      <c r="D5" s="8">
        <v>96659</v>
      </c>
      <c r="E5" s="8">
        <v>21263</v>
      </c>
      <c r="F5" s="9">
        <v>-78.002048438324422</v>
      </c>
      <c r="G5" s="8">
        <v>206129</v>
      </c>
      <c r="H5" s="8">
        <v>172876</v>
      </c>
      <c r="I5" s="8">
        <v>3529464</v>
      </c>
      <c r="J5" s="8">
        <v>3559078</v>
      </c>
      <c r="K5" s="9">
        <v>0.83905091537978649</v>
      </c>
      <c r="L5" s="8">
        <v>99006</v>
      </c>
      <c r="M5" s="8">
        <v>120150</v>
      </c>
      <c r="N5" s="8">
        <v>1358873</v>
      </c>
      <c r="O5" s="8">
        <v>1139278</v>
      </c>
      <c r="P5" s="9">
        <v>-16.160082656730982</v>
      </c>
      <c r="Q5" s="8">
        <v>21639</v>
      </c>
      <c r="R5" s="8">
        <v>22208</v>
      </c>
      <c r="S5" s="8">
        <v>354052</v>
      </c>
      <c r="T5" s="8">
        <v>194334</v>
      </c>
      <c r="U5" s="9">
        <v>-45.111452554991921</v>
      </c>
      <c r="V5" s="8">
        <v>173.977</v>
      </c>
      <c r="W5" s="8">
        <v>339.19500000000011</v>
      </c>
      <c r="X5" s="8">
        <v>2919.0419999999999</v>
      </c>
      <c r="Y5" s="8">
        <v>3303.277</v>
      </c>
      <c r="Z5" s="9">
        <v>13.163051439479119</v>
      </c>
      <c r="AA5" s="8">
        <v>5030</v>
      </c>
      <c r="AB5" s="8">
        <v>6567</v>
      </c>
      <c r="AC5" s="8">
        <v>73414</v>
      </c>
      <c r="AD5" s="8">
        <v>86762</v>
      </c>
      <c r="AE5" s="9">
        <v>18.181818181818191</v>
      </c>
      <c r="AF5" s="8">
        <v>2501</v>
      </c>
      <c r="AG5" s="8">
        <v>2851</v>
      </c>
      <c r="AH5" s="8">
        <v>37539</v>
      </c>
      <c r="AI5" s="8">
        <v>43907</v>
      </c>
      <c r="AJ5" s="9">
        <v>16.96369109459495</v>
      </c>
      <c r="AK5" s="8">
        <v>0</v>
      </c>
      <c r="AL5" s="8">
        <v>0</v>
      </c>
      <c r="AM5" s="8">
        <v>0</v>
      </c>
      <c r="AN5" s="8">
        <v>0</v>
      </c>
      <c r="AO5" s="9" t="s">
        <v>51</v>
      </c>
      <c r="AP5" s="8">
        <v>0</v>
      </c>
      <c r="AQ5" s="8">
        <v>0</v>
      </c>
      <c r="AR5" s="8">
        <v>11322</v>
      </c>
      <c r="AS5" s="8">
        <v>43</v>
      </c>
      <c r="AT5" s="9">
        <v>-99.620208443737852</v>
      </c>
      <c r="AU5" s="8">
        <v>0</v>
      </c>
      <c r="AV5" s="8">
        <v>0</v>
      </c>
      <c r="AW5" s="8">
        <v>791</v>
      </c>
      <c r="AX5" s="8">
        <v>43</v>
      </c>
      <c r="AY5" s="9">
        <v>-94.56384323640961</v>
      </c>
      <c r="AZ5" s="8">
        <v>63022</v>
      </c>
      <c r="BA5" s="8">
        <v>72754</v>
      </c>
      <c r="BB5" s="8">
        <v>756888</v>
      </c>
      <c r="BC5" s="8">
        <v>697787</v>
      </c>
      <c r="BD5" s="9">
        <v>-7.8084207967361152</v>
      </c>
      <c r="BE5" s="8">
        <v>3360</v>
      </c>
      <c r="BF5" s="8">
        <v>3712</v>
      </c>
      <c r="BG5" s="8">
        <v>38865</v>
      </c>
      <c r="BH5" s="8">
        <v>36325</v>
      </c>
      <c r="BI5" s="9">
        <v>-6.5354432008233667</v>
      </c>
      <c r="BJ5" s="8">
        <v>1211</v>
      </c>
      <c r="BK5" s="8">
        <v>1644</v>
      </c>
      <c r="BL5" s="8">
        <v>20993</v>
      </c>
      <c r="BM5" s="8">
        <v>15380</v>
      </c>
      <c r="BN5" s="9">
        <v>-26.737483923212491</v>
      </c>
      <c r="BO5" s="8">
        <v>0</v>
      </c>
      <c r="BP5" s="8">
        <v>0</v>
      </c>
      <c r="BQ5" s="8">
        <v>333</v>
      </c>
      <c r="BR5" s="8">
        <v>17</v>
      </c>
      <c r="BS5" s="9">
        <v>-94.89489489489489</v>
      </c>
      <c r="BT5" s="8">
        <v>230</v>
      </c>
      <c r="BU5" s="8">
        <v>670</v>
      </c>
      <c r="BV5" s="8">
        <v>2851.5</v>
      </c>
      <c r="BW5" s="8">
        <v>6895.5</v>
      </c>
      <c r="BX5" s="9">
        <v>141.82009468700679</v>
      </c>
      <c r="BY5" s="8">
        <v>981</v>
      </c>
      <c r="BZ5" s="8">
        <v>974</v>
      </c>
      <c r="CA5" s="8">
        <v>17808.5</v>
      </c>
      <c r="CB5" s="8">
        <v>8467.5</v>
      </c>
      <c r="CC5" s="9">
        <v>-52.452480557037369</v>
      </c>
      <c r="CD5" s="8">
        <v>125</v>
      </c>
      <c r="CE5" s="8">
        <v>132</v>
      </c>
      <c r="CF5" s="8">
        <v>1645</v>
      </c>
      <c r="CG5" s="8">
        <v>1794</v>
      </c>
      <c r="CH5" s="9">
        <v>9.0577507598784166</v>
      </c>
      <c r="CI5" s="8">
        <v>1926214</v>
      </c>
      <c r="CJ5" s="8">
        <v>2241801</v>
      </c>
      <c r="CK5" s="8">
        <v>26510772</v>
      </c>
      <c r="CL5" s="8">
        <v>32207785</v>
      </c>
      <c r="CM5" s="9">
        <v>21.489427014799869</v>
      </c>
      <c r="CN5" s="8">
        <v>2</v>
      </c>
      <c r="CO5" s="8">
        <v>4</v>
      </c>
      <c r="CP5" s="8">
        <v>14</v>
      </c>
      <c r="CQ5" s="8">
        <v>21</v>
      </c>
      <c r="CR5" s="9">
        <v>50</v>
      </c>
      <c r="CS5" s="8">
        <v>26961</v>
      </c>
      <c r="CT5" s="8">
        <v>29590</v>
      </c>
      <c r="CU5" s="8">
        <v>674558</v>
      </c>
      <c r="CV5" s="8">
        <v>797135</v>
      </c>
      <c r="CW5" s="9">
        <v>18.171454493164418</v>
      </c>
      <c r="CX5" s="8">
        <v>24944</v>
      </c>
      <c r="CY5" s="8">
        <v>28045</v>
      </c>
      <c r="CZ5" s="8">
        <v>667520</v>
      </c>
      <c r="DA5" s="8">
        <v>788254</v>
      </c>
      <c r="DB5" s="9">
        <v>18.08694870565677</v>
      </c>
      <c r="DC5" s="8">
        <v>2017</v>
      </c>
      <c r="DD5" s="8">
        <v>1545</v>
      </c>
      <c r="DE5" s="8">
        <v>7038</v>
      </c>
      <c r="DF5" s="8">
        <v>8881</v>
      </c>
      <c r="DG5" s="9">
        <v>26.186416595623751</v>
      </c>
      <c r="DH5" s="8">
        <v>7002</v>
      </c>
      <c r="DI5" s="8">
        <v>8717</v>
      </c>
      <c r="DJ5" s="8">
        <v>158503</v>
      </c>
      <c r="DK5" s="8">
        <v>205094</v>
      </c>
      <c r="DL5" s="9">
        <v>29.394396320574369</v>
      </c>
      <c r="DM5" s="8">
        <v>148</v>
      </c>
      <c r="DN5" s="8">
        <v>195</v>
      </c>
      <c r="DO5" s="8">
        <v>2375</v>
      </c>
      <c r="DP5" s="8">
        <v>2183</v>
      </c>
      <c r="DQ5" s="9">
        <v>-8.0842105263157862</v>
      </c>
    </row>
    <row r="6" spans="1:121" x14ac:dyDescent="0.25">
      <c r="A6" s="7" t="s">
        <v>33</v>
      </c>
      <c r="B6" s="8">
        <v>33974</v>
      </c>
      <c r="C6" s="8">
        <v>42416</v>
      </c>
      <c r="D6" s="8">
        <v>576773</v>
      </c>
      <c r="E6" s="8">
        <v>621224</v>
      </c>
      <c r="F6" s="9">
        <v>7.7068448072291904</v>
      </c>
      <c r="G6" s="8">
        <v>189307</v>
      </c>
      <c r="H6" s="8">
        <v>202397</v>
      </c>
      <c r="I6" s="8">
        <v>2602203</v>
      </c>
      <c r="J6" s="8">
        <v>2574697</v>
      </c>
      <c r="K6" s="9">
        <v>-1.0570274494341869</v>
      </c>
      <c r="L6" s="8">
        <v>81732</v>
      </c>
      <c r="M6" s="8">
        <v>73466</v>
      </c>
      <c r="N6" s="8">
        <v>931713</v>
      </c>
      <c r="O6" s="8">
        <v>1060654</v>
      </c>
      <c r="P6" s="9">
        <v>13.839132866022039</v>
      </c>
      <c r="Q6" s="8">
        <v>0</v>
      </c>
      <c r="R6" s="8">
        <v>0</v>
      </c>
      <c r="S6" s="8">
        <v>0</v>
      </c>
      <c r="T6" s="8">
        <v>9</v>
      </c>
      <c r="U6" s="9" t="s">
        <v>51</v>
      </c>
      <c r="V6" s="8">
        <v>540.76300000000003</v>
      </c>
      <c r="W6" s="8">
        <v>428.57100000000003</v>
      </c>
      <c r="X6" s="8">
        <v>13516.923000000001</v>
      </c>
      <c r="Y6" s="8">
        <v>7145.2130000000016</v>
      </c>
      <c r="Z6" s="9">
        <v>-47.138760796373518</v>
      </c>
      <c r="AA6" s="8">
        <v>3737</v>
      </c>
      <c r="AB6" s="8">
        <v>3238</v>
      </c>
      <c r="AC6" s="8">
        <v>52003</v>
      </c>
      <c r="AD6" s="8">
        <v>45191</v>
      </c>
      <c r="AE6" s="9">
        <v>-13.09924427436879</v>
      </c>
      <c r="AF6" s="8">
        <v>1429</v>
      </c>
      <c r="AG6" s="8">
        <v>703</v>
      </c>
      <c r="AH6" s="8">
        <v>15777</v>
      </c>
      <c r="AI6" s="8">
        <v>11714</v>
      </c>
      <c r="AJ6" s="9">
        <v>-25.752677948912979</v>
      </c>
      <c r="AK6" s="8">
        <v>0</v>
      </c>
      <c r="AL6" s="8">
        <v>0</v>
      </c>
      <c r="AM6" s="8">
        <v>0</v>
      </c>
      <c r="AN6" s="8">
        <v>0</v>
      </c>
      <c r="AO6" s="9" t="s">
        <v>51</v>
      </c>
      <c r="AP6" s="8">
        <v>0</v>
      </c>
      <c r="AQ6" s="8">
        <v>0</v>
      </c>
      <c r="AR6" s="8">
        <v>6050</v>
      </c>
      <c r="AS6" s="8">
        <v>33000</v>
      </c>
      <c r="AT6" s="9">
        <v>445.4545454545455</v>
      </c>
      <c r="AU6" s="8">
        <v>0</v>
      </c>
      <c r="AV6" s="8">
        <v>0</v>
      </c>
      <c r="AW6" s="8">
        <v>0</v>
      </c>
      <c r="AX6" s="8">
        <v>0</v>
      </c>
      <c r="AY6" s="9" t="s">
        <v>51</v>
      </c>
      <c r="AZ6" s="8">
        <v>169</v>
      </c>
      <c r="BA6" s="8">
        <v>0</v>
      </c>
      <c r="BB6" s="8">
        <v>214</v>
      </c>
      <c r="BC6" s="8">
        <v>0</v>
      </c>
      <c r="BD6" s="9">
        <v>-100</v>
      </c>
      <c r="BE6" s="8">
        <v>0</v>
      </c>
      <c r="BF6" s="8">
        <v>0</v>
      </c>
      <c r="BG6" s="8">
        <v>0</v>
      </c>
      <c r="BH6" s="8">
        <v>0</v>
      </c>
      <c r="BI6" s="9" t="s">
        <v>51</v>
      </c>
      <c r="BJ6" s="8">
        <v>0</v>
      </c>
      <c r="BK6" s="8">
        <v>0</v>
      </c>
      <c r="BL6" s="8">
        <v>0</v>
      </c>
      <c r="BM6" s="8">
        <v>0</v>
      </c>
      <c r="BN6" s="9" t="s">
        <v>51</v>
      </c>
      <c r="BO6" s="8">
        <v>0</v>
      </c>
      <c r="BP6" s="8">
        <v>0</v>
      </c>
      <c r="BQ6" s="8">
        <v>0</v>
      </c>
      <c r="BR6" s="8">
        <v>0</v>
      </c>
      <c r="BS6" s="9" t="s">
        <v>51</v>
      </c>
      <c r="BT6" s="8">
        <v>0</v>
      </c>
      <c r="BU6" s="8">
        <v>0</v>
      </c>
      <c r="BV6" s="8">
        <v>0</v>
      </c>
      <c r="BW6" s="8">
        <v>0</v>
      </c>
      <c r="BX6" s="9" t="s">
        <v>51</v>
      </c>
      <c r="BY6" s="8">
        <v>0</v>
      </c>
      <c r="BZ6" s="8">
        <v>0</v>
      </c>
      <c r="CA6" s="8">
        <v>0</v>
      </c>
      <c r="CB6" s="8">
        <v>0</v>
      </c>
      <c r="CC6" s="9" t="s">
        <v>51</v>
      </c>
      <c r="CD6" s="8">
        <v>55</v>
      </c>
      <c r="CE6" s="8">
        <v>49</v>
      </c>
      <c r="CF6" s="8">
        <v>713</v>
      </c>
      <c r="CG6" s="8">
        <v>723</v>
      </c>
      <c r="CH6" s="9">
        <v>1.402524544179528</v>
      </c>
      <c r="CI6" s="8">
        <v>448339</v>
      </c>
      <c r="CJ6" s="8">
        <v>361738</v>
      </c>
      <c r="CK6" s="8">
        <v>5216943</v>
      </c>
      <c r="CL6" s="8">
        <v>5758009</v>
      </c>
      <c r="CM6" s="9">
        <v>10.371322822580201</v>
      </c>
      <c r="CN6" s="8">
        <v>0</v>
      </c>
      <c r="CO6" s="8">
        <v>0</v>
      </c>
      <c r="CP6" s="8">
        <v>3</v>
      </c>
      <c r="CQ6" s="8">
        <v>0</v>
      </c>
      <c r="CR6" s="9">
        <v>-100</v>
      </c>
      <c r="CS6" s="8">
        <v>0</v>
      </c>
      <c r="CT6" s="8">
        <v>0</v>
      </c>
      <c r="CU6" s="8">
        <v>166</v>
      </c>
      <c r="CV6" s="8">
        <v>0</v>
      </c>
      <c r="CW6" s="9">
        <v>-100</v>
      </c>
      <c r="CX6" s="8">
        <v>0</v>
      </c>
      <c r="CY6" s="8">
        <v>0</v>
      </c>
      <c r="CZ6" s="8">
        <v>0</v>
      </c>
      <c r="DA6" s="8">
        <v>0</v>
      </c>
      <c r="DB6" s="9" t="s">
        <v>51</v>
      </c>
      <c r="DC6" s="8">
        <v>0</v>
      </c>
      <c r="DD6" s="8">
        <v>0</v>
      </c>
      <c r="DE6" s="8">
        <v>166</v>
      </c>
      <c r="DF6" s="8">
        <v>0</v>
      </c>
      <c r="DG6" s="9">
        <v>-100</v>
      </c>
      <c r="DH6" s="8">
        <v>0</v>
      </c>
      <c r="DI6" s="8">
        <v>0</v>
      </c>
      <c r="DJ6" s="8">
        <v>0</v>
      </c>
      <c r="DK6" s="8">
        <v>0</v>
      </c>
      <c r="DL6" s="9" t="s">
        <v>51</v>
      </c>
      <c r="DM6" s="8">
        <v>0</v>
      </c>
      <c r="DN6" s="8">
        <v>0</v>
      </c>
      <c r="DO6" s="8">
        <v>0</v>
      </c>
      <c r="DP6" s="8">
        <v>0</v>
      </c>
      <c r="DQ6" s="9" t="s">
        <v>51</v>
      </c>
    </row>
    <row r="7" spans="1:121" x14ac:dyDescent="0.25">
      <c r="A7" s="7" t="s">
        <v>34</v>
      </c>
      <c r="B7" s="8">
        <v>1784604</v>
      </c>
      <c r="C7" s="8">
        <v>2439450</v>
      </c>
      <c r="D7" s="8">
        <v>25069914</v>
      </c>
      <c r="E7" s="8">
        <v>24199131</v>
      </c>
      <c r="F7" s="9">
        <v>-3.4734183771033291</v>
      </c>
      <c r="G7" s="8">
        <v>7555</v>
      </c>
      <c r="H7" s="8">
        <v>18532</v>
      </c>
      <c r="I7" s="8">
        <v>1287802</v>
      </c>
      <c r="J7" s="8">
        <v>409163</v>
      </c>
      <c r="K7" s="9">
        <v>-68.227802100012269</v>
      </c>
      <c r="L7" s="8">
        <v>5731923</v>
      </c>
      <c r="M7" s="8">
        <v>6179127</v>
      </c>
      <c r="N7" s="8">
        <v>65445478</v>
      </c>
      <c r="O7" s="8">
        <v>64904972</v>
      </c>
      <c r="P7" s="9">
        <v>-0.82588746620507425</v>
      </c>
      <c r="Q7" s="8">
        <v>4481969</v>
      </c>
      <c r="R7" s="8">
        <v>4967082</v>
      </c>
      <c r="S7" s="8">
        <v>51972660</v>
      </c>
      <c r="T7" s="8">
        <v>52342865</v>
      </c>
      <c r="U7" s="9">
        <v>0.71230720151710614</v>
      </c>
      <c r="V7" s="8">
        <v>179.9</v>
      </c>
      <c r="W7" s="8">
        <v>160.93799999999999</v>
      </c>
      <c r="X7" s="8">
        <v>956.21999999999991</v>
      </c>
      <c r="Y7" s="8">
        <v>933.47300000000018</v>
      </c>
      <c r="Z7" s="9">
        <v>-2.378845872288792</v>
      </c>
      <c r="AA7" s="8">
        <v>322304</v>
      </c>
      <c r="AB7" s="8">
        <v>299776</v>
      </c>
      <c r="AC7" s="8">
        <v>3694341</v>
      </c>
      <c r="AD7" s="8">
        <v>3405055</v>
      </c>
      <c r="AE7" s="9">
        <v>-7.8305169988368704</v>
      </c>
      <c r="AF7" s="8">
        <v>307987</v>
      </c>
      <c r="AG7" s="8">
        <v>283621</v>
      </c>
      <c r="AH7" s="8">
        <v>3519006</v>
      </c>
      <c r="AI7" s="8">
        <v>3243153</v>
      </c>
      <c r="AJ7" s="9">
        <v>-7.838946566161014</v>
      </c>
      <c r="AK7" s="8">
        <v>278866</v>
      </c>
      <c r="AL7" s="8">
        <v>318132</v>
      </c>
      <c r="AM7" s="8">
        <v>3273867</v>
      </c>
      <c r="AN7" s="8">
        <v>3480225</v>
      </c>
      <c r="AO7" s="9">
        <v>6.3031882480259611</v>
      </c>
      <c r="AP7" s="8">
        <v>4989964</v>
      </c>
      <c r="AQ7" s="8">
        <v>5804563</v>
      </c>
      <c r="AR7" s="8">
        <v>57837127</v>
      </c>
      <c r="AS7" s="8">
        <v>58699934</v>
      </c>
      <c r="AT7" s="9">
        <v>1.4917874464960901</v>
      </c>
      <c r="AU7" s="8">
        <v>3924259</v>
      </c>
      <c r="AV7" s="8">
        <v>4440823</v>
      </c>
      <c r="AW7" s="8">
        <v>46057866</v>
      </c>
      <c r="AX7" s="8">
        <v>46605871</v>
      </c>
      <c r="AY7" s="9">
        <v>1.1898184774778711</v>
      </c>
      <c r="AZ7" s="8">
        <v>1244205</v>
      </c>
      <c r="BA7" s="8">
        <v>1191264</v>
      </c>
      <c r="BB7" s="8">
        <v>13360725</v>
      </c>
      <c r="BC7" s="8">
        <v>12475485</v>
      </c>
      <c r="BD7" s="9">
        <v>-6.6256883514928973</v>
      </c>
      <c r="BE7" s="8">
        <v>40497</v>
      </c>
      <c r="BF7" s="8">
        <v>40468</v>
      </c>
      <c r="BG7" s="8">
        <v>427292</v>
      </c>
      <c r="BH7" s="8">
        <v>420788</v>
      </c>
      <c r="BI7" s="9">
        <v>-1.522144107542388</v>
      </c>
      <c r="BJ7" s="8">
        <v>384722</v>
      </c>
      <c r="BK7" s="8">
        <v>416875</v>
      </c>
      <c r="BL7" s="8">
        <v>4394541</v>
      </c>
      <c r="BM7" s="8">
        <v>4382844</v>
      </c>
      <c r="BN7" s="9">
        <v>-0.2661711427882949</v>
      </c>
      <c r="BO7" s="8">
        <v>310281</v>
      </c>
      <c r="BP7" s="8">
        <v>349534</v>
      </c>
      <c r="BQ7" s="8">
        <v>3641553</v>
      </c>
      <c r="BR7" s="8">
        <v>3659293</v>
      </c>
      <c r="BS7" s="9">
        <v>0.48715479357295521</v>
      </c>
      <c r="BT7" s="8">
        <v>8</v>
      </c>
      <c r="BU7" s="8">
        <v>16</v>
      </c>
      <c r="BV7" s="8">
        <v>224</v>
      </c>
      <c r="BW7" s="8">
        <v>130</v>
      </c>
      <c r="BX7" s="9">
        <v>-41.964285714285722</v>
      </c>
      <c r="BY7" s="8">
        <v>74433</v>
      </c>
      <c r="BZ7" s="8">
        <v>67325</v>
      </c>
      <c r="CA7" s="8">
        <v>752764</v>
      </c>
      <c r="CB7" s="8">
        <v>723421</v>
      </c>
      <c r="CC7" s="9">
        <v>-3.8980344437300398</v>
      </c>
      <c r="CD7" s="8">
        <v>2318</v>
      </c>
      <c r="CE7" s="8">
        <v>2332</v>
      </c>
      <c r="CF7" s="8">
        <v>25180</v>
      </c>
      <c r="CG7" s="8">
        <v>27517</v>
      </c>
      <c r="CH7" s="9">
        <v>9.2811755361397985</v>
      </c>
      <c r="CI7" s="8">
        <v>40385333</v>
      </c>
      <c r="CJ7" s="8">
        <v>45543060</v>
      </c>
      <c r="CK7" s="8">
        <v>441211228</v>
      </c>
      <c r="CL7" s="8">
        <v>496159989</v>
      </c>
      <c r="CM7" s="9">
        <v>12.454071318420761</v>
      </c>
      <c r="CN7" s="8">
        <v>0</v>
      </c>
      <c r="CO7" s="8">
        <v>1</v>
      </c>
      <c r="CP7" s="8">
        <v>1</v>
      </c>
      <c r="CQ7" s="8">
        <v>1</v>
      </c>
      <c r="CR7" s="9">
        <v>0</v>
      </c>
      <c r="CS7" s="8">
        <v>248891</v>
      </c>
      <c r="CT7" s="8">
        <v>264977</v>
      </c>
      <c r="CU7" s="8">
        <v>4065501</v>
      </c>
      <c r="CV7" s="8">
        <v>5165638</v>
      </c>
      <c r="CW7" s="9">
        <v>27.06030572861745</v>
      </c>
      <c r="CX7" s="8">
        <v>248891</v>
      </c>
      <c r="CY7" s="8">
        <v>264977</v>
      </c>
      <c r="CZ7" s="8">
        <v>4065501</v>
      </c>
      <c r="DA7" s="8">
        <v>5165614</v>
      </c>
      <c r="DB7" s="9">
        <v>27.05971539547032</v>
      </c>
      <c r="DC7" s="8">
        <v>0</v>
      </c>
      <c r="DD7" s="8">
        <v>0</v>
      </c>
      <c r="DE7" s="8">
        <v>0</v>
      </c>
      <c r="DF7" s="8">
        <v>24</v>
      </c>
      <c r="DG7" s="9" t="s">
        <v>51</v>
      </c>
      <c r="DH7" s="8">
        <v>49991</v>
      </c>
      <c r="DI7" s="8">
        <v>56187</v>
      </c>
      <c r="DJ7" s="8">
        <v>858298</v>
      </c>
      <c r="DK7" s="8">
        <v>1109442</v>
      </c>
      <c r="DL7" s="9">
        <v>29.260699663753151</v>
      </c>
      <c r="DM7" s="8">
        <v>260</v>
      </c>
      <c r="DN7" s="8">
        <v>277</v>
      </c>
      <c r="DO7" s="8">
        <v>2756</v>
      </c>
      <c r="DP7" s="8">
        <v>3421</v>
      </c>
      <c r="DQ7" s="9">
        <v>24.129172714078379</v>
      </c>
    </row>
    <row r="8" spans="1:121" x14ac:dyDescent="0.25">
      <c r="A8" s="7" t="s">
        <v>35</v>
      </c>
      <c r="B8" s="8">
        <v>42234</v>
      </c>
      <c r="C8" s="8">
        <v>22993</v>
      </c>
      <c r="D8" s="8">
        <v>1335542</v>
      </c>
      <c r="E8" s="8">
        <v>1232944</v>
      </c>
      <c r="F8" s="9">
        <v>-7.6821245606652582</v>
      </c>
      <c r="G8" s="8">
        <v>249660</v>
      </c>
      <c r="H8" s="8">
        <v>202870</v>
      </c>
      <c r="I8" s="8">
        <v>1711026</v>
      </c>
      <c r="J8" s="8">
        <v>2034591</v>
      </c>
      <c r="K8" s="9">
        <v>18.91058347447672</v>
      </c>
      <c r="L8" s="8">
        <v>162250</v>
      </c>
      <c r="M8" s="8">
        <v>184929</v>
      </c>
      <c r="N8" s="8">
        <v>2033343</v>
      </c>
      <c r="O8" s="8">
        <v>1947423</v>
      </c>
      <c r="P8" s="9">
        <v>-4.2255536817939694</v>
      </c>
      <c r="Q8" s="8">
        <v>118422</v>
      </c>
      <c r="R8" s="8">
        <v>131749</v>
      </c>
      <c r="S8" s="8">
        <v>1472794</v>
      </c>
      <c r="T8" s="8">
        <v>1367589</v>
      </c>
      <c r="U8" s="9">
        <v>-7.1432257328587658</v>
      </c>
      <c r="V8" s="8">
        <v>1350.6780000000001</v>
      </c>
      <c r="W8" s="8">
        <v>854.971</v>
      </c>
      <c r="X8" s="8">
        <v>12549.415999999999</v>
      </c>
      <c r="Y8" s="8">
        <v>11478.376</v>
      </c>
      <c r="Z8" s="9">
        <v>-8.5345804139411854</v>
      </c>
      <c r="AA8" s="8">
        <v>15876</v>
      </c>
      <c r="AB8" s="8">
        <v>15528</v>
      </c>
      <c r="AC8" s="8">
        <v>145049</v>
      </c>
      <c r="AD8" s="8">
        <v>109577</v>
      </c>
      <c r="AE8" s="9">
        <v>-24.455184110197241</v>
      </c>
      <c r="AF8" s="8">
        <v>1709</v>
      </c>
      <c r="AG8" s="8">
        <v>2264</v>
      </c>
      <c r="AH8" s="8">
        <v>28850</v>
      </c>
      <c r="AI8" s="8">
        <v>21853</v>
      </c>
      <c r="AJ8" s="9">
        <v>-24.253032928942801</v>
      </c>
      <c r="AK8" s="8">
        <v>0</v>
      </c>
      <c r="AL8" s="8">
        <v>0</v>
      </c>
      <c r="AM8" s="8">
        <v>0</v>
      </c>
      <c r="AN8" s="8">
        <v>0</v>
      </c>
      <c r="AO8" s="9" t="s">
        <v>51</v>
      </c>
      <c r="AP8" s="8">
        <v>64497</v>
      </c>
      <c r="AQ8" s="8">
        <v>34106</v>
      </c>
      <c r="AR8" s="8">
        <v>1741806</v>
      </c>
      <c r="AS8" s="8">
        <v>1433653</v>
      </c>
      <c r="AT8" s="9">
        <v>-17.69157988891989</v>
      </c>
      <c r="AU8" s="8">
        <v>21897</v>
      </c>
      <c r="AV8" s="8">
        <v>15314</v>
      </c>
      <c r="AW8" s="8">
        <v>330272</v>
      </c>
      <c r="AX8" s="8">
        <v>188677</v>
      </c>
      <c r="AY8" s="9">
        <v>-42.872238639666698</v>
      </c>
      <c r="AZ8" s="8">
        <v>61685</v>
      </c>
      <c r="BA8" s="8">
        <v>68785</v>
      </c>
      <c r="BB8" s="8">
        <v>705210</v>
      </c>
      <c r="BC8" s="8">
        <v>748182</v>
      </c>
      <c r="BD8" s="9">
        <v>6.0935040626196439</v>
      </c>
      <c r="BE8" s="8">
        <v>1921</v>
      </c>
      <c r="BF8" s="8">
        <v>2215</v>
      </c>
      <c r="BG8" s="8">
        <v>22688</v>
      </c>
      <c r="BH8" s="8">
        <v>23541</v>
      </c>
      <c r="BI8" s="9">
        <v>3.759696755994355</v>
      </c>
      <c r="BJ8" s="8">
        <v>16541.5</v>
      </c>
      <c r="BK8" s="8">
        <v>17279</v>
      </c>
      <c r="BL8" s="8">
        <v>200837.75</v>
      </c>
      <c r="BM8" s="8">
        <v>180936.25</v>
      </c>
      <c r="BN8" s="9">
        <v>-9.9092426598087258</v>
      </c>
      <c r="BO8" s="8">
        <v>2143.25</v>
      </c>
      <c r="BP8" s="8">
        <v>1276.75</v>
      </c>
      <c r="BQ8" s="8">
        <v>30112.5</v>
      </c>
      <c r="BR8" s="8">
        <v>16353.25</v>
      </c>
      <c r="BS8" s="9">
        <v>-45.692818596928177</v>
      </c>
      <c r="BT8" s="8">
        <v>12774.75</v>
      </c>
      <c r="BU8" s="8">
        <v>13190.75</v>
      </c>
      <c r="BV8" s="8">
        <v>142716.25</v>
      </c>
      <c r="BW8" s="8">
        <v>137414.5</v>
      </c>
      <c r="BX8" s="9">
        <v>-3.714888809087967</v>
      </c>
      <c r="BY8" s="8">
        <v>1623.5</v>
      </c>
      <c r="BZ8" s="8">
        <v>2811.5</v>
      </c>
      <c r="CA8" s="8">
        <v>28009</v>
      </c>
      <c r="CB8" s="8">
        <v>27168.5</v>
      </c>
      <c r="CC8" s="9">
        <v>-3.0008211646256631</v>
      </c>
      <c r="CD8" s="8">
        <v>136</v>
      </c>
      <c r="CE8" s="8">
        <v>154</v>
      </c>
      <c r="CF8" s="8">
        <v>1442</v>
      </c>
      <c r="CG8" s="8">
        <v>1474</v>
      </c>
      <c r="CH8" s="9">
        <v>2.2191400832177521</v>
      </c>
      <c r="CI8" s="8">
        <v>4077491</v>
      </c>
      <c r="CJ8" s="8">
        <v>5098742</v>
      </c>
      <c r="CK8" s="8">
        <v>34508908</v>
      </c>
      <c r="CL8" s="8">
        <v>40650699</v>
      </c>
      <c r="CM8" s="9">
        <v>17.797697336583351</v>
      </c>
      <c r="CN8" s="8">
        <v>42</v>
      </c>
      <c r="CO8" s="8">
        <v>51</v>
      </c>
      <c r="CP8" s="8">
        <v>298</v>
      </c>
      <c r="CQ8" s="8">
        <v>338</v>
      </c>
      <c r="CR8" s="9">
        <v>13.422818791946311</v>
      </c>
      <c r="CS8" s="8">
        <v>55502</v>
      </c>
      <c r="CT8" s="8">
        <v>90993</v>
      </c>
      <c r="CU8" s="8">
        <v>389955</v>
      </c>
      <c r="CV8" s="8">
        <v>660736</v>
      </c>
      <c r="CW8" s="9">
        <v>69.439037837699232</v>
      </c>
      <c r="CX8" s="8">
        <v>1555</v>
      </c>
      <c r="CY8" s="8">
        <v>1683</v>
      </c>
      <c r="CZ8" s="8">
        <v>20313</v>
      </c>
      <c r="DA8" s="8">
        <v>24092</v>
      </c>
      <c r="DB8" s="9">
        <v>18.60384975139074</v>
      </c>
      <c r="DC8" s="8">
        <v>53947</v>
      </c>
      <c r="DD8" s="8">
        <v>89310</v>
      </c>
      <c r="DE8" s="8">
        <v>369642</v>
      </c>
      <c r="DF8" s="8">
        <v>636644</v>
      </c>
      <c r="DG8" s="9">
        <v>72.232592616639892</v>
      </c>
      <c r="DH8" s="8">
        <v>987</v>
      </c>
      <c r="DI8" s="8">
        <v>977</v>
      </c>
      <c r="DJ8" s="8">
        <v>11436</v>
      </c>
      <c r="DK8" s="8">
        <v>13375</v>
      </c>
      <c r="DL8" s="9">
        <v>16.955229101084299</v>
      </c>
      <c r="DM8" s="8">
        <v>966</v>
      </c>
      <c r="DN8" s="8">
        <v>1299</v>
      </c>
      <c r="DO8" s="8">
        <v>10393</v>
      </c>
      <c r="DP8" s="8">
        <v>18251</v>
      </c>
      <c r="DQ8" s="9">
        <v>75.608582699894157</v>
      </c>
    </row>
    <row r="9" spans="1:121" x14ac:dyDescent="0.25">
      <c r="A9" s="7" t="s">
        <v>36</v>
      </c>
      <c r="B9" s="8">
        <v>98646</v>
      </c>
      <c r="C9" s="8">
        <v>51582</v>
      </c>
      <c r="D9" s="8">
        <v>1433395</v>
      </c>
      <c r="E9" s="8">
        <v>1398489</v>
      </c>
      <c r="F9" s="9">
        <v>-2.43519755545401</v>
      </c>
      <c r="G9" s="8">
        <v>25606</v>
      </c>
      <c r="H9" s="8">
        <v>34764</v>
      </c>
      <c r="I9" s="8">
        <v>347105</v>
      </c>
      <c r="J9" s="8">
        <v>356885</v>
      </c>
      <c r="K9" s="9">
        <v>2.8175912187954708</v>
      </c>
      <c r="L9" s="8">
        <v>1009718</v>
      </c>
      <c r="M9" s="8">
        <v>1106710</v>
      </c>
      <c r="N9" s="8">
        <v>12557619</v>
      </c>
      <c r="O9" s="8">
        <v>13268364</v>
      </c>
      <c r="P9" s="9">
        <v>5.6598707127521521</v>
      </c>
      <c r="Q9" s="8">
        <v>25403</v>
      </c>
      <c r="R9" s="8">
        <v>23164</v>
      </c>
      <c r="S9" s="8">
        <v>340633</v>
      </c>
      <c r="T9" s="8">
        <v>314470</v>
      </c>
      <c r="U9" s="9">
        <v>-7.6807003431845962</v>
      </c>
      <c r="V9" s="8">
        <v>136.41900000000001</v>
      </c>
      <c r="W9" s="8">
        <v>101.556</v>
      </c>
      <c r="X9" s="8">
        <v>1773.6849999999999</v>
      </c>
      <c r="Y9" s="8">
        <v>1404.1910000000009</v>
      </c>
      <c r="Z9" s="9">
        <v>-20.831996662315991</v>
      </c>
      <c r="AA9" s="8">
        <v>4407</v>
      </c>
      <c r="AB9" s="8">
        <v>9832</v>
      </c>
      <c r="AC9" s="8">
        <v>82050</v>
      </c>
      <c r="AD9" s="8">
        <v>139046</v>
      </c>
      <c r="AE9" s="9">
        <v>69.464960390006098</v>
      </c>
      <c r="AF9" s="8">
        <v>107</v>
      </c>
      <c r="AG9" s="8">
        <v>12</v>
      </c>
      <c r="AH9" s="8">
        <v>1754</v>
      </c>
      <c r="AI9" s="8">
        <v>1014</v>
      </c>
      <c r="AJ9" s="9">
        <v>-42.18928164196123</v>
      </c>
      <c r="AK9" s="8">
        <v>0</v>
      </c>
      <c r="AL9" s="8">
        <v>82</v>
      </c>
      <c r="AM9" s="8">
        <v>0</v>
      </c>
      <c r="AN9" s="8">
        <v>4562</v>
      </c>
      <c r="AO9" s="9" t="s">
        <v>51</v>
      </c>
      <c r="AP9" s="8">
        <v>788</v>
      </c>
      <c r="AQ9" s="8">
        <v>2119</v>
      </c>
      <c r="AR9" s="8">
        <v>18680</v>
      </c>
      <c r="AS9" s="8">
        <v>15712</v>
      </c>
      <c r="AT9" s="9">
        <v>-15.88865096359743</v>
      </c>
      <c r="AU9" s="8">
        <v>0</v>
      </c>
      <c r="AV9" s="8">
        <v>2</v>
      </c>
      <c r="AW9" s="8">
        <v>15</v>
      </c>
      <c r="AX9" s="8">
        <v>4</v>
      </c>
      <c r="AY9" s="9">
        <v>-73.333333333333329</v>
      </c>
      <c r="AZ9" s="8">
        <v>1005838</v>
      </c>
      <c r="BA9" s="8">
        <v>1080187</v>
      </c>
      <c r="BB9" s="8">
        <v>12458431</v>
      </c>
      <c r="BC9" s="8">
        <v>13046996</v>
      </c>
      <c r="BD9" s="9">
        <v>4.7242305230891466</v>
      </c>
      <c r="BE9" s="8">
        <v>47410</v>
      </c>
      <c r="BF9" s="8">
        <v>50259</v>
      </c>
      <c r="BG9" s="8">
        <v>595275</v>
      </c>
      <c r="BH9" s="8">
        <v>616947</v>
      </c>
      <c r="BI9" s="9">
        <v>3.6406702784427409</v>
      </c>
      <c r="BJ9" s="8">
        <v>7012</v>
      </c>
      <c r="BK9" s="8">
        <v>6579</v>
      </c>
      <c r="BL9" s="8">
        <v>90911</v>
      </c>
      <c r="BM9" s="8">
        <v>85631</v>
      </c>
      <c r="BN9" s="9">
        <v>-5.8078780345612699</v>
      </c>
      <c r="BO9" s="8">
        <v>0</v>
      </c>
      <c r="BP9" s="8">
        <v>2</v>
      </c>
      <c r="BQ9" s="8">
        <v>8</v>
      </c>
      <c r="BR9" s="8">
        <v>4</v>
      </c>
      <c r="BS9" s="9">
        <v>-50</v>
      </c>
      <c r="BT9" s="8">
        <v>7012</v>
      </c>
      <c r="BU9" s="8">
        <v>6577</v>
      </c>
      <c r="BV9" s="8">
        <v>90883</v>
      </c>
      <c r="BW9" s="8">
        <v>85617</v>
      </c>
      <c r="BX9" s="9">
        <v>-5.7942629534676522</v>
      </c>
      <c r="BY9" s="8">
        <v>0</v>
      </c>
      <c r="BZ9" s="8">
        <v>0</v>
      </c>
      <c r="CA9" s="8">
        <v>20</v>
      </c>
      <c r="CB9" s="8">
        <v>10</v>
      </c>
      <c r="CC9" s="9">
        <v>-50</v>
      </c>
      <c r="CD9" s="8">
        <v>2877</v>
      </c>
      <c r="CE9" s="8">
        <v>2824</v>
      </c>
      <c r="CF9" s="8">
        <v>43940</v>
      </c>
      <c r="CG9" s="8">
        <v>46353</v>
      </c>
      <c r="CH9" s="9">
        <v>5.4915794264906737</v>
      </c>
      <c r="CI9" s="8">
        <v>19534562</v>
      </c>
      <c r="CJ9" s="8">
        <v>20196483</v>
      </c>
      <c r="CK9" s="8">
        <v>260427782</v>
      </c>
      <c r="CL9" s="8">
        <v>274159407</v>
      </c>
      <c r="CM9" s="9">
        <v>5.2727189451699843</v>
      </c>
      <c r="CN9" s="8">
        <v>33</v>
      </c>
      <c r="CO9" s="8">
        <v>46</v>
      </c>
      <c r="CP9" s="8">
        <v>699</v>
      </c>
      <c r="CQ9" s="8">
        <v>742</v>
      </c>
      <c r="CR9" s="9">
        <v>6.151645207439203</v>
      </c>
      <c r="CS9" s="8">
        <v>342674</v>
      </c>
      <c r="CT9" s="8">
        <v>415515</v>
      </c>
      <c r="CU9" s="8">
        <v>8404199</v>
      </c>
      <c r="CV9" s="8">
        <v>9534023</v>
      </c>
      <c r="CW9" s="9">
        <v>13.44356553194422</v>
      </c>
      <c r="CX9" s="8">
        <v>272082</v>
      </c>
      <c r="CY9" s="8">
        <v>274215</v>
      </c>
      <c r="CZ9" s="8">
        <v>6738484</v>
      </c>
      <c r="DA9" s="8">
        <v>7068566</v>
      </c>
      <c r="DB9" s="9">
        <v>4.8984608407469636</v>
      </c>
      <c r="DC9" s="8">
        <v>70592</v>
      </c>
      <c r="DD9" s="8">
        <v>141300</v>
      </c>
      <c r="DE9" s="8">
        <v>1665715</v>
      </c>
      <c r="DF9" s="8">
        <v>2465457</v>
      </c>
      <c r="DG9" s="9">
        <v>48.011934814779238</v>
      </c>
      <c r="DH9" s="8">
        <v>61014</v>
      </c>
      <c r="DI9" s="8">
        <v>67584</v>
      </c>
      <c r="DJ9" s="8">
        <v>1100982</v>
      </c>
      <c r="DK9" s="8">
        <v>1177238</v>
      </c>
      <c r="DL9" s="9">
        <v>6.9261804461834942</v>
      </c>
      <c r="DM9" s="8">
        <v>13795</v>
      </c>
      <c r="DN9" s="8">
        <v>17419</v>
      </c>
      <c r="DO9" s="8">
        <v>92707</v>
      </c>
      <c r="DP9" s="8">
        <v>120803</v>
      </c>
      <c r="DQ9" s="9">
        <v>30.306233617741931</v>
      </c>
    </row>
    <row r="10" spans="1:121" x14ac:dyDescent="0.25">
      <c r="A10" s="7" t="s">
        <v>37</v>
      </c>
      <c r="B10" s="8">
        <v>1429878</v>
      </c>
      <c r="C10" s="8">
        <v>1204703</v>
      </c>
      <c r="D10" s="8">
        <v>13792235</v>
      </c>
      <c r="E10" s="8">
        <v>11889639</v>
      </c>
      <c r="F10" s="9">
        <v>-13.794689548140679</v>
      </c>
      <c r="G10" s="8">
        <v>417454</v>
      </c>
      <c r="H10" s="8">
        <v>488795</v>
      </c>
      <c r="I10" s="8">
        <v>4079674</v>
      </c>
      <c r="J10" s="8">
        <v>4433198</v>
      </c>
      <c r="K10" s="9">
        <v>8.6654963117151027</v>
      </c>
      <c r="L10" s="8">
        <v>3370939</v>
      </c>
      <c r="M10" s="8">
        <v>3835106</v>
      </c>
      <c r="N10" s="8">
        <v>45319900</v>
      </c>
      <c r="O10" s="8">
        <v>41135770</v>
      </c>
      <c r="P10" s="9">
        <v>-9.2324343169336203</v>
      </c>
      <c r="Q10" s="8">
        <v>2441873</v>
      </c>
      <c r="R10" s="8">
        <v>2910637</v>
      </c>
      <c r="S10" s="8">
        <v>34783493</v>
      </c>
      <c r="T10" s="8">
        <v>30693040</v>
      </c>
      <c r="U10" s="9">
        <v>-11.759753397969551</v>
      </c>
      <c r="V10" s="8">
        <v>164.78200000000001</v>
      </c>
      <c r="W10" s="8">
        <v>100.32599999999999</v>
      </c>
      <c r="X10" s="8">
        <v>3116.8629999999998</v>
      </c>
      <c r="Y10" s="8">
        <v>1519.314000000001</v>
      </c>
      <c r="Z10" s="9">
        <v>-51.255027891825833</v>
      </c>
      <c r="AA10" s="8">
        <v>136351</v>
      </c>
      <c r="AB10" s="8">
        <v>167482</v>
      </c>
      <c r="AC10" s="8">
        <v>1711295</v>
      </c>
      <c r="AD10" s="8">
        <v>1471014</v>
      </c>
      <c r="AE10" s="9">
        <v>-14.0408871643989</v>
      </c>
      <c r="AF10" s="8">
        <v>112446</v>
      </c>
      <c r="AG10" s="8">
        <v>140195</v>
      </c>
      <c r="AH10" s="8">
        <v>1465762</v>
      </c>
      <c r="AI10" s="8">
        <v>1196564</v>
      </c>
      <c r="AJ10" s="9">
        <v>-18.365737411667109</v>
      </c>
      <c r="AK10" s="8">
        <v>0</v>
      </c>
      <c r="AL10" s="8">
        <v>0</v>
      </c>
      <c r="AM10" s="8">
        <v>0</v>
      </c>
      <c r="AN10" s="8">
        <v>0</v>
      </c>
      <c r="AO10" s="9" t="s">
        <v>51</v>
      </c>
      <c r="AP10" s="8">
        <v>1845013</v>
      </c>
      <c r="AQ10" s="8">
        <v>1922033</v>
      </c>
      <c r="AR10" s="8">
        <v>23457393</v>
      </c>
      <c r="AS10" s="8">
        <v>18763182</v>
      </c>
      <c r="AT10" s="9">
        <v>-20.011648353250511</v>
      </c>
      <c r="AU10" s="8">
        <v>1178568</v>
      </c>
      <c r="AV10" s="8">
        <v>1412714</v>
      </c>
      <c r="AW10" s="8">
        <v>17547322</v>
      </c>
      <c r="AX10" s="8">
        <v>14436557</v>
      </c>
      <c r="AY10" s="9">
        <v>-17.727861835555299</v>
      </c>
      <c r="AZ10" s="8">
        <v>962450</v>
      </c>
      <c r="BA10" s="8">
        <v>941690</v>
      </c>
      <c r="BB10" s="8">
        <v>10783771</v>
      </c>
      <c r="BC10" s="8">
        <v>10786358</v>
      </c>
      <c r="BD10" s="9">
        <v>2.3989752749756121E-2</v>
      </c>
      <c r="BE10" s="8">
        <v>33245</v>
      </c>
      <c r="BF10" s="8">
        <v>33002</v>
      </c>
      <c r="BG10" s="8">
        <v>388815</v>
      </c>
      <c r="BH10" s="8">
        <v>386391</v>
      </c>
      <c r="BI10" s="9">
        <v>-0.62343273793449328</v>
      </c>
      <c r="BJ10" s="8">
        <v>229580.5</v>
      </c>
      <c r="BK10" s="8">
        <v>281291.25</v>
      </c>
      <c r="BL10" s="8">
        <v>3244819.75</v>
      </c>
      <c r="BM10" s="8">
        <v>3000294.75</v>
      </c>
      <c r="BN10" s="9">
        <v>-7.5358577313886173</v>
      </c>
      <c r="BO10" s="8">
        <v>93728.5</v>
      </c>
      <c r="BP10" s="8">
        <v>113538</v>
      </c>
      <c r="BQ10" s="8">
        <v>1440294.92</v>
      </c>
      <c r="BR10" s="8">
        <v>1199238</v>
      </c>
      <c r="BS10" s="9">
        <v>-16.73663613282757</v>
      </c>
      <c r="BT10" s="8">
        <v>15256.5</v>
      </c>
      <c r="BU10" s="8">
        <v>19331.75</v>
      </c>
      <c r="BV10" s="8">
        <v>181923.5</v>
      </c>
      <c r="BW10" s="8">
        <v>212857.25</v>
      </c>
      <c r="BX10" s="9">
        <v>17.003713099187291</v>
      </c>
      <c r="BY10" s="8">
        <v>120595.5</v>
      </c>
      <c r="BZ10" s="8">
        <v>148421.5</v>
      </c>
      <c r="CA10" s="8">
        <v>1622601.33</v>
      </c>
      <c r="CB10" s="8">
        <v>1588199.5</v>
      </c>
      <c r="CC10" s="9">
        <v>-2.1201652780600142</v>
      </c>
      <c r="CD10" s="8">
        <v>714</v>
      </c>
      <c r="CE10" s="8">
        <v>707</v>
      </c>
      <c r="CF10" s="8">
        <v>8006</v>
      </c>
      <c r="CG10" s="8">
        <v>8113</v>
      </c>
      <c r="CH10" s="9">
        <v>1.336497626779916</v>
      </c>
      <c r="CI10" s="8">
        <v>28995180</v>
      </c>
      <c r="CJ10" s="8">
        <v>31304806</v>
      </c>
      <c r="CK10" s="8">
        <v>323803173</v>
      </c>
      <c r="CL10" s="8">
        <v>348558463</v>
      </c>
      <c r="CM10" s="9">
        <v>7.645165972477983</v>
      </c>
      <c r="CN10" s="8">
        <v>72</v>
      </c>
      <c r="CO10" s="8">
        <v>77</v>
      </c>
      <c r="CP10" s="8">
        <v>774</v>
      </c>
      <c r="CQ10" s="8">
        <v>772</v>
      </c>
      <c r="CR10" s="9">
        <v>-0.25839793281653561</v>
      </c>
      <c r="CS10" s="8">
        <v>247702</v>
      </c>
      <c r="CT10" s="8">
        <v>370457</v>
      </c>
      <c r="CU10" s="8">
        <v>3731595</v>
      </c>
      <c r="CV10" s="8">
        <v>5085339</v>
      </c>
      <c r="CW10" s="9">
        <v>36.277891893412857</v>
      </c>
      <c r="CX10" s="8">
        <v>66384</v>
      </c>
      <c r="CY10" s="8">
        <v>71033</v>
      </c>
      <c r="CZ10" s="8">
        <v>1505784</v>
      </c>
      <c r="DA10" s="8">
        <v>1643158</v>
      </c>
      <c r="DB10" s="9">
        <v>9.1230880391875644</v>
      </c>
      <c r="DC10" s="8">
        <v>181318</v>
      </c>
      <c r="DD10" s="8">
        <v>299424</v>
      </c>
      <c r="DE10" s="8">
        <v>2225811</v>
      </c>
      <c r="DF10" s="8">
        <v>3442181</v>
      </c>
      <c r="DG10" s="9">
        <v>54.648395573568479</v>
      </c>
      <c r="DH10" s="8">
        <v>21068</v>
      </c>
      <c r="DI10" s="8">
        <v>22923</v>
      </c>
      <c r="DJ10" s="8">
        <v>457433</v>
      </c>
      <c r="DK10" s="8">
        <v>486805</v>
      </c>
      <c r="DL10" s="9">
        <v>6.4210496400565802</v>
      </c>
      <c r="DM10" s="8">
        <v>64615</v>
      </c>
      <c r="DN10" s="8">
        <v>70554</v>
      </c>
      <c r="DO10" s="8">
        <v>506121</v>
      </c>
      <c r="DP10" s="8">
        <v>723839</v>
      </c>
      <c r="DQ10" s="9">
        <v>43.016986056693952</v>
      </c>
    </row>
    <row r="11" spans="1:121" x14ac:dyDescent="0.25">
      <c r="A11" s="7" t="s">
        <v>38</v>
      </c>
      <c r="B11" s="8">
        <v>1496971</v>
      </c>
      <c r="C11" s="8">
        <v>1674986</v>
      </c>
      <c r="D11" s="8">
        <v>18327171</v>
      </c>
      <c r="E11" s="8">
        <v>19001564</v>
      </c>
      <c r="F11" s="9">
        <v>3.6797441350877311</v>
      </c>
      <c r="G11" s="8">
        <v>344719</v>
      </c>
      <c r="H11" s="8">
        <v>250099</v>
      </c>
      <c r="I11" s="8">
        <v>3435250</v>
      </c>
      <c r="J11" s="8">
        <v>3597252</v>
      </c>
      <c r="K11" s="9">
        <v>4.7158722072629331</v>
      </c>
      <c r="L11" s="8">
        <v>606037</v>
      </c>
      <c r="M11" s="8">
        <v>598145</v>
      </c>
      <c r="N11" s="8">
        <v>7920302</v>
      </c>
      <c r="O11" s="8">
        <v>7675902</v>
      </c>
      <c r="P11" s="9">
        <v>-3.0857409225052241</v>
      </c>
      <c r="Q11" s="8">
        <v>383409</v>
      </c>
      <c r="R11" s="8">
        <v>357152</v>
      </c>
      <c r="S11" s="8">
        <v>5007363</v>
      </c>
      <c r="T11" s="8">
        <v>4797236</v>
      </c>
      <c r="U11" s="9">
        <v>-4.1963604396166261</v>
      </c>
      <c r="V11" s="8">
        <v>0</v>
      </c>
      <c r="W11" s="8">
        <v>0</v>
      </c>
      <c r="X11" s="8">
        <v>0</v>
      </c>
      <c r="Y11" s="8">
        <v>0</v>
      </c>
      <c r="Z11" s="9" t="s">
        <v>51</v>
      </c>
      <c r="AA11" s="8">
        <v>9216</v>
      </c>
      <c r="AB11" s="8">
        <v>9476</v>
      </c>
      <c r="AC11" s="8">
        <v>112350</v>
      </c>
      <c r="AD11" s="8">
        <v>121171</v>
      </c>
      <c r="AE11" s="9">
        <v>7.8513573653760602</v>
      </c>
      <c r="AF11" s="8">
        <v>4885</v>
      </c>
      <c r="AG11" s="8">
        <v>4928</v>
      </c>
      <c r="AH11" s="8">
        <v>59550</v>
      </c>
      <c r="AI11" s="8">
        <v>63667</v>
      </c>
      <c r="AJ11" s="9">
        <v>6.9135180520570998</v>
      </c>
      <c r="AK11" s="8">
        <v>0</v>
      </c>
      <c r="AL11" s="8">
        <v>0</v>
      </c>
      <c r="AM11" s="8">
        <v>1020</v>
      </c>
      <c r="AN11" s="8">
        <v>0</v>
      </c>
      <c r="AO11" s="9">
        <v>-100</v>
      </c>
      <c r="AP11" s="8">
        <v>5062</v>
      </c>
      <c r="AQ11" s="8">
        <v>6479</v>
      </c>
      <c r="AR11" s="8">
        <v>92006</v>
      </c>
      <c r="AS11" s="8">
        <v>40776</v>
      </c>
      <c r="AT11" s="9">
        <v>-55.681151229267662</v>
      </c>
      <c r="AU11" s="8">
        <v>5062</v>
      </c>
      <c r="AV11" s="8">
        <v>6479</v>
      </c>
      <c r="AW11" s="8">
        <v>47354</v>
      </c>
      <c r="AX11" s="8">
        <v>39709</v>
      </c>
      <c r="AY11" s="9">
        <v>-16.144359505004861</v>
      </c>
      <c r="AZ11" s="8">
        <v>81357</v>
      </c>
      <c r="BA11" s="8">
        <v>54760</v>
      </c>
      <c r="BB11" s="8">
        <v>976705</v>
      </c>
      <c r="BC11" s="8">
        <v>916363</v>
      </c>
      <c r="BD11" s="9">
        <v>-6.178119288833372</v>
      </c>
      <c r="BE11" s="8">
        <v>3066</v>
      </c>
      <c r="BF11" s="8">
        <v>2104</v>
      </c>
      <c r="BG11" s="8">
        <v>36701</v>
      </c>
      <c r="BH11" s="8">
        <v>36163</v>
      </c>
      <c r="BI11" s="9">
        <v>-1.4659001117135799</v>
      </c>
      <c r="BJ11" s="8">
        <v>36028.25</v>
      </c>
      <c r="BK11" s="8">
        <v>33451.25</v>
      </c>
      <c r="BL11" s="8">
        <v>458540.5</v>
      </c>
      <c r="BM11" s="8">
        <v>453381.5</v>
      </c>
      <c r="BN11" s="9">
        <v>-1.125091458660691</v>
      </c>
      <c r="BO11" s="8">
        <v>268</v>
      </c>
      <c r="BP11" s="8">
        <v>464</v>
      </c>
      <c r="BQ11" s="8">
        <v>3448.25</v>
      </c>
      <c r="BR11" s="8">
        <v>3040</v>
      </c>
      <c r="BS11" s="9">
        <v>-11.839338795040961</v>
      </c>
      <c r="BT11" s="8">
        <v>3887.25</v>
      </c>
      <c r="BU11" s="8">
        <v>1333.5</v>
      </c>
      <c r="BV11" s="8">
        <v>41641.5</v>
      </c>
      <c r="BW11" s="8">
        <v>31702.25</v>
      </c>
      <c r="BX11" s="9">
        <v>-23.868616644453251</v>
      </c>
      <c r="BY11" s="8">
        <v>31873</v>
      </c>
      <c r="BZ11" s="8">
        <v>31653.75</v>
      </c>
      <c r="CA11" s="8">
        <v>413450.75</v>
      </c>
      <c r="CB11" s="8">
        <v>418639.25</v>
      </c>
      <c r="CC11" s="9">
        <v>1.2549257680630601</v>
      </c>
      <c r="CD11" s="8">
        <v>193</v>
      </c>
      <c r="CE11" s="8">
        <v>199</v>
      </c>
      <c r="CF11" s="8">
        <v>2431</v>
      </c>
      <c r="CG11" s="8">
        <v>2549</v>
      </c>
      <c r="CH11" s="9">
        <v>4.8539695598519188</v>
      </c>
      <c r="CI11" s="8">
        <v>3490882</v>
      </c>
      <c r="CJ11" s="8">
        <v>3797301</v>
      </c>
      <c r="CK11" s="8">
        <v>49267288</v>
      </c>
      <c r="CL11" s="8">
        <v>54870034</v>
      </c>
      <c r="CM11" s="9">
        <v>11.372142099642261</v>
      </c>
      <c r="CN11" s="8">
        <v>1</v>
      </c>
      <c r="CO11" s="8">
        <v>3</v>
      </c>
      <c r="CP11" s="8">
        <v>77</v>
      </c>
      <c r="CQ11" s="8">
        <v>80</v>
      </c>
      <c r="CR11" s="9">
        <v>3.8961038961038952</v>
      </c>
      <c r="CS11" s="8">
        <v>5300</v>
      </c>
      <c r="CT11" s="8">
        <v>4306</v>
      </c>
      <c r="CU11" s="8">
        <v>210238</v>
      </c>
      <c r="CV11" s="8">
        <v>270750</v>
      </c>
      <c r="CW11" s="9">
        <v>28.78261779507034</v>
      </c>
      <c r="CX11" s="8">
        <v>3512</v>
      </c>
      <c r="CY11" s="8">
        <v>1047</v>
      </c>
      <c r="CZ11" s="8">
        <v>101617</v>
      </c>
      <c r="DA11" s="8">
        <v>121718</v>
      </c>
      <c r="DB11" s="9">
        <v>19.78113898265055</v>
      </c>
      <c r="DC11" s="8">
        <v>1788</v>
      </c>
      <c r="DD11" s="8">
        <v>3259</v>
      </c>
      <c r="DE11" s="8">
        <v>108621</v>
      </c>
      <c r="DF11" s="8">
        <v>149032</v>
      </c>
      <c r="DG11" s="9">
        <v>37.203671481573537</v>
      </c>
      <c r="DH11" s="8">
        <v>1469</v>
      </c>
      <c r="DI11" s="8">
        <v>541</v>
      </c>
      <c r="DJ11" s="8">
        <v>43073</v>
      </c>
      <c r="DK11" s="8">
        <v>51562</v>
      </c>
      <c r="DL11" s="9">
        <v>19.70840201518352</v>
      </c>
      <c r="DM11" s="8">
        <v>8194</v>
      </c>
      <c r="DN11" s="8">
        <v>4826</v>
      </c>
      <c r="DO11" s="8">
        <v>108364</v>
      </c>
      <c r="DP11" s="8">
        <v>126135</v>
      </c>
      <c r="DQ11" s="9">
        <v>16.3993577202761</v>
      </c>
    </row>
    <row r="12" spans="1:121" x14ac:dyDescent="0.25">
      <c r="A12" s="7" t="s">
        <v>39</v>
      </c>
      <c r="B12" s="8">
        <v>2456837</v>
      </c>
      <c r="C12" s="8">
        <v>2314481</v>
      </c>
      <c r="D12" s="8">
        <v>25838778</v>
      </c>
      <c r="E12" s="8">
        <v>25180666</v>
      </c>
      <c r="F12" s="9">
        <v>-2.546993514940993</v>
      </c>
      <c r="G12" s="8">
        <v>865540</v>
      </c>
      <c r="H12" s="8">
        <v>934790</v>
      </c>
      <c r="I12" s="8">
        <v>6679196</v>
      </c>
      <c r="J12" s="8">
        <v>8111100</v>
      </c>
      <c r="K12" s="9">
        <v>21.438268917396641</v>
      </c>
      <c r="L12" s="8">
        <v>48999</v>
      </c>
      <c r="M12" s="8">
        <v>69607</v>
      </c>
      <c r="N12" s="8">
        <v>927024</v>
      </c>
      <c r="O12" s="8">
        <v>911563</v>
      </c>
      <c r="P12" s="9">
        <v>-1.6678101106335961</v>
      </c>
      <c r="Q12" s="8">
        <v>38738</v>
      </c>
      <c r="R12" s="8">
        <v>39699</v>
      </c>
      <c r="S12" s="8">
        <v>594420</v>
      </c>
      <c r="T12" s="8">
        <v>590968</v>
      </c>
      <c r="U12" s="9">
        <v>-0.58073416103091802</v>
      </c>
      <c r="V12" s="8">
        <v>30.667000000000002</v>
      </c>
      <c r="W12" s="8">
        <v>34.311</v>
      </c>
      <c r="X12" s="8">
        <v>363.67500000000013</v>
      </c>
      <c r="Y12" s="8">
        <v>232.423</v>
      </c>
      <c r="Z12" s="9">
        <v>-36.090465388052543</v>
      </c>
      <c r="AA12" s="8">
        <v>42347</v>
      </c>
      <c r="AB12" s="8">
        <v>24192</v>
      </c>
      <c r="AC12" s="8">
        <v>193974</v>
      </c>
      <c r="AD12" s="8">
        <v>245213</v>
      </c>
      <c r="AE12" s="9">
        <v>26.415395877798058</v>
      </c>
      <c r="AF12" s="8">
        <v>29607</v>
      </c>
      <c r="AG12" s="8">
        <v>1409</v>
      </c>
      <c r="AH12" s="8">
        <v>43523</v>
      </c>
      <c r="AI12" s="8">
        <v>40466</v>
      </c>
      <c r="AJ12" s="9">
        <v>-7.02387243526411</v>
      </c>
      <c r="AK12" s="8">
        <v>0</v>
      </c>
      <c r="AL12" s="8">
        <v>0</v>
      </c>
      <c r="AM12" s="8">
        <v>0</v>
      </c>
      <c r="AN12" s="8">
        <v>0</v>
      </c>
      <c r="AO12" s="9" t="s">
        <v>51</v>
      </c>
      <c r="AP12" s="8">
        <v>0</v>
      </c>
      <c r="AQ12" s="8">
        <v>205</v>
      </c>
      <c r="AR12" s="8">
        <v>121757</v>
      </c>
      <c r="AS12" s="8">
        <v>838362</v>
      </c>
      <c r="AT12" s="9">
        <v>588.55343019292513</v>
      </c>
      <c r="AU12" s="8">
        <v>0</v>
      </c>
      <c r="AV12" s="8">
        <v>205</v>
      </c>
      <c r="AW12" s="8">
        <v>761</v>
      </c>
      <c r="AX12" s="8">
        <v>1471</v>
      </c>
      <c r="AY12" s="9">
        <v>93.29829172141919</v>
      </c>
      <c r="AZ12" s="8">
        <v>0</v>
      </c>
      <c r="BA12" s="8">
        <v>0</v>
      </c>
      <c r="BB12" s="8">
        <v>0</v>
      </c>
      <c r="BC12" s="8">
        <v>0</v>
      </c>
      <c r="BD12" s="9" t="s">
        <v>51</v>
      </c>
      <c r="BE12" s="8">
        <v>0</v>
      </c>
      <c r="BF12" s="8">
        <v>0</v>
      </c>
      <c r="BG12" s="8">
        <v>0</v>
      </c>
      <c r="BH12" s="8">
        <v>0</v>
      </c>
      <c r="BI12" s="9" t="s">
        <v>51</v>
      </c>
      <c r="BJ12" s="8">
        <v>3016.5</v>
      </c>
      <c r="BK12" s="8">
        <v>2784</v>
      </c>
      <c r="BL12" s="8">
        <v>49160.5</v>
      </c>
      <c r="BM12" s="8">
        <v>45204.5</v>
      </c>
      <c r="BN12" s="9">
        <v>-8.0471109935822511</v>
      </c>
      <c r="BO12" s="8">
        <v>0</v>
      </c>
      <c r="BP12" s="8">
        <v>75</v>
      </c>
      <c r="BQ12" s="8">
        <v>380</v>
      </c>
      <c r="BR12" s="8">
        <v>695</v>
      </c>
      <c r="BS12" s="9">
        <v>82.89473684210526</v>
      </c>
      <c r="BT12" s="8">
        <v>773.25</v>
      </c>
      <c r="BU12" s="8">
        <v>437</v>
      </c>
      <c r="BV12" s="8">
        <v>12992</v>
      </c>
      <c r="BW12" s="8">
        <v>10501.5</v>
      </c>
      <c r="BX12" s="9">
        <v>-19.16948891625616</v>
      </c>
      <c r="BY12" s="8">
        <v>2243.25</v>
      </c>
      <c r="BZ12" s="8">
        <v>2272</v>
      </c>
      <c r="CA12" s="8">
        <v>35788.5</v>
      </c>
      <c r="CB12" s="8">
        <v>34008</v>
      </c>
      <c r="CC12" s="9">
        <v>-4.975061821534851</v>
      </c>
      <c r="CD12" s="8">
        <v>165</v>
      </c>
      <c r="CE12" s="8">
        <v>201</v>
      </c>
      <c r="CF12" s="8">
        <v>1944</v>
      </c>
      <c r="CG12" s="8">
        <v>2022</v>
      </c>
      <c r="CH12" s="9">
        <v>4.0123456790123413</v>
      </c>
      <c r="CI12" s="8">
        <v>5190396</v>
      </c>
      <c r="CJ12" s="8">
        <v>4988009</v>
      </c>
      <c r="CK12" s="8">
        <v>48372760</v>
      </c>
      <c r="CL12" s="8">
        <v>45736139</v>
      </c>
      <c r="CM12" s="9">
        <v>-5.4506317191741829</v>
      </c>
      <c r="CN12" s="8">
        <v>25</v>
      </c>
      <c r="CO12" s="8">
        <v>25</v>
      </c>
      <c r="CP12" s="8">
        <v>180</v>
      </c>
      <c r="CQ12" s="8">
        <v>144</v>
      </c>
      <c r="CR12" s="9">
        <v>-20</v>
      </c>
      <c r="CS12" s="8">
        <v>26436</v>
      </c>
      <c r="CT12" s="8">
        <v>26925</v>
      </c>
      <c r="CU12" s="8">
        <v>170332</v>
      </c>
      <c r="CV12" s="8">
        <v>172856</v>
      </c>
      <c r="CW12" s="9">
        <v>1.4818119907005209</v>
      </c>
      <c r="CX12" s="8">
        <v>0</v>
      </c>
      <c r="CY12" s="8">
        <v>2248</v>
      </c>
      <c r="CZ12" s="8">
        <v>0</v>
      </c>
      <c r="DA12" s="8">
        <v>7854</v>
      </c>
      <c r="DB12" s="9" t="s">
        <v>51</v>
      </c>
      <c r="DC12" s="8">
        <v>26436</v>
      </c>
      <c r="DD12" s="8">
        <v>24677</v>
      </c>
      <c r="DE12" s="8">
        <v>170332</v>
      </c>
      <c r="DF12" s="8">
        <v>165002</v>
      </c>
      <c r="DG12" s="9">
        <v>-3.1291830073033831</v>
      </c>
      <c r="DH12" s="8">
        <v>0</v>
      </c>
      <c r="DI12" s="8">
        <v>0</v>
      </c>
      <c r="DJ12" s="8">
        <v>0</v>
      </c>
      <c r="DK12" s="8">
        <v>0</v>
      </c>
      <c r="DL12" s="9" t="s">
        <v>51</v>
      </c>
      <c r="DM12" s="8">
        <v>5</v>
      </c>
      <c r="DN12" s="8">
        <v>0</v>
      </c>
      <c r="DO12" s="8">
        <v>11</v>
      </c>
      <c r="DP12" s="8">
        <v>35</v>
      </c>
      <c r="DQ12" s="9">
        <v>218.18181818181819</v>
      </c>
    </row>
    <row r="13" spans="1:121" x14ac:dyDescent="0.25">
      <c r="A13" s="7" t="s">
        <v>40</v>
      </c>
      <c r="B13" s="8">
        <v>717437</v>
      </c>
      <c r="C13" s="8">
        <v>264359</v>
      </c>
      <c r="D13" s="8">
        <v>9318269</v>
      </c>
      <c r="E13" s="8">
        <v>7635499</v>
      </c>
      <c r="F13" s="9">
        <v>-18.058826161811812</v>
      </c>
      <c r="G13" s="8">
        <v>598350</v>
      </c>
      <c r="H13" s="8">
        <v>473456</v>
      </c>
      <c r="I13" s="8">
        <v>8759185</v>
      </c>
      <c r="J13" s="8">
        <v>5986894</v>
      </c>
      <c r="K13" s="9">
        <v>-31.65010214991463</v>
      </c>
      <c r="L13" s="8">
        <v>97932</v>
      </c>
      <c r="M13" s="8">
        <v>65097</v>
      </c>
      <c r="N13" s="8">
        <v>1371725</v>
      </c>
      <c r="O13" s="8">
        <v>1025081</v>
      </c>
      <c r="P13" s="9">
        <v>-25.270662851519081</v>
      </c>
      <c r="Q13" s="8">
        <v>92095</v>
      </c>
      <c r="R13" s="8">
        <v>60420</v>
      </c>
      <c r="S13" s="8">
        <v>1263809</v>
      </c>
      <c r="T13" s="8">
        <v>947467</v>
      </c>
      <c r="U13" s="9">
        <v>-25.030839311952992</v>
      </c>
      <c r="V13" s="8">
        <v>158.14599999999999</v>
      </c>
      <c r="W13" s="8">
        <v>208.89</v>
      </c>
      <c r="X13" s="8">
        <v>2428.5</v>
      </c>
      <c r="Y13" s="8">
        <v>2206.87</v>
      </c>
      <c r="Z13" s="9">
        <v>-9.1262095943998247</v>
      </c>
      <c r="AA13" s="8">
        <v>1734</v>
      </c>
      <c r="AB13" s="8">
        <v>2053</v>
      </c>
      <c r="AC13" s="8">
        <v>30086</v>
      </c>
      <c r="AD13" s="8">
        <v>26715</v>
      </c>
      <c r="AE13" s="9">
        <v>-11.20454696536595</v>
      </c>
      <c r="AF13" s="8">
        <v>0</v>
      </c>
      <c r="AG13" s="8">
        <v>0</v>
      </c>
      <c r="AH13" s="8">
        <v>0</v>
      </c>
      <c r="AI13" s="8">
        <v>0</v>
      </c>
      <c r="AJ13" s="9" t="s">
        <v>51</v>
      </c>
      <c r="AK13" s="8">
        <v>0</v>
      </c>
      <c r="AL13" s="8">
        <v>0</v>
      </c>
      <c r="AM13" s="8">
        <v>0</v>
      </c>
      <c r="AN13" s="8">
        <v>0</v>
      </c>
      <c r="AO13" s="9" t="s">
        <v>51</v>
      </c>
      <c r="AP13" s="8">
        <v>228</v>
      </c>
      <c r="AQ13" s="8">
        <v>907</v>
      </c>
      <c r="AR13" s="8">
        <v>25755</v>
      </c>
      <c r="AS13" s="8">
        <v>13992</v>
      </c>
      <c r="AT13" s="9">
        <v>-45.672684915550377</v>
      </c>
      <c r="AU13" s="8">
        <v>228</v>
      </c>
      <c r="AV13" s="8">
        <v>849</v>
      </c>
      <c r="AW13" s="8">
        <v>24942</v>
      </c>
      <c r="AX13" s="8">
        <v>13934</v>
      </c>
      <c r="AY13" s="9">
        <v>-44.134391788950367</v>
      </c>
      <c r="AZ13" s="8">
        <v>12982</v>
      </c>
      <c r="BA13" s="8">
        <v>6191</v>
      </c>
      <c r="BB13" s="8">
        <v>308350</v>
      </c>
      <c r="BC13" s="8">
        <v>126888</v>
      </c>
      <c r="BD13" s="9">
        <v>-58.849359494081398</v>
      </c>
      <c r="BE13" s="8">
        <v>8</v>
      </c>
      <c r="BF13" s="8">
        <v>22</v>
      </c>
      <c r="BG13" s="8">
        <v>65</v>
      </c>
      <c r="BH13" s="8">
        <v>43</v>
      </c>
      <c r="BI13" s="9">
        <v>-33.84615384615384</v>
      </c>
      <c r="BJ13" s="8">
        <v>5607</v>
      </c>
      <c r="BK13" s="8">
        <v>4123</v>
      </c>
      <c r="BL13" s="8">
        <v>95779.75</v>
      </c>
      <c r="BM13" s="8">
        <v>68269.25</v>
      </c>
      <c r="BN13" s="9">
        <v>-28.72266841373046</v>
      </c>
      <c r="BO13" s="8">
        <v>54</v>
      </c>
      <c r="BP13" s="8">
        <v>67</v>
      </c>
      <c r="BQ13" s="8">
        <v>2257</v>
      </c>
      <c r="BR13" s="8">
        <v>1571</v>
      </c>
      <c r="BS13" s="9">
        <v>-30.3943287549845</v>
      </c>
      <c r="BT13" s="8">
        <v>282</v>
      </c>
      <c r="BU13" s="8">
        <v>147</v>
      </c>
      <c r="BV13" s="8">
        <v>3406</v>
      </c>
      <c r="BW13" s="8">
        <v>5477.25</v>
      </c>
      <c r="BX13" s="9">
        <v>60.811802701115688</v>
      </c>
      <c r="BY13" s="8">
        <v>5271</v>
      </c>
      <c r="BZ13" s="8">
        <v>3909</v>
      </c>
      <c r="CA13" s="8">
        <v>90116.75</v>
      </c>
      <c r="CB13" s="8">
        <v>61221</v>
      </c>
      <c r="CC13" s="9">
        <v>-32.064793725916658</v>
      </c>
      <c r="CD13" s="8">
        <v>110</v>
      </c>
      <c r="CE13" s="8">
        <v>88</v>
      </c>
      <c r="CF13" s="8">
        <v>1427</v>
      </c>
      <c r="CG13" s="8">
        <v>1196</v>
      </c>
      <c r="CH13" s="9">
        <v>-16.187806587245969</v>
      </c>
      <c r="CI13" s="8">
        <v>1624564</v>
      </c>
      <c r="CJ13" s="8">
        <v>1039995</v>
      </c>
      <c r="CK13" s="8">
        <v>20452049</v>
      </c>
      <c r="CL13" s="8">
        <v>16546804</v>
      </c>
      <c r="CM13" s="9">
        <v>-19.094639368407542</v>
      </c>
      <c r="CN13" s="8">
        <v>0</v>
      </c>
      <c r="CO13" s="8">
        <v>0</v>
      </c>
      <c r="CP13" s="8">
        <v>1</v>
      </c>
      <c r="CQ13" s="8">
        <v>1</v>
      </c>
      <c r="CR13" s="9">
        <v>0</v>
      </c>
      <c r="CS13" s="8">
        <v>0</v>
      </c>
      <c r="CT13" s="8">
        <v>0</v>
      </c>
      <c r="CU13" s="8">
        <v>633</v>
      </c>
      <c r="CV13" s="8">
        <v>170</v>
      </c>
      <c r="CW13" s="9">
        <v>-73.143759873617697</v>
      </c>
      <c r="CX13" s="8">
        <v>0</v>
      </c>
      <c r="CY13" s="8">
        <v>0</v>
      </c>
      <c r="CZ13" s="8">
        <v>0</v>
      </c>
      <c r="DA13" s="8">
        <v>0</v>
      </c>
      <c r="DB13" s="9" t="s">
        <v>51</v>
      </c>
      <c r="DC13" s="8">
        <v>0</v>
      </c>
      <c r="DD13" s="8">
        <v>0</v>
      </c>
      <c r="DE13" s="8">
        <v>633</v>
      </c>
      <c r="DF13" s="8">
        <v>170</v>
      </c>
      <c r="DG13" s="9">
        <v>-73.143759873617697</v>
      </c>
      <c r="DH13" s="8">
        <v>0</v>
      </c>
      <c r="DI13" s="8">
        <v>0</v>
      </c>
      <c r="DJ13" s="8">
        <v>0</v>
      </c>
      <c r="DK13" s="8">
        <v>0</v>
      </c>
      <c r="DL13" s="9" t="s">
        <v>51</v>
      </c>
      <c r="DM13" s="8">
        <v>2</v>
      </c>
      <c r="DN13" s="8">
        <v>139</v>
      </c>
      <c r="DO13" s="8">
        <v>868</v>
      </c>
      <c r="DP13" s="8">
        <v>1049</v>
      </c>
      <c r="DQ13" s="9">
        <v>20.852534562211989</v>
      </c>
    </row>
    <row r="14" spans="1:121" x14ac:dyDescent="0.25">
      <c r="A14" s="7" t="s">
        <v>41</v>
      </c>
      <c r="B14" s="8">
        <v>26205</v>
      </c>
      <c r="C14" s="8">
        <v>64451</v>
      </c>
      <c r="D14" s="8">
        <v>603235</v>
      </c>
      <c r="E14" s="8">
        <v>595273</v>
      </c>
      <c r="F14" s="9">
        <v>-1.3198836274420389</v>
      </c>
      <c r="G14" s="8">
        <v>1400</v>
      </c>
      <c r="H14" s="8">
        <v>0</v>
      </c>
      <c r="I14" s="8">
        <v>5856</v>
      </c>
      <c r="J14" s="8">
        <v>6176</v>
      </c>
      <c r="K14" s="9">
        <v>5.4644808743169344</v>
      </c>
      <c r="L14" s="8">
        <v>45280</v>
      </c>
      <c r="M14" s="8">
        <v>49675</v>
      </c>
      <c r="N14" s="8">
        <v>529139</v>
      </c>
      <c r="O14" s="8">
        <v>491122</v>
      </c>
      <c r="P14" s="9">
        <v>-7.1846906011463858</v>
      </c>
      <c r="Q14" s="8">
        <v>5681</v>
      </c>
      <c r="R14" s="8">
        <v>4757</v>
      </c>
      <c r="S14" s="8">
        <v>62339</v>
      </c>
      <c r="T14" s="8">
        <v>58947</v>
      </c>
      <c r="U14" s="9">
        <v>-5.4412165738943514</v>
      </c>
      <c r="V14" s="8">
        <v>3.4</v>
      </c>
      <c r="W14" s="8">
        <v>0</v>
      </c>
      <c r="X14" s="8">
        <v>10.105</v>
      </c>
      <c r="Y14" s="8">
        <v>0</v>
      </c>
      <c r="Z14" s="9">
        <v>-100</v>
      </c>
      <c r="AA14" s="8">
        <v>48659</v>
      </c>
      <c r="AB14" s="8">
        <v>51636</v>
      </c>
      <c r="AC14" s="8">
        <v>625637</v>
      </c>
      <c r="AD14" s="8">
        <v>574640</v>
      </c>
      <c r="AE14" s="9">
        <v>-8.1512122844396941</v>
      </c>
      <c r="AF14" s="8">
        <v>47125</v>
      </c>
      <c r="AG14" s="8">
        <v>50392</v>
      </c>
      <c r="AH14" s="8">
        <v>611569</v>
      </c>
      <c r="AI14" s="8">
        <v>556736</v>
      </c>
      <c r="AJ14" s="9">
        <v>-8.9659547818806971</v>
      </c>
      <c r="AK14" s="8">
        <v>0</v>
      </c>
      <c r="AL14" s="8">
        <v>0</v>
      </c>
      <c r="AM14" s="8">
        <v>0</v>
      </c>
      <c r="AN14" s="8">
        <v>0</v>
      </c>
      <c r="AO14" s="9" t="s">
        <v>51</v>
      </c>
      <c r="AP14" s="8">
        <v>0</v>
      </c>
      <c r="AQ14" s="8">
        <v>0</v>
      </c>
      <c r="AR14" s="8">
        <v>0</v>
      </c>
      <c r="AS14" s="8">
        <v>0</v>
      </c>
      <c r="AT14" s="9" t="s">
        <v>51</v>
      </c>
      <c r="AU14" s="8">
        <v>0</v>
      </c>
      <c r="AV14" s="8">
        <v>0</v>
      </c>
      <c r="AW14" s="8">
        <v>0</v>
      </c>
      <c r="AX14" s="8">
        <v>0</v>
      </c>
      <c r="AY14" s="9" t="s">
        <v>51</v>
      </c>
      <c r="AZ14" s="8">
        <v>44890</v>
      </c>
      <c r="BA14" s="8">
        <v>48543</v>
      </c>
      <c r="BB14" s="8">
        <v>525703</v>
      </c>
      <c r="BC14" s="8">
        <v>486107</v>
      </c>
      <c r="BD14" s="9">
        <v>-7.5320095186825986</v>
      </c>
      <c r="BE14" s="8">
        <v>2889</v>
      </c>
      <c r="BF14" s="8">
        <v>3067</v>
      </c>
      <c r="BG14" s="8">
        <v>28699</v>
      </c>
      <c r="BH14" s="8">
        <v>29208</v>
      </c>
      <c r="BI14" s="9">
        <v>1.773580961009088</v>
      </c>
      <c r="BJ14" s="8">
        <v>462</v>
      </c>
      <c r="BK14" s="8">
        <v>428.25</v>
      </c>
      <c r="BL14" s="8">
        <v>4955</v>
      </c>
      <c r="BM14" s="8">
        <v>4908.25</v>
      </c>
      <c r="BN14" s="9">
        <v>-0.943491422805252</v>
      </c>
      <c r="BO14" s="8">
        <v>0</v>
      </c>
      <c r="BP14" s="8">
        <v>0</v>
      </c>
      <c r="BQ14" s="8">
        <v>0</v>
      </c>
      <c r="BR14" s="8">
        <v>0</v>
      </c>
      <c r="BS14" s="9" t="s">
        <v>51</v>
      </c>
      <c r="BT14" s="8">
        <v>450</v>
      </c>
      <c r="BU14" s="8">
        <v>389</v>
      </c>
      <c r="BV14" s="8">
        <v>4857</v>
      </c>
      <c r="BW14" s="8">
        <v>4741</v>
      </c>
      <c r="BX14" s="9">
        <v>-2.388305538398185</v>
      </c>
      <c r="BY14" s="8">
        <v>12</v>
      </c>
      <c r="BZ14" s="8">
        <v>39.25</v>
      </c>
      <c r="CA14" s="8">
        <v>98</v>
      </c>
      <c r="CB14" s="8">
        <v>167.25</v>
      </c>
      <c r="CC14" s="9">
        <v>70.66326530612244</v>
      </c>
      <c r="CD14" s="8">
        <v>808</v>
      </c>
      <c r="CE14" s="8">
        <v>823</v>
      </c>
      <c r="CF14" s="8">
        <v>9209</v>
      </c>
      <c r="CG14" s="8">
        <v>9286</v>
      </c>
      <c r="CH14" s="9">
        <v>0.83613856010424581</v>
      </c>
      <c r="CI14" s="8">
        <v>5607189</v>
      </c>
      <c r="CJ14" s="8">
        <v>5943980</v>
      </c>
      <c r="CK14" s="8">
        <v>65652347</v>
      </c>
      <c r="CL14" s="8">
        <v>65984259</v>
      </c>
      <c r="CM14" s="9">
        <v>0.505559991632893</v>
      </c>
      <c r="CN14" s="8">
        <v>0</v>
      </c>
      <c r="CO14" s="8">
        <v>1</v>
      </c>
      <c r="CP14" s="8">
        <v>5</v>
      </c>
      <c r="CQ14" s="8">
        <v>15</v>
      </c>
      <c r="CR14" s="9">
        <v>200</v>
      </c>
      <c r="CS14" s="8">
        <v>114869</v>
      </c>
      <c r="CT14" s="8">
        <v>115679</v>
      </c>
      <c r="CU14" s="8">
        <v>1667315</v>
      </c>
      <c r="CV14" s="8">
        <v>1747553</v>
      </c>
      <c r="CW14" s="9">
        <v>4.8124079732983924</v>
      </c>
      <c r="CX14" s="8">
        <v>114869</v>
      </c>
      <c r="CY14" s="8">
        <v>115101</v>
      </c>
      <c r="CZ14" s="8">
        <v>1663795</v>
      </c>
      <c r="DA14" s="8">
        <v>1721445</v>
      </c>
      <c r="DB14" s="9">
        <v>3.4649701435573519</v>
      </c>
      <c r="DC14" s="8">
        <v>0</v>
      </c>
      <c r="DD14" s="8">
        <v>578</v>
      </c>
      <c r="DE14" s="8">
        <v>3520</v>
      </c>
      <c r="DF14" s="8">
        <v>26108</v>
      </c>
      <c r="DG14" s="9">
        <v>641.7045454545455</v>
      </c>
      <c r="DH14" s="8">
        <v>26151</v>
      </c>
      <c r="DI14" s="8">
        <v>27550</v>
      </c>
      <c r="DJ14" s="8">
        <v>382407</v>
      </c>
      <c r="DK14" s="8">
        <v>402724</v>
      </c>
      <c r="DL14" s="9">
        <v>5.3129257571121826</v>
      </c>
      <c r="DM14" s="8">
        <v>132</v>
      </c>
      <c r="DN14" s="8">
        <v>409</v>
      </c>
      <c r="DO14" s="8">
        <v>2096</v>
      </c>
      <c r="DP14" s="8">
        <v>2544</v>
      </c>
      <c r="DQ14" s="9">
        <v>21.374045801526719</v>
      </c>
    </row>
    <row r="15" spans="1:121" x14ac:dyDescent="0.25">
      <c r="A15" s="7" t="s">
        <v>42</v>
      </c>
      <c r="B15" s="8">
        <v>625545</v>
      </c>
      <c r="C15" s="8">
        <v>188561</v>
      </c>
      <c r="D15" s="8">
        <v>3680918</v>
      </c>
      <c r="E15" s="8">
        <v>3278152</v>
      </c>
      <c r="F15" s="9">
        <v>-10.94199870793101</v>
      </c>
      <c r="G15" s="8">
        <v>499573</v>
      </c>
      <c r="H15" s="8">
        <v>226557</v>
      </c>
      <c r="I15" s="8">
        <v>6367292</v>
      </c>
      <c r="J15" s="8">
        <v>3459301</v>
      </c>
      <c r="K15" s="9">
        <v>-45.670765531092343</v>
      </c>
      <c r="L15" s="8">
        <v>96231</v>
      </c>
      <c r="M15" s="8">
        <v>62213</v>
      </c>
      <c r="N15" s="8">
        <v>905983</v>
      </c>
      <c r="O15" s="8">
        <v>912167</v>
      </c>
      <c r="P15" s="9">
        <v>0.68257351407255829</v>
      </c>
      <c r="Q15" s="8">
        <v>53385</v>
      </c>
      <c r="R15" s="8">
        <v>9274</v>
      </c>
      <c r="S15" s="8">
        <v>382914</v>
      </c>
      <c r="T15" s="8">
        <v>296238</v>
      </c>
      <c r="U15" s="9">
        <v>-22.63589213243705</v>
      </c>
      <c r="V15" s="8">
        <v>19.5</v>
      </c>
      <c r="W15" s="8">
        <v>10.445</v>
      </c>
      <c r="X15" s="8">
        <v>186.72</v>
      </c>
      <c r="Y15" s="8">
        <v>159.708</v>
      </c>
      <c r="Z15" s="9">
        <v>-14.466580976863749</v>
      </c>
      <c r="AA15" s="8">
        <v>1538</v>
      </c>
      <c r="AB15" s="8">
        <v>777</v>
      </c>
      <c r="AC15" s="8">
        <v>12908</v>
      </c>
      <c r="AD15" s="8">
        <v>12670</v>
      </c>
      <c r="AE15" s="9">
        <v>-1.8438177874186581</v>
      </c>
      <c r="AF15" s="8">
        <v>806</v>
      </c>
      <c r="AG15" s="8">
        <v>493</v>
      </c>
      <c r="AH15" s="8">
        <v>7997</v>
      </c>
      <c r="AI15" s="8">
        <v>7877</v>
      </c>
      <c r="AJ15" s="9">
        <v>-1.5005627110166271</v>
      </c>
      <c r="AK15" s="8">
        <v>29</v>
      </c>
      <c r="AL15" s="8">
        <v>0</v>
      </c>
      <c r="AM15" s="8">
        <v>29</v>
      </c>
      <c r="AN15" s="8">
        <v>96</v>
      </c>
      <c r="AO15" s="9">
        <v>231.0344827586207</v>
      </c>
      <c r="AP15" s="8">
        <v>53063</v>
      </c>
      <c r="AQ15" s="8">
        <v>192</v>
      </c>
      <c r="AR15" s="8">
        <v>594753</v>
      </c>
      <c r="AS15" s="8">
        <v>598507</v>
      </c>
      <c r="AT15" s="9">
        <v>0.63118639166174262</v>
      </c>
      <c r="AU15" s="8">
        <v>24686</v>
      </c>
      <c r="AV15" s="8">
        <v>105</v>
      </c>
      <c r="AW15" s="8">
        <v>49372</v>
      </c>
      <c r="AX15" s="8">
        <v>1062</v>
      </c>
      <c r="AY15" s="9">
        <v>-97.848983229360769</v>
      </c>
      <c r="AZ15" s="8">
        <v>2627</v>
      </c>
      <c r="BA15" s="8">
        <v>1336</v>
      </c>
      <c r="BB15" s="8">
        <v>22352</v>
      </c>
      <c r="BC15" s="8">
        <v>17352</v>
      </c>
      <c r="BD15" s="9">
        <v>-22.36936292054402</v>
      </c>
      <c r="BE15" s="8">
        <v>8</v>
      </c>
      <c r="BF15" s="8">
        <v>6</v>
      </c>
      <c r="BG15" s="8">
        <v>122</v>
      </c>
      <c r="BH15" s="8">
        <v>31</v>
      </c>
      <c r="BI15" s="9">
        <v>-74.590163934426229</v>
      </c>
      <c r="BJ15" s="8">
        <v>5700</v>
      </c>
      <c r="BK15" s="8">
        <v>639</v>
      </c>
      <c r="BL15" s="8">
        <v>34210</v>
      </c>
      <c r="BM15" s="8">
        <v>24687.75</v>
      </c>
      <c r="BN15" s="9">
        <v>-27.834697456883958</v>
      </c>
      <c r="BO15" s="8">
        <v>1998</v>
      </c>
      <c r="BP15" s="8">
        <v>13</v>
      </c>
      <c r="BQ15" s="8">
        <v>3996</v>
      </c>
      <c r="BR15" s="8">
        <v>109</v>
      </c>
      <c r="BS15" s="9">
        <v>-97.272272272272275</v>
      </c>
      <c r="BT15" s="8">
        <v>1060.75</v>
      </c>
      <c r="BU15" s="8">
        <v>111.75</v>
      </c>
      <c r="BV15" s="8">
        <v>9954.25</v>
      </c>
      <c r="BW15" s="8">
        <v>5963</v>
      </c>
      <c r="BX15" s="9">
        <v>-40.095938920561572</v>
      </c>
      <c r="BY15" s="8">
        <v>2641.25</v>
      </c>
      <c r="BZ15" s="8">
        <v>514.25</v>
      </c>
      <c r="CA15" s="8">
        <v>20259.75</v>
      </c>
      <c r="CB15" s="8">
        <v>18615.75</v>
      </c>
      <c r="CC15" s="9">
        <v>-8.1146114833598659</v>
      </c>
      <c r="CD15" s="8">
        <v>98</v>
      </c>
      <c r="CE15" s="8">
        <v>63</v>
      </c>
      <c r="CF15" s="8">
        <v>983</v>
      </c>
      <c r="CG15" s="8">
        <v>886</v>
      </c>
      <c r="CH15" s="9">
        <v>-9.8677517802644985</v>
      </c>
      <c r="CI15" s="8">
        <v>1691972</v>
      </c>
      <c r="CJ15" s="8">
        <v>701427</v>
      </c>
      <c r="CK15" s="8">
        <v>15531717</v>
      </c>
      <c r="CL15" s="8">
        <v>14766137</v>
      </c>
      <c r="CM15" s="9">
        <v>-4.9291395149679857</v>
      </c>
      <c r="CN15" s="8">
        <v>1</v>
      </c>
      <c r="CO15" s="8">
        <v>0</v>
      </c>
      <c r="CP15" s="8">
        <v>15</v>
      </c>
      <c r="CQ15" s="8">
        <v>14</v>
      </c>
      <c r="CR15" s="9">
        <v>-6.6666666666666714</v>
      </c>
      <c r="CS15" s="8">
        <v>79</v>
      </c>
      <c r="CT15" s="8">
        <v>0</v>
      </c>
      <c r="CU15" s="8">
        <v>13244</v>
      </c>
      <c r="CV15" s="8">
        <v>6571</v>
      </c>
      <c r="CW15" s="9">
        <v>-50.385080036242833</v>
      </c>
      <c r="CX15" s="8">
        <v>0</v>
      </c>
      <c r="CY15" s="8">
        <v>0</v>
      </c>
      <c r="CZ15" s="8">
        <v>0</v>
      </c>
      <c r="DA15" s="8">
        <v>0</v>
      </c>
      <c r="DB15" s="9" t="s">
        <v>51</v>
      </c>
      <c r="DC15" s="8">
        <v>79</v>
      </c>
      <c r="DD15" s="8">
        <v>0</v>
      </c>
      <c r="DE15" s="8">
        <v>13244</v>
      </c>
      <c r="DF15" s="8">
        <v>6571</v>
      </c>
      <c r="DG15" s="9">
        <v>-50.385080036242833</v>
      </c>
      <c r="DH15" s="8">
        <v>0</v>
      </c>
      <c r="DI15" s="8">
        <v>0</v>
      </c>
      <c r="DJ15" s="8">
        <v>0</v>
      </c>
      <c r="DK15" s="8">
        <v>0</v>
      </c>
      <c r="DL15" s="9" t="s">
        <v>51</v>
      </c>
      <c r="DM15" s="8">
        <v>410</v>
      </c>
      <c r="DN15" s="8">
        <v>0</v>
      </c>
      <c r="DO15" s="8">
        <v>827</v>
      </c>
      <c r="DP15" s="8">
        <v>128</v>
      </c>
      <c r="DQ15" s="9">
        <v>-84.522370012091898</v>
      </c>
    </row>
    <row r="16" spans="1:121" x14ac:dyDescent="0.25">
      <c r="A16" s="7" t="s">
        <v>43</v>
      </c>
      <c r="B16" s="8">
        <v>21894</v>
      </c>
      <c r="C16" s="8">
        <v>99876</v>
      </c>
      <c r="D16" s="8">
        <v>792439</v>
      </c>
      <c r="E16" s="8">
        <v>1163839</v>
      </c>
      <c r="F16" s="9">
        <v>46.86796081464945</v>
      </c>
      <c r="G16" s="8">
        <v>922348</v>
      </c>
      <c r="H16" s="8">
        <v>1038636</v>
      </c>
      <c r="I16" s="8">
        <v>15117714</v>
      </c>
      <c r="J16" s="8">
        <v>14862320</v>
      </c>
      <c r="K16" s="9">
        <v>-1.6893691731435041</v>
      </c>
      <c r="L16" s="8">
        <v>88142</v>
      </c>
      <c r="M16" s="8">
        <v>113501</v>
      </c>
      <c r="N16" s="8">
        <v>1130088</v>
      </c>
      <c r="O16" s="8">
        <v>1423678</v>
      </c>
      <c r="P16" s="9">
        <v>25.979392755254452</v>
      </c>
      <c r="Q16" s="8">
        <v>48035</v>
      </c>
      <c r="R16" s="8">
        <v>81133</v>
      </c>
      <c r="S16" s="8">
        <v>574218</v>
      </c>
      <c r="T16" s="8">
        <v>781359</v>
      </c>
      <c r="U16" s="9">
        <v>36.073581810392568</v>
      </c>
      <c r="V16" s="8">
        <v>337.863</v>
      </c>
      <c r="W16" s="8">
        <v>139.06200000000001</v>
      </c>
      <c r="X16" s="8">
        <v>8281.4280000000017</v>
      </c>
      <c r="Y16" s="8">
        <v>7381.59</v>
      </c>
      <c r="Z16" s="9">
        <v>-10.865734750093839</v>
      </c>
      <c r="AA16" s="8">
        <v>0</v>
      </c>
      <c r="AB16" s="8">
        <v>0</v>
      </c>
      <c r="AC16" s="8">
        <v>25563</v>
      </c>
      <c r="AD16" s="8">
        <v>11065</v>
      </c>
      <c r="AE16" s="9">
        <v>-56.714783084927433</v>
      </c>
      <c r="AF16" s="8">
        <v>0</v>
      </c>
      <c r="AG16" s="8">
        <v>0</v>
      </c>
      <c r="AH16" s="8">
        <v>25563</v>
      </c>
      <c r="AI16" s="8">
        <v>11065</v>
      </c>
      <c r="AJ16" s="9">
        <v>-56.714783084927433</v>
      </c>
      <c r="AK16" s="8">
        <v>0</v>
      </c>
      <c r="AL16" s="8">
        <v>0</v>
      </c>
      <c r="AM16" s="8">
        <v>0</v>
      </c>
      <c r="AN16" s="8">
        <v>0</v>
      </c>
      <c r="AO16" s="9" t="s">
        <v>51</v>
      </c>
      <c r="AP16" s="8">
        <v>273105</v>
      </c>
      <c r="AQ16" s="8">
        <v>163076</v>
      </c>
      <c r="AR16" s="8">
        <v>2412054</v>
      </c>
      <c r="AS16" s="8">
        <v>5350960</v>
      </c>
      <c r="AT16" s="9">
        <v>121.8424628967676</v>
      </c>
      <c r="AU16" s="8">
        <v>2814</v>
      </c>
      <c r="AV16" s="8">
        <v>3342</v>
      </c>
      <c r="AW16" s="8">
        <v>11480</v>
      </c>
      <c r="AX16" s="8">
        <v>5427</v>
      </c>
      <c r="AY16" s="9">
        <v>-52.726480836236931</v>
      </c>
      <c r="AZ16" s="8">
        <v>0</v>
      </c>
      <c r="BA16" s="8">
        <v>0</v>
      </c>
      <c r="BB16" s="8">
        <v>0</v>
      </c>
      <c r="BC16" s="8">
        <v>1856</v>
      </c>
      <c r="BD16" s="9" t="s">
        <v>51</v>
      </c>
      <c r="BE16" s="8">
        <v>0</v>
      </c>
      <c r="BF16" s="8">
        <v>0</v>
      </c>
      <c r="BG16" s="8">
        <v>0</v>
      </c>
      <c r="BH16" s="8">
        <v>0</v>
      </c>
      <c r="BI16" s="9" t="s">
        <v>51</v>
      </c>
      <c r="BJ16" s="8">
        <v>3830</v>
      </c>
      <c r="BK16" s="8">
        <v>5585</v>
      </c>
      <c r="BL16" s="8">
        <v>42804</v>
      </c>
      <c r="BM16" s="8">
        <v>58639</v>
      </c>
      <c r="BN16" s="9">
        <v>36.994206148958028</v>
      </c>
      <c r="BO16" s="8">
        <v>813</v>
      </c>
      <c r="BP16" s="8">
        <v>244</v>
      </c>
      <c r="BQ16" s="8">
        <v>1780</v>
      </c>
      <c r="BR16" s="8">
        <v>566</v>
      </c>
      <c r="BS16" s="9">
        <v>-68.202247191011239</v>
      </c>
      <c r="BT16" s="8">
        <v>434</v>
      </c>
      <c r="BU16" s="8">
        <v>587</v>
      </c>
      <c r="BV16" s="8">
        <v>7203</v>
      </c>
      <c r="BW16" s="8">
        <v>6262</v>
      </c>
      <c r="BX16" s="9">
        <v>-13.064001110648331</v>
      </c>
      <c r="BY16" s="8">
        <v>2583</v>
      </c>
      <c r="BZ16" s="8">
        <v>4754</v>
      </c>
      <c r="CA16" s="8">
        <v>33821</v>
      </c>
      <c r="CB16" s="8">
        <v>51811</v>
      </c>
      <c r="CC16" s="9">
        <v>53.191803908814052</v>
      </c>
      <c r="CD16" s="8">
        <v>79</v>
      </c>
      <c r="CE16" s="8">
        <v>82</v>
      </c>
      <c r="CF16" s="8">
        <v>1137</v>
      </c>
      <c r="CG16" s="8">
        <v>1086</v>
      </c>
      <c r="CH16" s="9">
        <v>-4.4854881266490736</v>
      </c>
      <c r="CI16" s="8">
        <v>1254441</v>
      </c>
      <c r="CJ16" s="8">
        <v>1398566</v>
      </c>
      <c r="CK16" s="8">
        <v>18893275</v>
      </c>
      <c r="CL16" s="8">
        <v>19498877</v>
      </c>
      <c r="CM16" s="9">
        <v>3.2053839262912329</v>
      </c>
      <c r="CN16" s="8">
        <v>0</v>
      </c>
      <c r="CO16" s="8">
        <v>2</v>
      </c>
      <c r="CP16" s="8">
        <v>27</v>
      </c>
      <c r="CQ16" s="8">
        <v>25</v>
      </c>
      <c r="CR16" s="9">
        <v>-7.4074074074074048</v>
      </c>
      <c r="CS16" s="8">
        <v>0</v>
      </c>
      <c r="CT16" s="8">
        <v>4390</v>
      </c>
      <c r="CU16" s="8">
        <v>24574</v>
      </c>
      <c r="CV16" s="8">
        <v>30751</v>
      </c>
      <c r="CW16" s="9">
        <v>25.136322942947832</v>
      </c>
      <c r="CX16" s="8">
        <v>0</v>
      </c>
      <c r="CY16" s="8">
        <v>0</v>
      </c>
      <c r="CZ16" s="8">
        <v>0</v>
      </c>
      <c r="DA16" s="8">
        <v>0</v>
      </c>
      <c r="DB16" s="9" t="s">
        <v>51</v>
      </c>
      <c r="DC16" s="8">
        <v>0</v>
      </c>
      <c r="DD16" s="8">
        <v>4390</v>
      </c>
      <c r="DE16" s="8">
        <v>24574</v>
      </c>
      <c r="DF16" s="8">
        <v>30751</v>
      </c>
      <c r="DG16" s="9">
        <v>25.136322942947832</v>
      </c>
      <c r="DH16" s="8">
        <v>0</v>
      </c>
      <c r="DI16" s="8">
        <v>0</v>
      </c>
      <c r="DJ16" s="8">
        <v>0</v>
      </c>
      <c r="DK16" s="8">
        <v>0</v>
      </c>
      <c r="DL16" s="9" t="s">
        <v>51</v>
      </c>
      <c r="DM16" s="8">
        <v>0</v>
      </c>
      <c r="DN16" s="8">
        <v>8</v>
      </c>
      <c r="DO16" s="8">
        <v>0</v>
      </c>
      <c r="DP16" s="8">
        <v>19</v>
      </c>
      <c r="DQ16" s="9" t="s">
        <v>51</v>
      </c>
    </row>
    <row r="17" spans="1:121" x14ac:dyDescent="0.25">
      <c r="A17" s="7" t="s">
        <v>44</v>
      </c>
      <c r="B17" s="8">
        <v>2183046</v>
      </c>
      <c r="C17" s="8">
        <v>1659660</v>
      </c>
      <c r="D17" s="8">
        <v>22649534</v>
      </c>
      <c r="E17" s="8">
        <v>20563152</v>
      </c>
      <c r="F17" s="9">
        <v>-9.2115890772852111</v>
      </c>
      <c r="G17" s="8">
        <v>571093</v>
      </c>
      <c r="H17" s="8">
        <v>514914</v>
      </c>
      <c r="I17" s="8">
        <v>5141540</v>
      </c>
      <c r="J17" s="8">
        <v>5138070</v>
      </c>
      <c r="K17" s="9">
        <v>-6.7489507034864005E-2</v>
      </c>
      <c r="L17" s="8">
        <v>104699</v>
      </c>
      <c r="M17" s="8">
        <v>139459</v>
      </c>
      <c r="N17" s="8">
        <v>1175322</v>
      </c>
      <c r="O17" s="8">
        <v>1338377</v>
      </c>
      <c r="P17" s="9">
        <v>13.87321942412377</v>
      </c>
      <c r="Q17" s="8">
        <v>46199</v>
      </c>
      <c r="R17" s="8">
        <v>68504</v>
      </c>
      <c r="S17" s="8">
        <v>529800</v>
      </c>
      <c r="T17" s="8">
        <v>580050</v>
      </c>
      <c r="U17" s="9">
        <v>9.4847112117780341</v>
      </c>
      <c r="V17" s="8">
        <v>25.956</v>
      </c>
      <c r="W17" s="8">
        <v>20.527000000000001</v>
      </c>
      <c r="X17" s="8">
        <v>159.65100000000001</v>
      </c>
      <c r="Y17" s="8">
        <v>149.83699999999999</v>
      </c>
      <c r="Z17" s="9">
        <v>-6.1471584894551086</v>
      </c>
      <c r="AA17" s="8">
        <v>15347</v>
      </c>
      <c r="AB17" s="8">
        <v>13290</v>
      </c>
      <c r="AC17" s="8">
        <v>164779</v>
      </c>
      <c r="AD17" s="8">
        <v>152902</v>
      </c>
      <c r="AE17" s="9">
        <v>-7.2078359499693514</v>
      </c>
      <c r="AF17" s="8">
        <v>13553</v>
      </c>
      <c r="AG17" s="8">
        <v>10830</v>
      </c>
      <c r="AH17" s="8">
        <v>143849</v>
      </c>
      <c r="AI17" s="8">
        <v>125595</v>
      </c>
      <c r="AJ17" s="9">
        <v>-12.68969544452864</v>
      </c>
      <c r="AK17" s="8">
        <v>5974</v>
      </c>
      <c r="AL17" s="8">
        <v>0</v>
      </c>
      <c r="AM17" s="8">
        <v>81635</v>
      </c>
      <c r="AN17" s="8">
        <v>116209</v>
      </c>
      <c r="AO17" s="9">
        <v>42.35193238194401</v>
      </c>
      <c r="AP17" s="8">
        <v>135016</v>
      </c>
      <c r="AQ17" s="8">
        <v>227992</v>
      </c>
      <c r="AR17" s="8">
        <v>2058760</v>
      </c>
      <c r="AS17" s="8">
        <v>2107267</v>
      </c>
      <c r="AT17" s="9">
        <v>2.3561269890613801</v>
      </c>
      <c r="AU17" s="8">
        <v>0</v>
      </c>
      <c r="AV17" s="8">
        <v>21919</v>
      </c>
      <c r="AW17" s="8">
        <v>450</v>
      </c>
      <c r="AX17" s="8">
        <v>53837</v>
      </c>
      <c r="AY17" s="9">
        <v>11863.777777777779</v>
      </c>
      <c r="AZ17" s="8">
        <v>57003</v>
      </c>
      <c r="BA17" s="8">
        <v>55629</v>
      </c>
      <c r="BB17" s="8">
        <v>532605</v>
      </c>
      <c r="BC17" s="8">
        <v>589649</v>
      </c>
      <c r="BD17" s="9">
        <v>10.7103763577135</v>
      </c>
      <c r="BE17" s="8">
        <v>2910</v>
      </c>
      <c r="BF17" s="8">
        <v>2840</v>
      </c>
      <c r="BG17" s="8">
        <v>27216</v>
      </c>
      <c r="BH17" s="8">
        <v>30733</v>
      </c>
      <c r="BI17" s="9">
        <v>12.92254556143445</v>
      </c>
      <c r="BJ17" s="8">
        <v>6559.5</v>
      </c>
      <c r="BK17" s="8">
        <v>8062</v>
      </c>
      <c r="BL17" s="8">
        <v>74545</v>
      </c>
      <c r="BM17" s="8">
        <v>78556</v>
      </c>
      <c r="BN17" s="9">
        <v>5.3806425648936909</v>
      </c>
      <c r="BO17" s="8">
        <v>0</v>
      </c>
      <c r="BP17" s="8">
        <v>1274</v>
      </c>
      <c r="BQ17" s="8">
        <v>64.5</v>
      </c>
      <c r="BR17" s="8">
        <v>3696</v>
      </c>
      <c r="BS17" s="9">
        <v>5630.2325581395353</v>
      </c>
      <c r="BT17" s="8">
        <v>5624</v>
      </c>
      <c r="BU17" s="8">
        <v>5828.5</v>
      </c>
      <c r="BV17" s="8">
        <v>64085</v>
      </c>
      <c r="BW17" s="8">
        <v>63445.75</v>
      </c>
      <c r="BX17" s="9">
        <v>-0.99750331590855978</v>
      </c>
      <c r="BY17" s="8">
        <v>935.5</v>
      </c>
      <c r="BZ17" s="8">
        <v>959.5</v>
      </c>
      <c r="CA17" s="8">
        <v>10395.5</v>
      </c>
      <c r="CB17" s="8">
        <v>11414.25</v>
      </c>
      <c r="CC17" s="9">
        <v>9.7999134240777295</v>
      </c>
      <c r="CD17" s="8">
        <v>172</v>
      </c>
      <c r="CE17" s="8">
        <v>178</v>
      </c>
      <c r="CF17" s="8">
        <v>1988</v>
      </c>
      <c r="CG17" s="8">
        <v>1906</v>
      </c>
      <c r="CH17" s="9">
        <v>-4.1247484909456773</v>
      </c>
      <c r="CI17" s="8">
        <v>3877876</v>
      </c>
      <c r="CJ17" s="8">
        <v>3420915</v>
      </c>
      <c r="CK17" s="8">
        <v>39705294</v>
      </c>
      <c r="CL17" s="8">
        <v>36365199</v>
      </c>
      <c r="CM17" s="9">
        <v>-8.4122157614548883</v>
      </c>
      <c r="CN17" s="8">
        <v>0</v>
      </c>
      <c r="CO17" s="8">
        <v>0</v>
      </c>
      <c r="CP17" s="8">
        <v>17</v>
      </c>
      <c r="CQ17" s="8">
        <v>16</v>
      </c>
      <c r="CR17" s="9">
        <v>-5.882352941176463</v>
      </c>
      <c r="CS17" s="8">
        <v>5257</v>
      </c>
      <c r="CT17" s="8">
        <v>4537</v>
      </c>
      <c r="CU17" s="8">
        <v>66936</v>
      </c>
      <c r="CV17" s="8">
        <v>66254</v>
      </c>
      <c r="CW17" s="9">
        <v>-1.0188837098123571</v>
      </c>
      <c r="CX17" s="8">
        <v>5257</v>
      </c>
      <c r="CY17" s="8">
        <v>4537</v>
      </c>
      <c r="CZ17" s="8">
        <v>64980</v>
      </c>
      <c r="DA17" s="8">
        <v>64230</v>
      </c>
      <c r="DB17" s="9">
        <v>-1.154201292705451</v>
      </c>
      <c r="DC17" s="8">
        <v>0</v>
      </c>
      <c r="DD17" s="8">
        <v>0</v>
      </c>
      <c r="DE17" s="8">
        <v>1956</v>
      </c>
      <c r="DF17" s="8">
        <v>2024</v>
      </c>
      <c r="DG17" s="9">
        <v>3.4764826175869099</v>
      </c>
      <c r="DH17" s="8">
        <v>3114</v>
      </c>
      <c r="DI17" s="8">
        <v>2823</v>
      </c>
      <c r="DJ17" s="8">
        <v>36734</v>
      </c>
      <c r="DK17" s="8">
        <v>36838</v>
      </c>
      <c r="DL17" s="9">
        <v>0.28311645886644499</v>
      </c>
      <c r="DM17" s="8">
        <v>1500</v>
      </c>
      <c r="DN17" s="8">
        <v>992</v>
      </c>
      <c r="DO17" s="8">
        <v>9183</v>
      </c>
      <c r="DP17" s="8">
        <v>19639</v>
      </c>
      <c r="DQ17" s="9">
        <v>113.8625721441795</v>
      </c>
    </row>
    <row r="18" spans="1:121" x14ac:dyDescent="0.25">
      <c r="A18" s="7" t="s">
        <v>45</v>
      </c>
      <c r="B18" s="8">
        <v>502135</v>
      </c>
      <c r="C18" s="8">
        <v>505820</v>
      </c>
      <c r="D18" s="8">
        <v>7200296</v>
      </c>
      <c r="E18" s="8">
        <v>6353606</v>
      </c>
      <c r="F18" s="9">
        <v>-11.759099903670631</v>
      </c>
      <c r="G18" s="8">
        <v>42825</v>
      </c>
      <c r="H18" s="8">
        <v>22831</v>
      </c>
      <c r="I18" s="8">
        <v>342209</v>
      </c>
      <c r="J18" s="8">
        <v>328550</v>
      </c>
      <c r="K18" s="9">
        <v>-3.9914204477380788</v>
      </c>
      <c r="L18" s="8">
        <v>1426981</v>
      </c>
      <c r="M18" s="8">
        <v>1470677</v>
      </c>
      <c r="N18" s="8">
        <v>15951758</v>
      </c>
      <c r="O18" s="8">
        <v>16738434</v>
      </c>
      <c r="P18" s="9">
        <v>4.9315943734853533</v>
      </c>
      <c r="Q18" s="8">
        <v>1005370</v>
      </c>
      <c r="R18" s="8">
        <v>1040388</v>
      </c>
      <c r="S18" s="8">
        <v>11593938</v>
      </c>
      <c r="T18" s="8">
        <v>12291584</v>
      </c>
      <c r="U18" s="9">
        <v>6.017334231043848</v>
      </c>
      <c r="V18" s="8">
        <v>308.95200000000011</v>
      </c>
      <c r="W18" s="8">
        <v>26.794</v>
      </c>
      <c r="X18" s="8">
        <v>1516.9970000000001</v>
      </c>
      <c r="Y18" s="8">
        <v>699.79799999999989</v>
      </c>
      <c r="Z18" s="9">
        <v>-53.869519847435427</v>
      </c>
      <c r="AA18" s="8">
        <v>208035</v>
      </c>
      <c r="AB18" s="8">
        <v>206860</v>
      </c>
      <c r="AC18" s="8">
        <v>2340624</v>
      </c>
      <c r="AD18" s="8">
        <v>2112607</v>
      </c>
      <c r="AE18" s="9">
        <v>-9.7417184477301788</v>
      </c>
      <c r="AF18" s="8">
        <v>183477</v>
      </c>
      <c r="AG18" s="8">
        <v>181218</v>
      </c>
      <c r="AH18" s="8">
        <v>2132524</v>
      </c>
      <c r="AI18" s="8">
        <v>1877213</v>
      </c>
      <c r="AJ18" s="9">
        <v>-11.9722450954831</v>
      </c>
      <c r="AK18" s="8">
        <v>0</v>
      </c>
      <c r="AL18" s="8">
        <v>0</v>
      </c>
      <c r="AM18" s="8">
        <v>1</v>
      </c>
      <c r="AN18" s="8">
        <v>0</v>
      </c>
      <c r="AO18" s="9">
        <v>-100</v>
      </c>
      <c r="AP18" s="8">
        <v>869702</v>
      </c>
      <c r="AQ18" s="8">
        <v>782159</v>
      </c>
      <c r="AR18" s="8">
        <v>11087543</v>
      </c>
      <c r="AS18" s="8">
        <v>11076781</v>
      </c>
      <c r="AT18" s="9">
        <v>-9.7063885118643611E-2</v>
      </c>
      <c r="AU18" s="8">
        <v>637145</v>
      </c>
      <c r="AV18" s="8">
        <v>651642</v>
      </c>
      <c r="AW18" s="8">
        <v>7620251</v>
      </c>
      <c r="AX18" s="8">
        <v>8362415</v>
      </c>
      <c r="AY18" s="9">
        <v>9.7393642282911657</v>
      </c>
      <c r="AZ18" s="8">
        <v>425990</v>
      </c>
      <c r="BA18" s="8">
        <v>439783</v>
      </c>
      <c r="BB18" s="8">
        <v>4327668</v>
      </c>
      <c r="BC18" s="8">
        <v>4434814</v>
      </c>
      <c r="BD18" s="9">
        <v>2.4758368710353982</v>
      </c>
      <c r="BE18" s="8">
        <v>30656</v>
      </c>
      <c r="BF18" s="8">
        <v>29993</v>
      </c>
      <c r="BG18" s="8">
        <v>314027</v>
      </c>
      <c r="BH18" s="8">
        <v>308592</v>
      </c>
      <c r="BI18" s="9">
        <v>-1.730742897903681</v>
      </c>
      <c r="BJ18" s="8">
        <v>92779</v>
      </c>
      <c r="BK18" s="8">
        <v>98143</v>
      </c>
      <c r="BL18" s="8">
        <v>1062096</v>
      </c>
      <c r="BM18" s="8">
        <v>1101472</v>
      </c>
      <c r="BN18" s="9">
        <v>3.7073861496512559</v>
      </c>
      <c r="BO18" s="8">
        <v>42426</v>
      </c>
      <c r="BP18" s="8">
        <v>47763</v>
      </c>
      <c r="BQ18" s="8">
        <v>524776</v>
      </c>
      <c r="BR18" s="8">
        <v>576476</v>
      </c>
      <c r="BS18" s="9">
        <v>9.8518224918822455</v>
      </c>
      <c r="BT18" s="8">
        <v>44775</v>
      </c>
      <c r="BU18" s="8">
        <v>43321</v>
      </c>
      <c r="BV18" s="8">
        <v>473580</v>
      </c>
      <c r="BW18" s="8">
        <v>456068</v>
      </c>
      <c r="BX18" s="9">
        <v>-3.6977912918619888</v>
      </c>
      <c r="BY18" s="8">
        <v>5578</v>
      </c>
      <c r="BZ18" s="8">
        <v>7059</v>
      </c>
      <c r="CA18" s="8">
        <v>63740</v>
      </c>
      <c r="CB18" s="8">
        <v>68928</v>
      </c>
      <c r="CC18" s="9">
        <v>8.1393159711327314</v>
      </c>
      <c r="CD18" s="8">
        <v>1101</v>
      </c>
      <c r="CE18" s="8">
        <v>1132</v>
      </c>
      <c r="CF18" s="8">
        <v>11448</v>
      </c>
      <c r="CG18" s="8">
        <v>11599</v>
      </c>
      <c r="CH18" s="9">
        <v>1.31900768693221</v>
      </c>
      <c r="CI18" s="8">
        <v>26783782</v>
      </c>
      <c r="CJ18" s="8">
        <v>25282258</v>
      </c>
      <c r="CK18" s="8">
        <v>245003563</v>
      </c>
      <c r="CL18" s="8">
        <v>239746130</v>
      </c>
      <c r="CM18" s="9">
        <v>-2.1458598134754538</v>
      </c>
      <c r="CN18" s="8">
        <v>124</v>
      </c>
      <c r="CO18" s="8">
        <v>102</v>
      </c>
      <c r="CP18" s="8">
        <v>570</v>
      </c>
      <c r="CQ18" s="8">
        <v>537</v>
      </c>
      <c r="CR18" s="9">
        <v>-5.7894736842105203</v>
      </c>
      <c r="CS18" s="8">
        <v>315380</v>
      </c>
      <c r="CT18" s="8">
        <v>321600</v>
      </c>
      <c r="CU18" s="8">
        <v>2317178</v>
      </c>
      <c r="CV18" s="8">
        <v>2789062</v>
      </c>
      <c r="CW18" s="9">
        <v>20.364598662683662</v>
      </c>
      <c r="CX18" s="8">
        <v>107309</v>
      </c>
      <c r="CY18" s="8">
        <v>102441</v>
      </c>
      <c r="CZ18" s="8">
        <v>1521057</v>
      </c>
      <c r="DA18" s="8">
        <v>1542523</v>
      </c>
      <c r="DB18" s="9">
        <v>1.4112554624843059</v>
      </c>
      <c r="DC18" s="8">
        <v>208071</v>
      </c>
      <c r="DD18" s="8">
        <v>219159</v>
      </c>
      <c r="DE18" s="8">
        <v>796121</v>
      </c>
      <c r="DF18" s="8">
        <v>1246539</v>
      </c>
      <c r="DG18" s="9">
        <v>56.57657567128615</v>
      </c>
      <c r="DH18" s="8">
        <v>47866</v>
      </c>
      <c r="DI18" s="8">
        <v>45808</v>
      </c>
      <c r="DJ18" s="8">
        <v>641134</v>
      </c>
      <c r="DK18" s="8">
        <v>644251</v>
      </c>
      <c r="DL18" s="9">
        <v>0.48616981785399099</v>
      </c>
      <c r="DM18" s="8">
        <v>20524</v>
      </c>
      <c r="DN18" s="8">
        <v>26858</v>
      </c>
      <c r="DO18" s="8">
        <v>325288</v>
      </c>
      <c r="DP18" s="8">
        <v>360783</v>
      </c>
      <c r="DQ18" s="9">
        <v>10.91186886697326</v>
      </c>
    </row>
    <row r="19" spans="1:121" x14ac:dyDescent="0.25">
      <c r="A19" s="7" t="s">
        <v>46</v>
      </c>
      <c r="B19" s="8">
        <v>13068</v>
      </c>
      <c r="C19" s="8">
        <v>3999</v>
      </c>
      <c r="D19" s="8">
        <v>104957</v>
      </c>
      <c r="E19" s="8">
        <v>114563</v>
      </c>
      <c r="F19" s="9">
        <v>9.152319521327783</v>
      </c>
      <c r="G19" s="8">
        <v>52229</v>
      </c>
      <c r="H19" s="8">
        <v>78351</v>
      </c>
      <c r="I19" s="8">
        <v>1246146</v>
      </c>
      <c r="J19" s="8">
        <v>1258400</v>
      </c>
      <c r="K19" s="9">
        <v>0.98335187048708406</v>
      </c>
      <c r="L19" s="8">
        <v>62185</v>
      </c>
      <c r="M19" s="8">
        <v>94954</v>
      </c>
      <c r="N19" s="8">
        <v>2790915</v>
      </c>
      <c r="O19" s="8">
        <v>884875</v>
      </c>
      <c r="P19" s="9">
        <v>-68.294448236510249</v>
      </c>
      <c r="Q19" s="8">
        <v>23441</v>
      </c>
      <c r="R19" s="8">
        <v>26579</v>
      </c>
      <c r="S19" s="8">
        <v>2375822</v>
      </c>
      <c r="T19" s="8">
        <v>286001</v>
      </c>
      <c r="U19" s="9">
        <v>-87.962019040146942</v>
      </c>
      <c r="V19" s="8">
        <v>47.415000000000013</v>
      </c>
      <c r="W19" s="8">
        <v>207.649</v>
      </c>
      <c r="X19" s="8">
        <v>278.35300000000001</v>
      </c>
      <c r="Y19" s="8">
        <v>441.00700000000012</v>
      </c>
      <c r="Z19" s="9">
        <v>58.434433974126392</v>
      </c>
      <c r="AA19" s="8">
        <v>7514</v>
      </c>
      <c r="AB19" s="8">
        <v>12717</v>
      </c>
      <c r="AC19" s="8">
        <v>68525</v>
      </c>
      <c r="AD19" s="8">
        <v>88305</v>
      </c>
      <c r="AE19" s="9">
        <v>28.865377599416259</v>
      </c>
      <c r="AF19" s="8">
        <v>2321</v>
      </c>
      <c r="AG19" s="8">
        <v>1069</v>
      </c>
      <c r="AH19" s="8">
        <v>24537</v>
      </c>
      <c r="AI19" s="8">
        <v>31223</v>
      </c>
      <c r="AJ19" s="9">
        <v>27.248644903614949</v>
      </c>
      <c r="AK19" s="8">
        <v>0</v>
      </c>
      <c r="AL19" s="8">
        <v>0</v>
      </c>
      <c r="AM19" s="8">
        <v>0</v>
      </c>
      <c r="AN19" s="8">
        <v>0</v>
      </c>
      <c r="AO19" s="9" t="s">
        <v>51</v>
      </c>
      <c r="AP19" s="8">
        <v>39</v>
      </c>
      <c r="AQ19" s="8">
        <v>4644</v>
      </c>
      <c r="AR19" s="8">
        <v>2121000</v>
      </c>
      <c r="AS19" s="8">
        <v>40503</v>
      </c>
      <c r="AT19" s="9">
        <v>-98.090381895332385</v>
      </c>
      <c r="AU19" s="8">
        <v>39</v>
      </c>
      <c r="AV19" s="8">
        <v>116</v>
      </c>
      <c r="AW19" s="8">
        <v>2099263</v>
      </c>
      <c r="AX19" s="8">
        <v>20834</v>
      </c>
      <c r="AY19" s="9">
        <v>-99.007556461481954</v>
      </c>
      <c r="AZ19" s="8">
        <v>41291</v>
      </c>
      <c r="BA19" s="8">
        <v>76960</v>
      </c>
      <c r="BB19" s="8">
        <v>427323</v>
      </c>
      <c r="BC19" s="8">
        <v>614200</v>
      </c>
      <c r="BD19" s="9">
        <v>43.732024721346619</v>
      </c>
      <c r="BE19" s="8">
        <v>2461</v>
      </c>
      <c r="BF19" s="8">
        <v>3873</v>
      </c>
      <c r="BG19" s="8">
        <v>24733</v>
      </c>
      <c r="BH19" s="8">
        <v>34325</v>
      </c>
      <c r="BI19" s="9">
        <v>38.782193830105541</v>
      </c>
      <c r="BJ19" s="8">
        <v>1789.5</v>
      </c>
      <c r="BK19" s="8">
        <v>2674</v>
      </c>
      <c r="BL19" s="8">
        <v>226033.5</v>
      </c>
      <c r="BM19" s="8">
        <v>36754</v>
      </c>
      <c r="BN19" s="9">
        <v>-83.739578425321909</v>
      </c>
      <c r="BO19" s="8">
        <v>4</v>
      </c>
      <c r="BP19" s="8">
        <v>45</v>
      </c>
      <c r="BQ19" s="8">
        <v>201707.25</v>
      </c>
      <c r="BR19" s="8">
        <v>9799</v>
      </c>
      <c r="BS19" s="9">
        <v>-95.141969364016418</v>
      </c>
      <c r="BT19" s="8">
        <v>544.5</v>
      </c>
      <c r="BU19" s="8">
        <v>837</v>
      </c>
      <c r="BV19" s="8">
        <v>7539.25</v>
      </c>
      <c r="BW19" s="8">
        <v>9271</v>
      </c>
      <c r="BX19" s="9">
        <v>22.96979142487648</v>
      </c>
      <c r="BY19" s="8">
        <v>1241</v>
      </c>
      <c r="BZ19" s="8">
        <v>1792</v>
      </c>
      <c r="CA19" s="8">
        <v>16787</v>
      </c>
      <c r="CB19" s="8">
        <v>17684</v>
      </c>
      <c r="CC19" s="9">
        <v>5.3434205039613971</v>
      </c>
      <c r="CD19" s="8">
        <v>136</v>
      </c>
      <c r="CE19" s="8">
        <v>173</v>
      </c>
      <c r="CF19" s="8">
        <v>1326</v>
      </c>
      <c r="CG19" s="8">
        <v>1597</v>
      </c>
      <c r="CH19" s="9">
        <v>20.437405731523381</v>
      </c>
      <c r="CI19" s="8">
        <v>5467350</v>
      </c>
      <c r="CJ19" s="8">
        <v>7589602</v>
      </c>
      <c r="CK19" s="8">
        <v>45479582</v>
      </c>
      <c r="CL19" s="8">
        <v>50497442</v>
      </c>
      <c r="CM19" s="9">
        <v>11.033214861121641</v>
      </c>
      <c r="CN19" s="8">
        <v>48</v>
      </c>
      <c r="CO19" s="8">
        <v>52</v>
      </c>
      <c r="CP19" s="8">
        <v>273</v>
      </c>
      <c r="CQ19" s="8">
        <v>292</v>
      </c>
      <c r="CR19" s="9">
        <v>6.9597069597069634</v>
      </c>
      <c r="CS19" s="8">
        <v>86431</v>
      </c>
      <c r="CT19" s="8">
        <v>116130</v>
      </c>
      <c r="CU19" s="8">
        <v>644101</v>
      </c>
      <c r="CV19" s="8">
        <v>809481</v>
      </c>
      <c r="CW19" s="9">
        <v>25.67609738224284</v>
      </c>
      <c r="CX19" s="8">
        <v>17067</v>
      </c>
      <c r="CY19" s="8">
        <v>16152</v>
      </c>
      <c r="CZ19" s="8">
        <v>320139</v>
      </c>
      <c r="DA19" s="8">
        <v>320928</v>
      </c>
      <c r="DB19" s="9">
        <v>0.2464554459156858</v>
      </c>
      <c r="DC19" s="8">
        <v>69364</v>
      </c>
      <c r="DD19" s="8">
        <v>99978</v>
      </c>
      <c r="DE19" s="8">
        <v>323962</v>
      </c>
      <c r="DF19" s="8">
        <v>488553</v>
      </c>
      <c r="DG19" s="9">
        <v>50.8056500453757</v>
      </c>
      <c r="DH19" s="8">
        <v>2939</v>
      </c>
      <c r="DI19" s="8">
        <v>3440</v>
      </c>
      <c r="DJ19" s="8">
        <v>61591</v>
      </c>
      <c r="DK19" s="8">
        <v>68229</v>
      </c>
      <c r="DL19" s="9">
        <v>10.777548667824851</v>
      </c>
      <c r="DM19" s="8">
        <v>5144</v>
      </c>
      <c r="DN19" s="8">
        <v>11894</v>
      </c>
      <c r="DO19" s="8">
        <v>94030</v>
      </c>
      <c r="DP19" s="8">
        <v>58972</v>
      </c>
      <c r="DQ19" s="9">
        <v>-37.28384558119749</v>
      </c>
    </row>
    <row r="20" spans="1:121" x14ac:dyDescent="0.25">
      <c r="A20" s="7" t="s">
        <v>47</v>
      </c>
      <c r="B20" s="8">
        <v>0</v>
      </c>
      <c r="C20" s="8">
        <v>0</v>
      </c>
      <c r="D20" s="8">
        <v>2</v>
      </c>
      <c r="E20" s="8">
        <v>0</v>
      </c>
      <c r="F20" s="9">
        <v>-100</v>
      </c>
      <c r="G20" s="8">
        <v>156047</v>
      </c>
      <c r="H20" s="8">
        <v>44529</v>
      </c>
      <c r="I20" s="8">
        <v>980544</v>
      </c>
      <c r="J20" s="8">
        <v>959860</v>
      </c>
      <c r="K20" s="9">
        <v>-2.109441289733041</v>
      </c>
      <c r="L20" s="8">
        <v>56613</v>
      </c>
      <c r="M20" s="8">
        <v>81197</v>
      </c>
      <c r="N20" s="8">
        <v>966404</v>
      </c>
      <c r="O20" s="8">
        <v>965528</v>
      </c>
      <c r="P20" s="9">
        <v>-9.064532017664817E-2</v>
      </c>
      <c r="Q20" s="8">
        <v>40031</v>
      </c>
      <c r="R20" s="8">
        <v>35920</v>
      </c>
      <c r="S20" s="8">
        <v>502862</v>
      </c>
      <c r="T20" s="8">
        <v>464908</v>
      </c>
      <c r="U20" s="9">
        <v>-7.547597551614559</v>
      </c>
      <c r="V20" s="8">
        <v>398.99099999999999</v>
      </c>
      <c r="W20" s="8">
        <v>178.685</v>
      </c>
      <c r="X20" s="8">
        <v>2901.2060000000001</v>
      </c>
      <c r="Y20" s="8">
        <v>2351.0990000000002</v>
      </c>
      <c r="Z20" s="9">
        <v>-18.96132160211997</v>
      </c>
      <c r="AA20" s="8">
        <v>2368</v>
      </c>
      <c r="AB20" s="8">
        <v>3877</v>
      </c>
      <c r="AC20" s="8">
        <v>33575</v>
      </c>
      <c r="AD20" s="8">
        <v>23891</v>
      </c>
      <c r="AE20" s="9">
        <v>-28.842889054355918</v>
      </c>
      <c r="AF20" s="8">
        <v>986</v>
      </c>
      <c r="AG20" s="8">
        <v>3312</v>
      </c>
      <c r="AH20" s="8">
        <v>17916</v>
      </c>
      <c r="AI20" s="8">
        <v>11918</v>
      </c>
      <c r="AJ20" s="9">
        <v>-33.478455012279532</v>
      </c>
      <c r="AK20" s="8">
        <v>0</v>
      </c>
      <c r="AL20" s="8">
        <v>0</v>
      </c>
      <c r="AM20" s="8">
        <v>0</v>
      </c>
      <c r="AN20" s="8">
        <v>0</v>
      </c>
      <c r="AO20" s="9" t="s">
        <v>51</v>
      </c>
      <c r="AP20" s="8">
        <v>22</v>
      </c>
      <c r="AQ20" s="8">
        <v>380</v>
      </c>
      <c r="AR20" s="8">
        <v>1120</v>
      </c>
      <c r="AS20" s="8">
        <v>2000</v>
      </c>
      <c r="AT20" s="9">
        <v>78.571428571428584</v>
      </c>
      <c r="AU20" s="8">
        <v>22</v>
      </c>
      <c r="AV20" s="8">
        <v>380</v>
      </c>
      <c r="AW20" s="8">
        <v>1105</v>
      </c>
      <c r="AX20" s="8">
        <v>2000</v>
      </c>
      <c r="AY20" s="9">
        <v>80.995475113122183</v>
      </c>
      <c r="AZ20" s="8">
        <v>0</v>
      </c>
      <c r="BA20" s="8">
        <v>0</v>
      </c>
      <c r="BB20" s="8">
        <v>0</v>
      </c>
      <c r="BC20" s="8">
        <v>0</v>
      </c>
      <c r="BD20" s="9" t="s">
        <v>51</v>
      </c>
      <c r="BE20" s="8">
        <v>0</v>
      </c>
      <c r="BF20" s="8">
        <v>0</v>
      </c>
      <c r="BG20" s="8">
        <v>0</v>
      </c>
      <c r="BH20" s="8">
        <v>0</v>
      </c>
      <c r="BI20" s="9" t="s">
        <v>51</v>
      </c>
      <c r="BJ20" s="8">
        <v>3465.25</v>
      </c>
      <c r="BK20" s="8">
        <v>3454.75</v>
      </c>
      <c r="BL20" s="8">
        <v>42589</v>
      </c>
      <c r="BM20" s="8">
        <v>41793.5</v>
      </c>
      <c r="BN20" s="9">
        <v>-1.8678532015309059</v>
      </c>
      <c r="BO20" s="8">
        <v>1</v>
      </c>
      <c r="BP20" s="8">
        <v>190</v>
      </c>
      <c r="BQ20" s="8">
        <v>337</v>
      </c>
      <c r="BR20" s="8">
        <v>672</v>
      </c>
      <c r="BS20" s="9">
        <v>99.406528189910972</v>
      </c>
      <c r="BT20" s="8">
        <v>410</v>
      </c>
      <c r="BU20" s="8">
        <v>59</v>
      </c>
      <c r="BV20" s="8">
        <v>4119.75</v>
      </c>
      <c r="BW20" s="8">
        <v>2550.25</v>
      </c>
      <c r="BX20" s="9">
        <v>-38.09697190363493</v>
      </c>
      <c r="BY20" s="8">
        <v>3054.25</v>
      </c>
      <c r="BZ20" s="8">
        <v>3205.75</v>
      </c>
      <c r="CA20" s="8">
        <v>38132.25</v>
      </c>
      <c r="CB20" s="8">
        <v>38571.25</v>
      </c>
      <c r="CC20" s="9">
        <v>1.1512564823738389</v>
      </c>
      <c r="CD20" s="8">
        <v>24</v>
      </c>
      <c r="CE20" s="8">
        <v>39</v>
      </c>
      <c r="CF20" s="8">
        <v>397</v>
      </c>
      <c r="CG20" s="8">
        <v>427</v>
      </c>
      <c r="CH20" s="9">
        <v>7.556675062972289</v>
      </c>
      <c r="CI20" s="8">
        <v>216097</v>
      </c>
      <c r="CJ20" s="8">
        <v>215349</v>
      </c>
      <c r="CK20" s="8">
        <v>2568322</v>
      </c>
      <c r="CL20" s="8">
        <v>2649463</v>
      </c>
      <c r="CM20" s="9">
        <v>3.1593001189103229</v>
      </c>
      <c r="CN20" s="8">
        <v>0</v>
      </c>
      <c r="CO20" s="8">
        <v>0</v>
      </c>
      <c r="CP20" s="8">
        <v>1</v>
      </c>
      <c r="CQ20" s="8">
        <v>0</v>
      </c>
      <c r="CR20" s="9">
        <v>-100</v>
      </c>
      <c r="CS20" s="8">
        <v>0</v>
      </c>
      <c r="CT20" s="8">
        <v>0</v>
      </c>
      <c r="CU20" s="8">
        <v>0</v>
      </c>
      <c r="CV20" s="8">
        <v>0</v>
      </c>
      <c r="CW20" s="9" t="s">
        <v>51</v>
      </c>
      <c r="CX20" s="8">
        <v>0</v>
      </c>
      <c r="CY20" s="8">
        <v>0</v>
      </c>
      <c r="CZ20" s="8">
        <v>0</v>
      </c>
      <c r="DA20" s="8">
        <v>0</v>
      </c>
      <c r="DB20" s="9" t="s">
        <v>51</v>
      </c>
      <c r="DC20" s="8">
        <v>0</v>
      </c>
      <c r="DD20" s="8">
        <v>0</v>
      </c>
      <c r="DE20" s="8">
        <v>0</v>
      </c>
      <c r="DF20" s="8">
        <v>0</v>
      </c>
      <c r="DG20" s="9" t="s">
        <v>51</v>
      </c>
      <c r="DH20" s="8">
        <v>0</v>
      </c>
      <c r="DI20" s="8">
        <v>0</v>
      </c>
      <c r="DJ20" s="8">
        <v>0</v>
      </c>
      <c r="DK20" s="8">
        <v>0</v>
      </c>
      <c r="DL20" s="9" t="s">
        <v>51</v>
      </c>
      <c r="DM20" s="8">
        <v>0</v>
      </c>
      <c r="DN20" s="8">
        <v>9</v>
      </c>
      <c r="DO20" s="8">
        <v>61</v>
      </c>
      <c r="DP20" s="8">
        <v>256</v>
      </c>
      <c r="DQ20" s="9">
        <v>319.67213114754099</v>
      </c>
    </row>
    <row r="21" spans="1:121" x14ac:dyDescent="0.25">
      <c r="A21" s="7" t="s">
        <v>48</v>
      </c>
      <c r="B21" s="8">
        <v>4651</v>
      </c>
      <c r="C21" s="8">
        <v>4746</v>
      </c>
      <c r="D21" s="8">
        <v>57662</v>
      </c>
      <c r="E21" s="8">
        <v>59478</v>
      </c>
      <c r="F21" s="9">
        <v>3.1493878117304339</v>
      </c>
      <c r="G21" s="8">
        <v>0</v>
      </c>
      <c r="H21" s="8">
        <v>0</v>
      </c>
      <c r="I21" s="8">
        <v>23419</v>
      </c>
      <c r="J21" s="8">
        <v>10451</v>
      </c>
      <c r="K21" s="9">
        <v>-55.373841752423253</v>
      </c>
      <c r="L21" s="8">
        <v>39392</v>
      </c>
      <c r="M21" s="8">
        <v>40955</v>
      </c>
      <c r="N21" s="8">
        <v>443054</v>
      </c>
      <c r="O21" s="8">
        <v>415640</v>
      </c>
      <c r="P21" s="9">
        <v>-6.1875076175816028</v>
      </c>
      <c r="Q21" s="8">
        <v>3439</v>
      </c>
      <c r="R21" s="8">
        <v>3612</v>
      </c>
      <c r="S21" s="8">
        <v>37182</v>
      </c>
      <c r="T21" s="8">
        <v>43168</v>
      </c>
      <c r="U21" s="9">
        <v>16.09918777903286</v>
      </c>
      <c r="V21" s="8">
        <v>0</v>
      </c>
      <c r="W21" s="8">
        <v>0</v>
      </c>
      <c r="X21" s="8">
        <v>0</v>
      </c>
      <c r="Y21" s="8">
        <v>0</v>
      </c>
      <c r="Z21" s="9" t="s">
        <v>51</v>
      </c>
      <c r="AA21" s="8">
        <v>1304</v>
      </c>
      <c r="AB21" s="8">
        <v>0</v>
      </c>
      <c r="AC21" s="8">
        <v>4944</v>
      </c>
      <c r="AD21" s="8">
        <v>2556</v>
      </c>
      <c r="AE21" s="9">
        <v>-48.300970873786397</v>
      </c>
      <c r="AF21" s="8">
        <v>0</v>
      </c>
      <c r="AG21" s="8">
        <v>0</v>
      </c>
      <c r="AH21" s="8">
        <v>0</v>
      </c>
      <c r="AI21" s="8">
        <v>0</v>
      </c>
      <c r="AJ21" s="9" t="s">
        <v>51</v>
      </c>
      <c r="AK21" s="8">
        <v>0</v>
      </c>
      <c r="AL21" s="8">
        <v>0</v>
      </c>
      <c r="AM21" s="8">
        <v>0</v>
      </c>
      <c r="AN21" s="8">
        <v>0</v>
      </c>
      <c r="AO21" s="9" t="s">
        <v>51</v>
      </c>
      <c r="AP21" s="8">
        <v>0</v>
      </c>
      <c r="AQ21" s="8">
        <v>0</v>
      </c>
      <c r="AR21" s="8">
        <v>0</v>
      </c>
      <c r="AS21" s="8">
        <v>2990</v>
      </c>
      <c r="AT21" s="9" t="s">
        <v>51</v>
      </c>
      <c r="AU21" s="8">
        <v>0</v>
      </c>
      <c r="AV21" s="8">
        <v>0</v>
      </c>
      <c r="AW21" s="8">
        <v>0</v>
      </c>
      <c r="AX21" s="8">
        <v>0</v>
      </c>
      <c r="AY21" s="9" t="s">
        <v>51</v>
      </c>
      <c r="AZ21" s="8">
        <v>39392</v>
      </c>
      <c r="BA21" s="8">
        <v>40955</v>
      </c>
      <c r="BB21" s="8">
        <v>443054</v>
      </c>
      <c r="BC21" s="8">
        <v>415640</v>
      </c>
      <c r="BD21" s="9">
        <v>-6.1875076175816028</v>
      </c>
      <c r="BE21" s="8">
        <v>2771</v>
      </c>
      <c r="BF21" s="8">
        <v>2883</v>
      </c>
      <c r="BG21" s="8">
        <v>28916</v>
      </c>
      <c r="BH21" s="8">
        <v>27435</v>
      </c>
      <c r="BI21" s="9">
        <v>-5.1217319131276753</v>
      </c>
      <c r="BJ21" s="8">
        <v>511</v>
      </c>
      <c r="BK21" s="8">
        <v>517</v>
      </c>
      <c r="BL21" s="8">
        <v>5321.25</v>
      </c>
      <c r="BM21" s="8">
        <v>5911.5</v>
      </c>
      <c r="BN21" s="9">
        <v>11.092318534179</v>
      </c>
      <c r="BO21" s="8">
        <v>0</v>
      </c>
      <c r="BP21" s="8">
        <v>0</v>
      </c>
      <c r="BQ21" s="8">
        <v>0</v>
      </c>
      <c r="BR21" s="8">
        <v>0</v>
      </c>
      <c r="BS21" s="9" t="s">
        <v>51</v>
      </c>
      <c r="BT21" s="8">
        <v>506</v>
      </c>
      <c r="BU21" s="8">
        <v>511</v>
      </c>
      <c r="BV21" s="8">
        <v>5269.25</v>
      </c>
      <c r="BW21" s="8">
        <v>5865.5</v>
      </c>
      <c r="BX21" s="9">
        <v>11.315652132656449</v>
      </c>
      <c r="BY21" s="8">
        <v>5</v>
      </c>
      <c r="BZ21" s="8">
        <v>6</v>
      </c>
      <c r="CA21" s="8">
        <v>52</v>
      </c>
      <c r="CB21" s="8">
        <v>46</v>
      </c>
      <c r="CC21" s="9">
        <v>-11.538461538461529</v>
      </c>
      <c r="CD21" s="8">
        <v>94</v>
      </c>
      <c r="CE21" s="8">
        <v>92</v>
      </c>
      <c r="CF21" s="8">
        <v>1098</v>
      </c>
      <c r="CG21" s="8">
        <v>1169</v>
      </c>
      <c r="CH21" s="9">
        <v>6.4663023679417071</v>
      </c>
      <c r="CI21" s="8">
        <v>2149677</v>
      </c>
      <c r="CJ21" s="8">
        <v>2719082</v>
      </c>
      <c r="CK21" s="8">
        <v>24550749</v>
      </c>
      <c r="CL21" s="8">
        <v>31057253</v>
      </c>
      <c r="CM21" s="9">
        <v>26.502262721190291</v>
      </c>
      <c r="CN21" s="8">
        <v>1</v>
      </c>
      <c r="CO21" s="8">
        <v>0</v>
      </c>
      <c r="CP21" s="8">
        <v>9</v>
      </c>
      <c r="CQ21" s="8">
        <v>9</v>
      </c>
      <c r="CR21" s="9">
        <v>0</v>
      </c>
      <c r="CS21" s="8">
        <v>27531</v>
      </c>
      <c r="CT21" s="8">
        <v>25239</v>
      </c>
      <c r="CU21" s="8">
        <v>594937</v>
      </c>
      <c r="CV21" s="8">
        <v>599442</v>
      </c>
      <c r="CW21" s="9">
        <v>0.75722303369936128</v>
      </c>
      <c r="CX21" s="8">
        <v>27153</v>
      </c>
      <c r="CY21" s="8">
        <v>25239</v>
      </c>
      <c r="CZ21" s="8">
        <v>589909</v>
      </c>
      <c r="DA21" s="8">
        <v>595210</v>
      </c>
      <c r="DB21" s="9">
        <v>0.89861317593052092</v>
      </c>
      <c r="DC21" s="8">
        <v>378</v>
      </c>
      <c r="DD21" s="8">
        <v>0</v>
      </c>
      <c r="DE21" s="8">
        <v>5028</v>
      </c>
      <c r="DF21" s="8">
        <v>4232</v>
      </c>
      <c r="DG21" s="9">
        <v>-15.831344470962611</v>
      </c>
      <c r="DH21" s="8">
        <v>5284</v>
      </c>
      <c r="DI21" s="8">
        <v>6078</v>
      </c>
      <c r="DJ21" s="8">
        <v>125241</v>
      </c>
      <c r="DK21" s="8">
        <v>135029</v>
      </c>
      <c r="DL21" s="9">
        <v>7.8153320398272106</v>
      </c>
      <c r="DM21" s="8">
        <v>1598</v>
      </c>
      <c r="DN21" s="8">
        <v>227</v>
      </c>
      <c r="DO21" s="8">
        <v>4319</v>
      </c>
      <c r="DP21" s="8">
        <v>1994</v>
      </c>
      <c r="DQ21" s="9">
        <v>-53.831905533688357</v>
      </c>
    </row>
    <row r="22" spans="1:121" x14ac:dyDescent="0.25">
      <c r="A22" s="7" t="s">
        <v>49</v>
      </c>
      <c r="B22" s="8">
        <v>82085</v>
      </c>
      <c r="C22" s="8">
        <v>98791</v>
      </c>
      <c r="D22" s="8">
        <v>1200732</v>
      </c>
      <c r="E22" s="8">
        <v>1157297</v>
      </c>
      <c r="F22" s="9">
        <v>-3.6173767335258868</v>
      </c>
      <c r="G22" s="8">
        <v>74268</v>
      </c>
      <c r="H22" s="8">
        <v>51888</v>
      </c>
      <c r="I22" s="8">
        <v>631264</v>
      </c>
      <c r="J22" s="8">
        <v>638449</v>
      </c>
      <c r="K22" s="9">
        <v>1.1381925786992471</v>
      </c>
      <c r="L22" s="8">
        <v>13893</v>
      </c>
      <c r="M22" s="8">
        <v>48653</v>
      </c>
      <c r="N22" s="8">
        <v>132558</v>
      </c>
      <c r="O22" s="8">
        <v>501283</v>
      </c>
      <c r="P22" s="9">
        <v>278.16125771360458</v>
      </c>
      <c r="Q22" s="8">
        <v>0</v>
      </c>
      <c r="R22" s="8">
        <v>196</v>
      </c>
      <c r="S22" s="8">
        <v>0</v>
      </c>
      <c r="T22" s="8">
        <v>4392</v>
      </c>
      <c r="U22" s="9" t="s">
        <v>51</v>
      </c>
      <c r="V22" s="8">
        <v>23.94</v>
      </c>
      <c r="W22" s="8">
        <v>11.211</v>
      </c>
      <c r="X22" s="8">
        <v>818.79300000000023</v>
      </c>
      <c r="Y22" s="8">
        <v>681.46</v>
      </c>
      <c r="Z22" s="9">
        <v>-16.77261530081476</v>
      </c>
      <c r="AA22" s="8">
        <v>1301</v>
      </c>
      <c r="AB22" s="8">
        <v>1967</v>
      </c>
      <c r="AC22" s="8">
        <v>16488</v>
      </c>
      <c r="AD22" s="8">
        <v>24812</v>
      </c>
      <c r="AE22" s="9">
        <v>50.485201358563813</v>
      </c>
      <c r="AF22" s="8">
        <v>807</v>
      </c>
      <c r="AG22" s="8">
        <v>1250</v>
      </c>
      <c r="AH22" s="8">
        <v>10513</v>
      </c>
      <c r="AI22" s="8">
        <v>16278</v>
      </c>
      <c r="AJ22" s="9">
        <v>54.836868638828122</v>
      </c>
      <c r="AK22" s="8">
        <v>0</v>
      </c>
      <c r="AL22" s="8">
        <v>0</v>
      </c>
      <c r="AM22" s="8">
        <v>0</v>
      </c>
      <c r="AN22" s="8">
        <v>2998</v>
      </c>
      <c r="AO22" s="9" t="s">
        <v>51</v>
      </c>
      <c r="AP22" s="8">
        <v>3001</v>
      </c>
      <c r="AQ22" s="8">
        <v>0</v>
      </c>
      <c r="AR22" s="8">
        <v>66488</v>
      </c>
      <c r="AS22" s="8">
        <v>52126</v>
      </c>
      <c r="AT22" s="9">
        <v>-21.600890386235111</v>
      </c>
      <c r="AU22" s="8">
        <v>0</v>
      </c>
      <c r="AV22" s="8">
        <v>0</v>
      </c>
      <c r="AW22" s="8">
        <v>0</v>
      </c>
      <c r="AX22" s="8">
        <v>0</v>
      </c>
      <c r="AY22" s="9" t="s">
        <v>51</v>
      </c>
      <c r="AZ22" s="8">
        <v>2030</v>
      </c>
      <c r="BA22" s="8">
        <v>38953</v>
      </c>
      <c r="BB22" s="8">
        <v>33123</v>
      </c>
      <c r="BC22" s="8">
        <v>434882</v>
      </c>
      <c r="BD22" s="9">
        <v>1212.930592035746</v>
      </c>
      <c r="BE22" s="8">
        <v>115</v>
      </c>
      <c r="BF22" s="8">
        <v>1665</v>
      </c>
      <c r="BG22" s="8">
        <v>1665</v>
      </c>
      <c r="BH22" s="8">
        <v>16999</v>
      </c>
      <c r="BI22" s="9">
        <v>920.96096096096107</v>
      </c>
      <c r="BJ22" s="8">
        <v>0</v>
      </c>
      <c r="BK22" s="8">
        <v>28</v>
      </c>
      <c r="BL22" s="8">
        <v>0</v>
      </c>
      <c r="BM22" s="8">
        <v>713.5</v>
      </c>
      <c r="BN22" s="9" t="s">
        <v>51</v>
      </c>
      <c r="BO22" s="8">
        <v>0</v>
      </c>
      <c r="BP22" s="8">
        <v>0</v>
      </c>
      <c r="BQ22" s="8">
        <v>0</v>
      </c>
      <c r="BR22" s="8">
        <v>0</v>
      </c>
      <c r="BS22" s="9" t="s">
        <v>51</v>
      </c>
      <c r="BT22" s="8">
        <v>0</v>
      </c>
      <c r="BU22" s="8">
        <v>0</v>
      </c>
      <c r="BV22" s="8">
        <v>0</v>
      </c>
      <c r="BW22" s="8">
        <v>0</v>
      </c>
      <c r="BX22" s="9" t="s">
        <v>51</v>
      </c>
      <c r="BY22" s="8">
        <v>0</v>
      </c>
      <c r="BZ22" s="8">
        <v>28</v>
      </c>
      <c r="CA22" s="8">
        <v>0</v>
      </c>
      <c r="CB22" s="8">
        <v>713.5</v>
      </c>
      <c r="CC22" s="9" t="s">
        <v>51</v>
      </c>
      <c r="CD22" s="8">
        <v>56</v>
      </c>
      <c r="CE22" s="8">
        <v>83</v>
      </c>
      <c r="CF22" s="8">
        <v>589</v>
      </c>
      <c r="CG22" s="8">
        <v>956</v>
      </c>
      <c r="CH22" s="9">
        <v>62.308998302207129</v>
      </c>
      <c r="CI22" s="8">
        <v>684154</v>
      </c>
      <c r="CJ22" s="8">
        <v>1184902</v>
      </c>
      <c r="CK22" s="8">
        <v>8688933</v>
      </c>
      <c r="CL22" s="8">
        <v>16188857</v>
      </c>
      <c r="CM22" s="9">
        <v>86.315822667754475</v>
      </c>
      <c r="CN22" s="8">
        <v>1</v>
      </c>
      <c r="CO22" s="8">
        <v>4</v>
      </c>
      <c r="CP22" s="8">
        <v>17</v>
      </c>
      <c r="CQ22" s="8">
        <v>25</v>
      </c>
      <c r="CR22" s="9">
        <v>47.058823529411768</v>
      </c>
      <c r="CS22" s="8">
        <v>2830</v>
      </c>
      <c r="CT22" s="8">
        <v>9103</v>
      </c>
      <c r="CU22" s="8">
        <v>127995</v>
      </c>
      <c r="CV22" s="8">
        <v>214809</v>
      </c>
      <c r="CW22" s="9">
        <v>67.826086956521749</v>
      </c>
      <c r="CX22" s="8">
        <v>2741</v>
      </c>
      <c r="CY22" s="8">
        <v>5864</v>
      </c>
      <c r="CZ22" s="8">
        <v>121600</v>
      </c>
      <c r="DA22" s="8">
        <v>180200</v>
      </c>
      <c r="DB22" s="9">
        <v>48.19078947368422</v>
      </c>
      <c r="DC22" s="8">
        <v>89</v>
      </c>
      <c r="DD22" s="8">
        <v>3239</v>
      </c>
      <c r="DE22" s="8">
        <v>6395</v>
      </c>
      <c r="DF22" s="8">
        <v>34609</v>
      </c>
      <c r="DG22" s="9">
        <v>441.18842845973421</v>
      </c>
      <c r="DH22" s="8">
        <v>920</v>
      </c>
      <c r="DI22" s="8">
        <v>1972</v>
      </c>
      <c r="DJ22" s="8">
        <v>30340</v>
      </c>
      <c r="DK22" s="8">
        <v>44931</v>
      </c>
      <c r="DL22" s="9">
        <v>48.09162821357944</v>
      </c>
      <c r="DM22" s="8">
        <v>18</v>
      </c>
      <c r="DN22" s="8">
        <v>4</v>
      </c>
      <c r="DO22" s="8">
        <v>129</v>
      </c>
      <c r="DP22" s="8">
        <v>1293</v>
      </c>
      <c r="DQ22" s="9">
        <v>902.32558139534888</v>
      </c>
    </row>
    <row r="23" spans="1:121" x14ac:dyDescent="0.25">
      <c r="A23" s="7" t="s">
        <v>50</v>
      </c>
      <c r="B23" s="8">
        <v>0</v>
      </c>
      <c r="C23" s="8">
        <v>0</v>
      </c>
      <c r="D23" s="8">
        <v>0</v>
      </c>
      <c r="E23" s="8">
        <v>0</v>
      </c>
      <c r="F23" s="9" t="s">
        <v>51</v>
      </c>
      <c r="G23" s="8">
        <v>82595</v>
      </c>
      <c r="H23" s="8">
        <v>94186</v>
      </c>
      <c r="I23" s="8">
        <v>801586</v>
      </c>
      <c r="J23" s="8">
        <v>992981</v>
      </c>
      <c r="K23" s="9">
        <v>23.87703877063721</v>
      </c>
      <c r="L23" s="8">
        <v>176987</v>
      </c>
      <c r="M23" s="8">
        <v>191233</v>
      </c>
      <c r="N23" s="8">
        <v>2175568</v>
      </c>
      <c r="O23" s="8">
        <v>2185836</v>
      </c>
      <c r="P23" s="9">
        <v>0.47196869966830951</v>
      </c>
      <c r="Q23" s="8">
        <v>0</v>
      </c>
      <c r="R23" s="8">
        <v>0</v>
      </c>
      <c r="S23" s="8">
        <v>0</v>
      </c>
      <c r="T23" s="8">
        <v>0</v>
      </c>
      <c r="U23" s="9" t="s">
        <v>51</v>
      </c>
      <c r="V23" s="8">
        <v>1530.085</v>
      </c>
      <c r="W23" s="8">
        <v>1088.645</v>
      </c>
      <c r="X23" s="8">
        <v>17313.185000000001</v>
      </c>
      <c r="Y23" s="8">
        <v>17518.909</v>
      </c>
      <c r="Z23" s="9">
        <v>1.188250457671415</v>
      </c>
      <c r="AA23" s="8">
        <v>1711</v>
      </c>
      <c r="AB23" s="8">
        <v>2280</v>
      </c>
      <c r="AC23" s="8">
        <v>23060</v>
      </c>
      <c r="AD23" s="8">
        <v>24735</v>
      </c>
      <c r="AE23" s="9">
        <v>7.2636600173460559</v>
      </c>
      <c r="AF23" s="8">
        <v>658</v>
      </c>
      <c r="AG23" s="8">
        <v>927</v>
      </c>
      <c r="AH23" s="8">
        <v>9879</v>
      </c>
      <c r="AI23" s="8">
        <v>9899</v>
      </c>
      <c r="AJ23" s="9">
        <v>0.20244964065189211</v>
      </c>
      <c r="AK23" s="8">
        <v>0</v>
      </c>
      <c r="AL23" s="8">
        <v>0</v>
      </c>
      <c r="AM23" s="8">
        <v>0</v>
      </c>
      <c r="AN23" s="8">
        <v>0</v>
      </c>
      <c r="AO23" s="9" t="s">
        <v>51</v>
      </c>
      <c r="AP23" s="8">
        <v>0</v>
      </c>
      <c r="AQ23" s="8">
        <v>1472</v>
      </c>
      <c r="AR23" s="8">
        <v>7462</v>
      </c>
      <c r="AS23" s="8">
        <v>12471</v>
      </c>
      <c r="AT23" s="9">
        <v>67.12677566336103</v>
      </c>
      <c r="AU23" s="8">
        <v>0</v>
      </c>
      <c r="AV23" s="8">
        <v>0</v>
      </c>
      <c r="AW23" s="8">
        <v>0</v>
      </c>
      <c r="AX23" s="8">
        <v>0</v>
      </c>
      <c r="AY23" s="9" t="s">
        <v>51</v>
      </c>
      <c r="AZ23" s="8">
        <v>44661</v>
      </c>
      <c r="BA23" s="8">
        <v>56626</v>
      </c>
      <c r="BB23" s="8">
        <v>547993</v>
      </c>
      <c r="BC23" s="8">
        <v>595854</v>
      </c>
      <c r="BD23" s="9">
        <v>8.7338706881292296</v>
      </c>
      <c r="BE23" s="8">
        <v>225</v>
      </c>
      <c r="BF23" s="8">
        <v>274</v>
      </c>
      <c r="BG23" s="8">
        <v>3259</v>
      </c>
      <c r="BH23" s="8">
        <v>2896</v>
      </c>
      <c r="BI23" s="9">
        <v>-11.13838600797791</v>
      </c>
      <c r="BJ23" s="8">
        <v>0</v>
      </c>
      <c r="BK23" s="8">
        <v>0</v>
      </c>
      <c r="BL23" s="8">
        <v>0</v>
      </c>
      <c r="BM23" s="8">
        <v>0</v>
      </c>
      <c r="BN23" s="9" t="s">
        <v>51</v>
      </c>
      <c r="BO23" s="8">
        <v>0</v>
      </c>
      <c r="BP23" s="8">
        <v>0</v>
      </c>
      <c r="BQ23" s="8">
        <v>0</v>
      </c>
      <c r="BR23" s="8">
        <v>0</v>
      </c>
      <c r="BS23" s="9" t="s">
        <v>51</v>
      </c>
      <c r="BT23" s="8">
        <v>0</v>
      </c>
      <c r="BU23" s="8">
        <v>0</v>
      </c>
      <c r="BV23" s="8">
        <v>0</v>
      </c>
      <c r="BW23" s="8">
        <v>0</v>
      </c>
      <c r="BX23" s="9" t="s">
        <v>51</v>
      </c>
      <c r="BY23" s="8">
        <v>0</v>
      </c>
      <c r="BZ23" s="8">
        <v>0</v>
      </c>
      <c r="CA23" s="8">
        <v>0</v>
      </c>
      <c r="CB23" s="8">
        <v>0</v>
      </c>
      <c r="CC23" s="9" t="s">
        <v>51</v>
      </c>
      <c r="CD23" s="8">
        <v>73</v>
      </c>
      <c r="CE23" s="8">
        <v>78</v>
      </c>
      <c r="CF23" s="8">
        <v>810</v>
      </c>
      <c r="CG23" s="8">
        <v>849</v>
      </c>
      <c r="CH23" s="9">
        <v>4.8148148148148104</v>
      </c>
      <c r="CI23" s="8">
        <v>573062</v>
      </c>
      <c r="CJ23" s="8">
        <v>662033</v>
      </c>
      <c r="CK23" s="8">
        <v>6610321</v>
      </c>
      <c r="CL23" s="8">
        <v>7042912</v>
      </c>
      <c r="CM23" s="9">
        <v>6.5441753887594842</v>
      </c>
      <c r="CN23" s="8">
        <v>0</v>
      </c>
      <c r="CO23" s="8">
        <v>0</v>
      </c>
      <c r="CP23" s="8">
        <v>6</v>
      </c>
      <c r="CQ23" s="8">
        <v>5</v>
      </c>
      <c r="CR23" s="9">
        <v>-16.666666666666671</v>
      </c>
      <c r="CS23" s="8">
        <v>0</v>
      </c>
      <c r="CT23" s="8">
        <v>1</v>
      </c>
      <c r="CU23" s="8">
        <v>1480</v>
      </c>
      <c r="CV23" s="8">
        <v>935</v>
      </c>
      <c r="CW23" s="9">
        <v>-36.824324324324323</v>
      </c>
      <c r="CX23" s="8">
        <v>0</v>
      </c>
      <c r="CY23" s="8">
        <v>0</v>
      </c>
      <c r="CZ23" s="8">
        <v>0</v>
      </c>
      <c r="DA23" s="8">
        <v>0</v>
      </c>
      <c r="DB23" s="9" t="s">
        <v>51</v>
      </c>
      <c r="DC23" s="8">
        <v>0</v>
      </c>
      <c r="DD23" s="8">
        <v>1</v>
      </c>
      <c r="DE23" s="8">
        <v>1480</v>
      </c>
      <c r="DF23" s="8">
        <v>935</v>
      </c>
      <c r="DG23" s="9">
        <v>-36.824324324324323</v>
      </c>
      <c r="DH23" s="8">
        <v>0</v>
      </c>
      <c r="DI23" s="8">
        <v>0</v>
      </c>
      <c r="DJ23" s="8">
        <v>0</v>
      </c>
      <c r="DK23" s="8">
        <v>0</v>
      </c>
      <c r="DL23" s="9" t="s">
        <v>51</v>
      </c>
      <c r="DM23" s="8">
        <v>17837</v>
      </c>
      <c r="DN23" s="8">
        <v>24902</v>
      </c>
      <c r="DO23" s="8">
        <v>222931</v>
      </c>
      <c r="DP23" s="8">
        <v>259462</v>
      </c>
      <c r="DQ23" s="9">
        <v>16.38668466924743</v>
      </c>
    </row>
    <row r="24" spans="1:121" x14ac:dyDescent="0.25">
      <c r="A24" s="7" t="s">
        <v>52</v>
      </c>
      <c r="B24" s="8">
        <v>331689</v>
      </c>
      <c r="C24" s="8">
        <v>374080</v>
      </c>
      <c r="D24" s="8">
        <v>3302173</v>
      </c>
      <c r="E24" s="8">
        <v>3894444</v>
      </c>
      <c r="F24" s="9">
        <v>17.935795610950731</v>
      </c>
      <c r="G24" s="8">
        <v>9905</v>
      </c>
      <c r="H24" s="8">
        <v>57296</v>
      </c>
      <c r="I24" s="8">
        <v>367539</v>
      </c>
      <c r="J24" s="8">
        <v>356137</v>
      </c>
      <c r="K24" s="9">
        <v>-3.102255815029153</v>
      </c>
      <c r="L24" s="8">
        <v>658076</v>
      </c>
      <c r="M24" s="8">
        <v>767765</v>
      </c>
      <c r="N24" s="8">
        <v>6875816</v>
      </c>
      <c r="O24" s="8">
        <v>7612542</v>
      </c>
      <c r="P24" s="9">
        <v>10.7147428028906</v>
      </c>
      <c r="Q24" s="8">
        <v>307181</v>
      </c>
      <c r="R24" s="8">
        <v>336680</v>
      </c>
      <c r="S24" s="8">
        <v>3382290</v>
      </c>
      <c r="T24" s="8">
        <v>3619148</v>
      </c>
      <c r="U24" s="9">
        <v>7.0028885754917534</v>
      </c>
      <c r="V24" s="8">
        <v>293.87600000000009</v>
      </c>
      <c r="W24" s="8">
        <v>182.87799999999999</v>
      </c>
      <c r="X24" s="8">
        <v>2538.386</v>
      </c>
      <c r="Y24" s="8">
        <v>2953.511</v>
      </c>
      <c r="Z24" s="9">
        <v>16.353895743200599</v>
      </c>
      <c r="AA24" s="8">
        <v>64418</v>
      </c>
      <c r="AB24" s="8">
        <v>50004</v>
      </c>
      <c r="AC24" s="8">
        <v>529019</v>
      </c>
      <c r="AD24" s="8">
        <v>580162</v>
      </c>
      <c r="AE24" s="9">
        <v>9.6675166676433122</v>
      </c>
      <c r="AF24" s="8">
        <v>48099</v>
      </c>
      <c r="AG24" s="8">
        <v>45940</v>
      </c>
      <c r="AH24" s="8">
        <v>428767</v>
      </c>
      <c r="AI24" s="8">
        <v>535541</v>
      </c>
      <c r="AJ24" s="9">
        <v>24.90256946080272</v>
      </c>
      <c r="AK24" s="8">
        <v>124</v>
      </c>
      <c r="AL24" s="8">
        <v>125</v>
      </c>
      <c r="AM24" s="8">
        <v>1436</v>
      </c>
      <c r="AN24" s="8">
        <v>1590</v>
      </c>
      <c r="AO24" s="9">
        <v>10.72423398328691</v>
      </c>
      <c r="AP24" s="8">
        <v>46482</v>
      </c>
      <c r="AQ24" s="8">
        <v>71864</v>
      </c>
      <c r="AR24" s="8">
        <v>555152</v>
      </c>
      <c r="AS24" s="8">
        <v>717468</v>
      </c>
      <c r="AT24" s="9">
        <v>29.238118569328751</v>
      </c>
      <c r="AU24" s="8">
        <v>38994</v>
      </c>
      <c r="AV24" s="8">
        <v>40024</v>
      </c>
      <c r="AW24" s="8">
        <v>514184</v>
      </c>
      <c r="AX24" s="8">
        <v>642032</v>
      </c>
      <c r="AY24" s="9">
        <v>24.864250929628302</v>
      </c>
      <c r="AZ24" s="8">
        <v>367311</v>
      </c>
      <c r="BA24" s="8">
        <v>416178</v>
      </c>
      <c r="BB24" s="8">
        <v>3647859</v>
      </c>
      <c r="BC24" s="8">
        <v>3989698</v>
      </c>
      <c r="BD24" s="9">
        <v>9.3709488223092023</v>
      </c>
      <c r="BE24" s="8">
        <v>26699</v>
      </c>
      <c r="BF24" s="8">
        <v>28315</v>
      </c>
      <c r="BG24" s="8">
        <v>273500</v>
      </c>
      <c r="BH24" s="8">
        <v>286074</v>
      </c>
      <c r="BI24" s="9">
        <v>4.5974405850091387</v>
      </c>
      <c r="BJ24" s="8">
        <v>39071</v>
      </c>
      <c r="BK24" s="8">
        <v>40887</v>
      </c>
      <c r="BL24" s="8">
        <v>435831</v>
      </c>
      <c r="BM24" s="8">
        <v>457334</v>
      </c>
      <c r="BN24" s="9">
        <v>4.933793144590453</v>
      </c>
      <c r="BO24" s="8">
        <v>3872</v>
      </c>
      <c r="BP24" s="8">
        <v>2264</v>
      </c>
      <c r="BQ24" s="8">
        <v>57461</v>
      </c>
      <c r="BR24" s="8">
        <v>70372</v>
      </c>
      <c r="BS24" s="9">
        <v>22.46915299072414</v>
      </c>
      <c r="BT24" s="8">
        <v>32167</v>
      </c>
      <c r="BU24" s="8">
        <v>34526</v>
      </c>
      <c r="BV24" s="8">
        <v>341282</v>
      </c>
      <c r="BW24" s="8">
        <v>345054</v>
      </c>
      <c r="BX24" s="9">
        <v>1.105244343387582</v>
      </c>
      <c r="BY24" s="8">
        <v>3032</v>
      </c>
      <c r="BZ24" s="8">
        <v>4097</v>
      </c>
      <c r="CA24" s="8">
        <v>37088</v>
      </c>
      <c r="CB24" s="8">
        <v>41908</v>
      </c>
      <c r="CC24" s="9">
        <v>12.99611734253666</v>
      </c>
      <c r="CD24" s="8">
        <v>1416</v>
      </c>
      <c r="CE24" s="8">
        <v>1386</v>
      </c>
      <c r="CF24" s="8">
        <v>14671</v>
      </c>
      <c r="CG24" s="8">
        <v>15207</v>
      </c>
      <c r="CH24" s="9">
        <v>3.6534660214027639</v>
      </c>
      <c r="CI24" s="8">
        <v>20796203</v>
      </c>
      <c r="CJ24" s="8">
        <v>20632974</v>
      </c>
      <c r="CK24" s="8">
        <v>185146761</v>
      </c>
      <c r="CL24" s="8">
        <v>187470687</v>
      </c>
      <c r="CM24" s="9">
        <v>1.2551804781505209</v>
      </c>
      <c r="CN24" s="8">
        <v>123</v>
      </c>
      <c r="CO24" s="8">
        <v>92</v>
      </c>
      <c r="CP24" s="8">
        <v>532</v>
      </c>
      <c r="CQ24" s="8">
        <v>452</v>
      </c>
      <c r="CR24" s="9">
        <v>-15.037593984962401</v>
      </c>
      <c r="CS24" s="8">
        <v>590799</v>
      </c>
      <c r="CT24" s="8">
        <v>599594</v>
      </c>
      <c r="CU24" s="8">
        <v>5379729</v>
      </c>
      <c r="CV24" s="8">
        <v>6078786</v>
      </c>
      <c r="CW24" s="9">
        <v>12.994279079856989</v>
      </c>
      <c r="CX24" s="8">
        <v>409800</v>
      </c>
      <c r="CY24" s="8">
        <v>415336</v>
      </c>
      <c r="CZ24" s="8">
        <v>4790319</v>
      </c>
      <c r="DA24" s="8">
        <v>5156871</v>
      </c>
      <c r="DB24" s="9">
        <v>7.6519329923539479</v>
      </c>
      <c r="DC24" s="8">
        <v>180999</v>
      </c>
      <c r="DD24" s="8">
        <v>184258</v>
      </c>
      <c r="DE24" s="8">
        <v>589410</v>
      </c>
      <c r="DF24" s="8">
        <v>921915</v>
      </c>
      <c r="DG24" s="9">
        <v>56.413192853870811</v>
      </c>
      <c r="DH24" s="8">
        <v>129136</v>
      </c>
      <c r="DI24" s="8">
        <v>130220</v>
      </c>
      <c r="DJ24" s="8">
        <v>1574760</v>
      </c>
      <c r="DK24" s="8">
        <v>1654653</v>
      </c>
      <c r="DL24" s="9">
        <v>5.0733445096395684</v>
      </c>
      <c r="DM24" s="8">
        <v>5872</v>
      </c>
      <c r="DN24" s="8">
        <v>5742</v>
      </c>
      <c r="DO24" s="8">
        <v>60908</v>
      </c>
      <c r="DP24" s="8">
        <v>75175</v>
      </c>
      <c r="DQ24" s="9">
        <v>23.423852367505091</v>
      </c>
    </row>
    <row r="25" spans="1:121" x14ac:dyDescent="0.25">
      <c r="A25" s="7" t="s">
        <v>53</v>
      </c>
      <c r="B25" s="8">
        <v>10199</v>
      </c>
      <c r="C25" s="8">
        <v>13136</v>
      </c>
      <c r="D25" s="8">
        <v>217205</v>
      </c>
      <c r="E25" s="8">
        <v>200114</v>
      </c>
      <c r="F25" s="9">
        <v>-7.8686033931078896</v>
      </c>
      <c r="G25" s="8">
        <v>316501</v>
      </c>
      <c r="H25" s="8">
        <v>322925</v>
      </c>
      <c r="I25" s="8">
        <v>3110406</v>
      </c>
      <c r="J25" s="8">
        <v>3532681</v>
      </c>
      <c r="K25" s="9">
        <v>13.57620194919892</v>
      </c>
      <c r="L25" s="8">
        <v>208975</v>
      </c>
      <c r="M25" s="8">
        <v>271794</v>
      </c>
      <c r="N25" s="8">
        <v>2550451</v>
      </c>
      <c r="O25" s="8">
        <v>2663964</v>
      </c>
      <c r="P25" s="9">
        <v>4.4507030325224832</v>
      </c>
      <c r="Q25" s="8">
        <v>26767</v>
      </c>
      <c r="R25" s="8">
        <v>67453</v>
      </c>
      <c r="S25" s="8">
        <v>326230</v>
      </c>
      <c r="T25" s="8">
        <v>500194</v>
      </c>
      <c r="U25" s="9">
        <v>53.325567850902729</v>
      </c>
      <c r="V25" s="8">
        <v>221.15100000000001</v>
      </c>
      <c r="W25" s="8">
        <v>200.58</v>
      </c>
      <c r="X25" s="8">
        <v>5422.8639999999996</v>
      </c>
      <c r="Y25" s="8">
        <v>3965.146999999999</v>
      </c>
      <c r="Z25" s="9">
        <v>-26.88094335391779</v>
      </c>
      <c r="AA25" s="8">
        <v>2525</v>
      </c>
      <c r="AB25" s="8">
        <v>4337</v>
      </c>
      <c r="AC25" s="8">
        <v>32342</v>
      </c>
      <c r="AD25" s="8">
        <v>44181</v>
      </c>
      <c r="AE25" s="9">
        <v>36.605652093253347</v>
      </c>
      <c r="AF25" s="8">
        <v>1269</v>
      </c>
      <c r="AG25" s="8">
        <v>3433</v>
      </c>
      <c r="AH25" s="8">
        <v>13874</v>
      </c>
      <c r="AI25" s="8">
        <v>26093</v>
      </c>
      <c r="AJ25" s="9">
        <v>88.07121233962809</v>
      </c>
      <c r="AK25" s="8">
        <v>0</v>
      </c>
      <c r="AL25" s="8">
        <v>0</v>
      </c>
      <c r="AM25" s="8">
        <v>0</v>
      </c>
      <c r="AN25" s="8">
        <v>0</v>
      </c>
      <c r="AO25" s="9" t="s">
        <v>51</v>
      </c>
      <c r="AP25" s="8">
        <v>3859</v>
      </c>
      <c r="AQ25" s="8">
        <v>12066</v>
      </c>
      <c r="AR25" s="8">
        <v>73022</v>
      </c>
      <c r="AS25" s="8">
        <v>77757</v>
      </c>
      <c r="AT25" s="9">
        <v>6.4843471830407253</v>
      </c>
      <c r="AU25" s="8">
        <v>0</v>
      </c>
      <c r="AV25" s="8">
        <v>10129</v>
      </c>
      <c r="AW25" s="8">
        <v>122</v>
      </c>
      <c r="AX25" s="8">
        <v>20669</v>
      </c>
      <c r="AY25" s="9">
        <v>16841.80327868852</v>
      </c>
      <c r="AZ25" s="8">
        <v>185655</v>
      </c>
      <c r="BA25" s="8">
        <v>205692</v>
      </c>
      <c r="BB25" s="8">
        <v>2116696</v>
      </c>
      <c r="BC25" s="8">
        <v>2162613</v>
      </c>
      <c r="BD25" s="9">
        <v>2.1692770241924251</v>
      </c>
      <c r="BE25" s="8">
        <v>4553</v>
      </c>
      <c r="BF25" s="8">
        <v>5012</v>
      </c>
      <c r="BG25" s="8">
        <v>54191</v>
      </c>
      <c r="BH25" s="8">
        <v>52604</v>
      </c>
      <c r="BI25" s="9">
        <v>-2.9285305678064608</v>
      </c>
      <c r="BJ25" s="8">
        <v>2231</v>
      </c>
      <c r="BK25" s="8">
        <v>6630</v>
      </c>
      <c r="BL25" s="8">
        <v>27420.25</v>
      </c>
      <c r="BM25" s="8">
        <v>48657</v>
      </c>
      <c r="BN25" s="9">
        <v>77.449147983698168</v>
      </c>
      <c r="BO25" s="8">
        <v>0</v>
      </c>
      <c r="BP25" s="8">
        <v>905.5</v>
      </c>
      <c r="BQ25" s="8">
        <v>4.5</v>
      </c>
      <c r="BR25" s="8">
        <v>1732</v>
      </c>
      <c r="BS25" s="9">
        <v>38388.888888888891</v>
      </c>
      <c r="BT25" s="8">
        <v>0</v>
      </c>
      <c r="BU25" s="8">
        <v>2157.5</v>
      </c>
      <c r="BV25" s="8">
        <v>0</v>
      </c>
      <c r="BW25" s="8">
        <v>15223</v>
      </c>
      <c r="BX25" s="9" t="s">
        <v>51</v>
      </c>
      <c r="BY25" s="8">
        <v>2231</v>
      </c>
      <c r="BZ25" s="8">
        <v>3567</v>
      </c>
      <c r="CA25" s="8">
        <v>27415.75</v>
      </c>
      <c r="CB25" s="8">
        <v>31702</v>
      </c>
      <c r="CC25" s="9">
        <v>15.63426132788635</v>
      </c>
      <c r="CD25" s="8">
        <v>110</v>
      </c>
      <c r="CE25" s="8">
        <v>117</v>
      </c>
      <c r="CF25" s="8">
        <v>1357</v>
      </c>
      <c r="CG25" s="8">
        <v>1438</v>
      </c>
      <c r="CH25" s="9">
        <v>5.9690493736182759</v>
      </c>
      <c r="CI25" s="8">
        <v>1923279</v>
      </c>
      <c r="CJ25" s="8">
        <v>2285962</v>
      </c>
      <c r="CK25" s="8">
        <v>27755472</v>
      </c>
      <c r="CL25" s="8">
        <v>28545396</v>
      </c>
      <c r="CM25" s="9">
        <v>2.846011770219576</v>
      </c>
      <c r="CN25" s="8">
        <v>0</v>
      </c>
      <c r="CO25" s="8">
        <v>1</v>
      </c>
      <c r="CP25" s="8">
        <v>24</v>
      </c>
      <c r="CQ25" s="8">
        <v>16</v>
      </c>
      <c r="CR25" s="9">
        <v>-33.333333333333329</v>
      </c>
      <c r="CS25" s="8">
        <v>9734</v>
      </c>
      <c r="CT25" s="8">
        <v>11346</v>
      </c>
      <c r="CU25" s="8">
        <v>251607</v>
      </c>
      <c r="CV25" s="8">
        <v>242333</v>
      </c>
      <c r="CW25" s="9">
        <v>-3.685906989869125</v>
      </c>
      <c r="CX25" s="8">
        <v>9734</v>
      </c>
      <c r="CY25" s="8">
        <v>10238</v>
      </c>
      <c r="CZ25" s="8">
        <v>231450</v>
      </c>
      <c r="DA25" s="8">
        <v>218511</v>
      </c>
      <c r="DB25" s="9">
        <v>-5.5904082955281922</v>
      </c>
      <c r="DC25" s="8">
        <v>0</v>
      </c>
      <c r="DD25" s="8">
        <v>1108</v>
      </c>
      <c r="DE25" s="8">
        <v>20157</v>
      </c>
      <c r="DF25" s="8">
        <v>23822</v>
      </c>
      <c r="DG25" s="9">
        <v>18.182269186882959</v>
      </c>
      <c r="DH25" s="8">
        <v>4922</v>
      </c>
      <c r="DI25" s="8">
        <v>5016</v>
      </c>
      <c r="DJ25" s="8">
        <v>105814</v>
      </c>
      <c r="DK25" s="8">
        <v>99097</v>
      </c>
      <c r="DL25" s="9">
        <v>-6.3479312756346076</v>
      </c>
      <c r="DM25" s="8">
        <v>36674</v>
      </c>
      <c r="DN25" s="8">
        <v>46522</v>
      </c>
      <c r="DO25" s="8">
        <v>312818</v>
      </c>
      <c r="DP25" s="8">
        <v>404802</v>
      </c>
      <c r="DQ25" s="9">
        <v>29.4049575152325</v>
      </c>
    </row>
    <row r="26" spans="1:121" x14ac:dyDescent="0.25">
      <c r="A26" s="7" t="s">
        <v>54</v>
      </c>
      <c r="B26" s="8">
        <v>32331</v>
      </c>
      <c r="C26" s="8">
        <v>42660</v>
      </c>
      <c r="D26" s="8">
        <v>368772</v>
      </c>
      <c r="E26" s="8">
        <v>401935</v>
      </c>
      <c r="F26" s="9">
        <v>8.9928194114520608</v>
      </c>
      <c r="G26" s="8">
        <v>157536</v>
      </c>
      <c r="H26" s="8">
        <v>194990</v>
      </c>
      <c r="I26" s="8">
        <v>1587167</v>
      </c>
      <c r="J26" s="8">
        <v>1770066</v>
      </c>
      <c r="K26" s="9">
        <v>11.52361408723846</v>
      </c>
      <c r="L26" s="8">
        <v>136242</v>
      </c>
      <c r="M26" s="8">
        <v>129597</v>
      </c>
      <c r="N26" s="8">
        <v>1466642</v>
      </c>
      <c r="O26" s="8">
        <v>1387907</v>
      </c>
      <c r="P26" s="9">
        <v>-5.3683857410329239</v>
      </c>
      <c r="Q26" s="8">
        <v>92855</v>
      </c>
      <c r="R26" s="8">
        <v>95105</v>
      </c>
      <c r="S26" s="8">
        <v>923193</v>
      </c>
      <c r="T26" s="8">
        <v>942590</v>
      </c>
      <c r="U26" s="9">
        <v>2.1010774561765539</v>
      </c>
      <c r="V26" s="8">
        <v>0</v>
      </c>
      <c r="W26" s="8">
        <v>0</v>
      </c>
      <c r="X26" s="8">
        <v>0</v>
      </c>
      <c r="Y26" s="8">
        <v>0</v>
      </c>
      <c r="Z26" s="9" t="s">
        <v>51</v>
      </c>
      <c r="AA26" s="8">
        <v>2116</v>
      </c>
      <c r="AB26" s="8">
        <v>1</v>
      </c>
      <c r="AC26" s="8">
        <v>30168</v>
      </c>
      <c r="AD26" s="8">
        <v>27230</v>
      </c>
      <c r="AE26" s="9">
        <v>-9.7387960753115834</v>
      </c>
      <c r="AF26" s="8">
        <v>1228</v>
      </c>
      <c r="AG26" s="8">
        <v>0</v>
      </c>
      <c r="AH26" s="8">
        <v>12945</v>
      </c>
      <c r="AI26" s="8">
        <v>12263</v>
      </c>
      <c r="AJ26" s="9">
        <v>-5.2684434144457271</v>
      </c>
      <c r="AK26" s="8">
        <v>0</v>
      </c>
      <c r="AL26" s="8">
        <v>0</v>
      </c>
      <c r="AM26" s="8">
        <v>0</v>
      </c>
      <c r="AN26" s="8">
        <v>0</v>
      </c>
      <c r="AO26" s="9" t="s">
        <v>51</v>
      </c>
      <c r="AP26" s="8">
        <v>0</v>
      </c>
      <c r="AQ26" s="8">
        <v>0</v>
      </c>
      <c r="AR26" s="8">
        <v>0</v>
      </c>
      <c r="AS26" s="8">
        <v>102</v>
      </c>
      <c r="AT26" s="9" t="s">
        <v>51</v>
      </c>
      <c r="AU26" s="8">
        <v>0</v>
      </c>
      <c r="AV26" s="8">
        <v>0</v>
      </c>
      <c r="AW26" s="8">
        <v>0</v>
      </c>
      <c r="AX26" s="8">
        <v>0</v>
      </c>
      <c r="AY26" s="9" t="s">
        <v>51</v>
      </c>
      <c r="AZ26" s="8">
        <v>15359</v>
      </c>
      <c r="BA26" s="8">
        <v>16141</v>
      </c>
      <c r="BB26" s="8">
        <v>122288</v>
      </c>
      <c r="BC26" s="8">
        <v>161555</v>
      </c>
      <c r="BD26" s="9">
        <v>32.110264294125329</v>
      </c>
      <c r="BE26" s="8">
        <v>763</v>
      </c>
      <c r="BF26" s="8">
        <v>806</v>
      </c>
      <c r="BG26" s="8">
        <v>6509</v>
      </c>
      <c r="BH26" s="8">
        <v>8156</v>
      </c>
      <c r="BI26" s="9">
        <v>25.303426025503139</v>
      </c>
      <c r="BJ26" s="8">
        <v>13117.75</v>
      </c>
      <c r="BK26" s="8">
        <v>13467</v>
      </c>
      <c r="BL26" s="8">
        <v>128716.25</v>
      </c>
      <c r="BM26" s="8">
        <v>130872.25</v>
      </c>
      <c r="BN26" s="9">
        <v>1.6750021850387919</v>
      </c>
      <c r="BO26" s="8">
        <v>0</v>
      </c>
      <c r="BP26" s="8">
        <v>0</v>
      </c>
      <c r="BQ26" s="8">
        <v>0</v>
      </c>
      <c r="BR26" s="8">
        <v>0</v>
      </c>
      <c r="BS26" s="9" t="s">
        <v>51</v>
      </c>
      <c r="BT26" s="8">
        <v>13030.75</v>
      </c>
      <c r="BU26" s="8">
        <v>13386</v>
      </c>
      <c r="BV26" s="8">
        <v>127492</v>
      </c>
      <c r="BW26" s="8">
        <v>129831.25</v>
      </c>
      <c r="BX26" s="9">
        <v>1.8348210083769909</v>
      </c>
      <c r="BY26" s="8">
        <v>87</v>
      </c>
      <c r="BZ26" s="8">
        <v>81</v>
      </c>
      <c r="CA26" s="8">
        <v>1224.25</v>
      </c>
      <c r="CB26" s="8">
        <v>1041</v>
      </c>
      <c r="CC26" s="9">
        <v>-14.96834796814376</v>
      </c>
      <c r="CD26" s="8">
        <v>72</v>
      </c>
      <c r="CE26" s="8">
        <v>71</v>
      </c>
      <c r="CF26" s="8">
        <v>821</v>
      </c>
      <c r="CG26" s="8">
        <v>824</v>
      </c>
      <c r="CH26" s="9">
        <v>0.36540803897685242</v>
      </c>
      <c r="CI26" s="8">
        <v>428905</v>
      </c>
      <c r="CJ26" s="8">
        <v>460953</v>
      </c>
      <c r="CK26" s="8">
        <v>4795653</v>
      </c>
      <c r="CL26" s="8">
        <v>4860708</v>
      </c>
      <c r="CM26" s="9">
        <v>1.356541017458937</v>
      </c>
      <c r="CN26" s="8">
        <v>6</v>
      </c>
      <c r="CO26" s="8">
        <v>4</v>
      </c>
      <c r="CP26" s="8">
        <v>73</v>
      </c>
      <c r="CQ26" s="8">
        <v>72</v>
      </c>
      <c r="CR26" s="9">
        <v>-1.3698630136986341</v>
      </c>
      <c r="CS26" s="8">
        <v>1273</v>
      </c>
      <c r="CT26" s="8">
        <v>1189</v>
      </c>
      <c r="CU26" s="8">
        <v>17688</v>
      </c>
      <c r="CV26" s="8">
        <v>18913</v>
      </c>
      <c r="CW26" s="9">
        <v>6.9255992763455509</v>
      </c>
      <c r="CX26" s="8">
        <v>0</v>
      </c>
      <c r="CY26" s="8">
        <v>0</v>
      </c>
      <c r="CZ26" s="8">
        <v>0</v>
      </c>
      <c r="DA26" s="8">
        <v>0</v>
      </c>
      <c r="DB26" s="9" t="s">
        <v>51</v>
      </c>
      <c r="DC26" s="8">
        <v>1273</v>
      </c>
      <c r="DD26" s="8">
        <v>1189</v>
      </c>
      <c r="DE26" s="8">
        <v>17688</v>
      </c>
      <c r="DF26" s="8">
        <v>18913</v>
      </c>
      <c r="DG26" s="9">
        <v>6.9255992763455509</v>
      </c>
      <c r="DH26" s="8">
        <v>0</v>
      </c>
      <c r="DI26" s="8">
        <v>0</v>
      </c>
      <c r="DJ26" s="8">
        <v>0</v>
      </c>
      <c r="DK26" s="8">
        <v>0</v>
      </c>
      <c r="DL26" s="9" t="s">
        <v>51</v>
      </c>
      <c r="DM26" s="8">
        <v>335</v>
      </c>
      <c r="DN26" s="8">
        <v>450</v>
      </c>
      <c r="DO26" s="8">
        <v>3983</v>
      </c>
      <c r="DP26" s="8">
        <v>6090</v>
      </c>
      <c r="DQ26" s="9">
        <v>52.899824253075558</v>
      </c>
    </row>
    <row r="27" spans="1:121" x14ac:dyDescent="0.25">
      <c r="A27" s="7" t="s">
        <v>55</v>
      </c>
      <c r="B27" s="8">
        <v>1262779</v>
      </c>
      <c r="C27" s="8">
        <v>1943876</v>
      </c>
      <c r="D27" s="8">
        <v>16124410</v>
      </c>
      <c r="E27" s="8">
        <v>18952292</v>
      </c>
      <c r="F27" s="9">
        <v>17.537894409779948</v>
      </c>
      <c r="G27" s="8">
        <v>736293</v>
      </c>
      <c r="H27" s="8">
        <v>814225</v>
      </c>
      <c r="I27" s="8">
        <v>8536303</v>
      </c>
      <c r="J27" s="8">
        <v>9590855</v>
      </c>
      <c r="K27" s="9">
        <v>12.35373205473142</v>
      </c>
      <c r="L27" s="8">
        <v>141824</v>
      </c>
      <c r="M27" s="8">
        <v>172084</v>
      </c>
      <c r="N27" s="8">
        <v>2257567</v>
      </c>
      <c r="O27" s="8">
        <v>1606313</v>
      </c>
      <c r="P27" s="9">
        <v>-28.847604522922239</v>
      </c>
      <c r="Q27" s="8">
        <v>32954</v>
      </c>
      <c r="R27" s="8">
        <v>21132</v>
      </c>
      <c r="S27" s="8">
        <v>741538</v>
      </c>
      <c r="T27" s="8">
        <v>259603</v>
      </c>
      <c r="U27" s="9">
        <v>-64.991274890835001</v>
      </c>
      <c r="V27" s="8">
        <v>139.245</v>
      </c>
      <c r="W27" s="8">
        <v>100.02500000000001</v>
      </c>
      <c r="X27" s="8">
        <v>2155.569</v>
      </c>
      <c r="Y27" s="8">
        <v>1740.681</v>
      </c>
      <c r="Z27" s="9">
        <v>-19.247261395946989</v>
      </c>
      <c r="AA27" s="8">
        <v>6292</v>
      </c>
      <c r="AB27" s="8">
        <v>9319</v>
      </c>
      <c r="AC27" s="8">
        <v>103007</v>
      </c>
      <c r="AD27" s="8">
        <v>101995</v>
      </c>
      <c r="AE27" s="9">
        <v>-0.98245750288815259</v>
      </c>
      <c r="AF27" s="8">
        <v>2647</v>
      </c>
      <c r="AG27" s="8">
        <v>2094</v>
      </c>
      <c r="AH27" s="8">
        <v>49593</v>
      </c>
      <c r="AI27" s="8">
        <v>30013</v>
      </c>
      <c r="AJ27" s="9">
        <v>-39.481378420341578</v>
      </c>
      <c r="AK27" s="8">
        <v>0</v>
      </c>
      <c r="AL27" s="8">
        <v>56116</v>
      </c>
      <c r="AM27" s="8">
        <v>187717</v>
      </c>
      <c r="AN27" s="8">
        <v>93924</v>
      </c>
      <c r="AO27" s="9">
        <v>-49.96510704944145</v>
      </c>
      <c r="AP27" s="8">
        <v>196639</v>
      </c>
      <c r="AQ27" s="8">
        <v>21984</v>
      </c>
      <c r="AR27" s="8">
        <v>2797509</v>
      </c>
      <c r="AS27" s="8">
        <v>1199723</v>
      </c>
      <c r="AT27" s="9">
        <v>-57.114597307819203</v>
      </c>
      <c r="AU27" s="8">
        <v>1153</v>
      </c>
      <c r="AV27" s="8">
        <v>0</v>
      </c>
      <c r="AW27" s="8">
        <v>295218</v>
      </c>
      <c r="AX27" s="8">
        <v>4731</v>
      </c>
      <c r="AY27" s="9">
        <v>-98.397455439708963</v>
      </c>
      <c r="AZ27" s="8">
        <v>44291</v>
      </c>
      <c r="BA27" s="8">
        <v>27590</v>
      </c>
      <c r="BB27" s="8">
        <v>512758</v>
      </c>
      <c r="BC27" s="8">
        <v>303768</v>
      </c>
      <c r="BD27" s="9">
        <v>-40.758018402443263</v>
      </c>
      <c r="BE27" s="8">
        <v>690</v>
      </c>
      <c r="BF27" s="8">
        <v>0</v>
      </c>
      <c r="BG27" s="8">
        <v>12483</v>
      </c>
      <c r="BH27" s="8">
        <v>152</v>
      </c>
      <c r="BI27" s="9">
        <v>-98.782343987823438</v>
      </c>
      <c r="BJ27" s="8">
        <v>3954</v>
      </c>
      <c r="BK27" s="8">
        <v>2437</v>
      </c>
      <c r="BL27" s="8">
        <v>78666.75</v>
      </c>
      <c r="BM27" s="8">
        <v>32082.75</v>
      </c>
      <c r="BN27" s="9">
        <v>-59.216886422789813</v>
      </c>
      <c r="BO27" s="8">
        <v>510</v>
      </c>
      <c r="BP27" s="8">
        <v>0</v>
      </c>
      <c r="BQ27" s="8">
        <v>25847.5</v>
      </c>
      <c r="BR27" s="8">
        <v>2159.5</v>
      </c>
      <c r="BS27" s="9">
        <v>-91.645226811103583</v>
      </c>
      <c r="BT27" s="8">
        <v>608.5</v>
      </c>
      <c r="BU27" s="8">
        <v>0</v>
      </c>
      <c r="BV27" s="8">
        <v>8809.25</v>
      </c>
      <c r="BW27" s="8">
        <v>7528.25</v>
      </c>
      <c r="BX27" s="9">
        <v>-14.54153304764878</v>
      </c>
      <c r="BY27" s="8">
        <v>2835.5</v>
      </c>
      <c r="BZ27" s="8">
        <v>2437</v>
      </c>
      <c r="CA27" s="8">
        <v>44010</v>
      </c>
      <c r="CB27" s="8">
        <v>22395</v>
      </c>
      <c r="CC27" s="9">
        <v>-49.113837764144513</v>
      </c>
      <c r="CD27" s="8">
        <v>185</v>
      </c>
      <c r="CE27" s="8">
        <v>222</v>
      </c>
      <c r="CF27" s="8">
        <v>2138</v>
      </c>
      <c r="CG27" s="8">
        <v>2231</v>
      </c>
      <c r="CH27" s="9">
        <v>4.3498596819457447</v>
      </c>
      <c r="CI27" s="8">
        <v>3440706</v>
      </c>
      <c r="CJ27" s="8">
        <v>4329783</v>
      </c>
      <c r="CK27" s="8">
        <v>42991281</v>
      </c>
      <c r="CL27" s="8">
        <v>46548652</v>
      </c>
      <c r="CM27" s="9">
        <v>8.2746336402490499</v>
      </c>
      <c r="CN27" s="8">
        <v>1</v>
      </c>
      <c r="CO27" s="8">
        <v>4</v>
      </c>
      <c r="CP27" s="8">
        <v>36</v>
      </c>
      <c r="CQ27" s="8">
        <v>57</v>
      </c>
      <c r="CR27" s="9">
        <v>58.333333333333343</v>
      </c>
      <c r="CS27" s="8">
        <v>93</v>
      </c>
      <c r="CT27" s="8">
        <v>7834</v>
      </c>
      <c r="CU27" s="8">
        <v>63974</v>
      </c>
      <c r="CV27" s="8">
        <v>114592</v>
      </c>
      <c r="CW27" s="9">
        <v>79.122768624753803</v>
      </c>
      <c r="CX27" s="8">
        <v>45</v>
      </c>
      <c r="CY27" s="8">
        <v>0</v>
      </c>
      <c r="CZ27" s="8">
        <v>491</v>
      </c>
      <c r="DA27" s="8">
        <v>12</v>
      </c>
      <c r="DB27" s="9">
        <v>-97.556008146639513</v>
      </c>
      <c r="DC27" s="8">
        <v>48</v>
      </c>
      <c r="DD27" s="8">
        <v>7834</v>
      </c>
      <c r="DE27" s="8">
        <v>63483</v>
      </c>
      <c r="DF27" s="8">
        <v>114580</v>
      </c>
      <c r="DG27" s="9">
        <v>80.489264842556281</v>
      </c>
      <c r="DH27" s="8">
        <v>0</v>
      </c>
      <c r="DI27" s="8">
        <v>0</v>
      </c>
      <c r="DJ27" s="8">
        <v>0</v>
      </c>
      <c r="DK27" s="8">
        <v>0</v>
      </c>
      <c r="DL27" s="9" t="s">
        <v>51</v>
      </c>
      <c r="DM27" s="8">
        <v>19136</v>
      </c>
      <c r="DN27" s="8">
        <v>15548</v>
      </c>
      <c r="DO27" s="8">
        <v>160826</v>
      </c>
      <c r="DP27" s="8">
        <v>200615</v>
      </c>
      <c r="DQ27" s="9">
        <v>24.740402671209878</v>
      </c>
    </row>
    <row r="28" spans="1:121" x14ac:dyDescent="0.25">
      <c r="A28" s="7" t="s">
        <v>56</v>
      </c>
      <c r="B28" s="8">
        <v>504819</v>
      </c>
      <c r="C28" s="8">
        <v>509156</v>
      </c>
      <c r="D28" s="8">
        <v>5369977</v>
      </c>
      <c r="E28" s="8">
        <v>5053614</v>
      </c>
      <c r="F28" s="9">
        <v>-5.8913287710543338</v>
      </c>
      <c r="G28" s="8">
        <v>193122</v>
      </c>
      <c r="H28" s="8">
        <v>255595</v>
      </c>
      <c r="I28" s="8">
        <v>2149652</v>
      </c>
      <c r="J28" s="8">
        <v>2305803</v>
      </c>
      <c r="K28" s="9">
        <v>7.2640129658195889</v>
      </c>
      <c r="L28" s="8">
        <v>4758094</v>
      </c>
      <c r="M28" s="8">
        <v>5745412</v>
      </c>
      <c r="N28" s="8">
        <v>65846265</v>
      </c>
      <c r="O28" s="8">
        <v>63277022</v>
      </c>
      <c r="P28" s="9">
        <v>-3.901881146941292</v>
      </c>
      <c r="Q28" s="8">
        <v>3569446</v>
      </c>
      <c r="R28" s="8">
        <v>4440746</v>
      </c>
      <c r="S28" s="8">
        <v>52146329</v>
      </c>
      <c r="T28" s="8">
        <v>49051651</v>
      </c>
      <c r="U28" s="9">
        <v>-5.9346037570545036</v>
      </c>
      <c r="V28" s="8">
        <v>131.10499999999999</v>
      </c>
      <c r="W28" s="8">
        <v>258.76600000000002</v>
      </c>
      <c r="X28" s="8">
        <v>994.13800000000026</v>
      </c>
      <c r="Y28" s="8">
        <v>1367.298</v>
      </c>
      <c r="Z28" s="9">
        <v>37.536036244464981</v>
      </c>
      <c r="AA28" s="8">
        <v>26033</v>
      </c>
      <c r="AB28" s="8">
        <v>69852</v>
      </c>
      <c r="AC28" s="8">
        <v>365026</v>
      </c>
      <c r="AD28" s="8">
        <v>430572</v>
      </c>
      <c r="AE28" s="9">
        <v>17.956529123952819</v>
      </c>
      <c r="AF28" s="8">
        <v>19208</v>
      </c>
      <c r="AG28" s="8">
        <v>58572</v>
      </c>
      <c r="AH28" s="8">
        <v>301765</v>
      </c>
      <c r="AI28" s="8">
        <v>360096</v>
      </c>
      <c r="AJ28" s="9">
        <v>19.32994217354565</v>
      </c>
      <c r="AK28" s="8">
        <v>0</v>
      </c>
      <c r="AL28" s="8">
        <v>0</v>
      </c>
      <c r="AM28" s="8">
        <v>0</v>
      </c>
      <c r="AN28" s="8">
        <v>0</v>
      </c>
      <c r="AO28" s="9" t="s">
        <v>51</v>
      </c>
      <c r="AP28" s="8">
        <v>1765268</v>
      </c>
      <c r="AQ28" s="8">
        <v>2562851</v>
      </c>
      <c r="AR28" s="8">
        <v>28209671</v>
      </c>
      <c r="AS28" s="8">
        <v>27591648</v>
      </c>
      <c r="AT28" s="9">
        <v>-2.1908195951664879</v>
      </c>
      <c r="AU28" s="8">
        <v>1708974</v>
      </c>
      <c r="AV28" s="8">
        <v>2521027</v>
      </c>
      <c r="AW28" s="8">
        <v>27713504</v>
      </c>
      <c r="AX28" s="8">
        <v>27017784</v>
      </c>
      <c r="AY28" s="9">
        <v>-2.5104007057353641</v>
      </c>
      <c r="AZ28" s="8">
        <v>1049417</v>
      </c>
      <c r="BA28" s="8">
        <v>1114380</v>
      </c>
      <c r="BB28" s="8">
        <v>12033292</v>
      </c>
      <c r="BC28" s="8">
        <v>12337638</v>
      </c>
      <c r="BD28" s="9">
        <v>2.5291998232902562</v>
      </c>
      <c r="BE28" s="8">
        <v>38178</v>
      </c>
      <c r="BF28" s="8">
        <v>41038</v>
      </c>
      <c r="BG28" s="8">
        <v>442201</v>
      </c>
      <c r="BH28" s="8">
        <v>446661</v>
      </c>
      <c r="BI28" s="9">
        <v>1.0085911158048051</v>
      </c>
      <c r="BJ28" s="8">
        <v>332787</v>
      </c>
      <c r="BK28" s="8">
        <v>395079</v>
      </c>
      <c r="BL28" s="8">
        <v>4700845</v>
      </c>
      <c r="BM28" s="8">
        <v>4390993</v>
      </c>
      <c r="BN28" s="9">
        <v>-6.5914106931838887</v>
      </c>
      <c r="BO28" s="8">
        <v>144473</v>
      </c>
      <c r="BP28" s="8">
        <v>194009</v>
      </c>
      <c r="BQ28" s="8">
        <v>2221046</v>
      </c>
      <c r="BR28" s="8">
        <v>2142277</v>
      </c>
      <c r="BS28" s="9">
        <v>-3.5464821530035811</v>
      </c>
      <c r="BT28" s="8">
        <v>14872</v>
      </c>
      <c r="BU28" s="8">
        <v>17354</v>
      </c>
      <c r="BV28" s="8">
        <v>181281</v>
      </c>
      <c r="BW28" s="8">
        <v>193205</v>
      </c>
      <c r="BX28" s="9">
        <v>6.5776336185259368</v>
      </c>
      <c r="BY28" s="8">
        <v>173442</v>
      </c>
      <c r="BZ28" s="8">
        <v>183716</v>
      </c>
      <c r="CA28" s="8">
        <v>2298518</v>
      </c>
      <c r="CB28" s="8">
        <v>2055511</v>
      </c>
      <c r="CC28" s="9">
        <v>-10.572333999559721</v>
      </c>
      <c r="CD28" s="8">
        <v>633</v>
      </c>
      <c r="CE28" s="8">
        <v>519</v>
      </c>
      <c r="CF28" s="8">
        <v>6956</v>
      </c>
      <c r="CG28" s="8">
        <v>6940</v>
      </c>
      <c r="CH28" s="9">
        <v>-0.23001725129384451</v>
      </c>
      <c r="CI28" s="8">
        <v>25060420</v>
      </c>
      <c r="CJ28" s="8">
        <v>19982283</v>
      </c>
      <c r="CK28" s="8">
        <v>269719987</v>
      </c>
      <c r="CL28" s="8">
        <v>277557559</v>
      </c>
      <c r="CM28" s="9">
        <v>2.9058180252692982</v>
      </c>
      <c r="CN28" s="8">
        <v>31</v>
      </c>
      <c r="CO28" s="8">
        <v>21</v>
      </c>
      <c r="CP28" s="8">
        <v>293</v>
      </c>
      <c r="CQ28" s="8">
        <v>260</v>
      </c>
      <c r="CR28" s="9">
        <v>-11.262798634812279</v>
      </c>
      <c r="CS28" s="8">
        <v>101990</v>
      </c>
      <c r="CT28" s="8">
        <v>88491</v>
      </c>
      <c r="CU28" s="8">
        <v>1314673</v>
      </c>
      <c r="CV28" s="8">
        <v>1484882</v>
      </c>
      <c r="CW28" s="9">
        <v>12.946869677859061</v>
      </c>
      <c r="CX28" s="8">
        <v>40119</v>
      </c>
      <c r="CY28" s="8">
        <v>47676</v>
      </c>
      <c r="CZ28" s="8">
        <v>699103</v>
      </c>
      <c r="DA28" s="8">
        <v>721756</v>
      </c>
      <c r="DB28" s="9">
        <v>3.2402950638174981</v>
      </c>
      <c r="DC28" s="8">
        <v>61871</v>
      </c>
      <c r="DD28" s="8">
        <v>40815</v>
      </c>
      <c r="DE28" s="8">
        <v>615570</v>
      </c>
      <c r="DF28" s="8">
        <v>763126</v>
      </c>
      <c r="DG28" s="9">
        <v>23.970628848059519</v>
      </c>
      <c r="DH28" s="8">
        <v>11597</v>
      </c>
      <c r="DI28" s="8">
        <v>14972</v>
      </c>
      <c r="DJ28" s="8">
        <v>185182</v>
      </c>
      <c r="DK28" s="8">
        <v>194879</v>
      </c>
      <c r="DL28" s="9">
        <v>5.2364700672851541</v>
      </c>
      <c r="DM28" s="8">
        <v>52467</v>
      </c>
      <c r="DN28" s="8">
        <v>54987</v>
      </c>
      <c r="DO28" s="8">
        <v>543703</v>
      </c>
      <c r="DP28" s="8">
        <v>590188</v>
      </c>
      <c r="DQ28" s="9">
        <v>8.5497045261843283</v>
      </c>
    </row>
    <row r="29" spans="1:121" x14ac:dyDescent="0.25">
      <c r="A29" s="7" t="s">
        <v>57</v>
      </c>
      <c r="B29" s="8">
        <v>4987</v>
      </c>
      <c r="C29" s="8">
        <v>2999</v>
      </c>
      <c r="D29" s="8">
        <v>31975</v>
      </c>
      <c r="E29" s="8">
        <v>34033</v>
      </c>
      <c r="F29" s="9">
        <v>6.43627834245504</v>
      </c>
      <c r="G29" s="8">
        <v>18591</v>
      </c>
      <c r="H29" s="8">
        <v>19366</v>
      </c>
      <c r="I29" s="8">
        <v>286604</v>
      </c>
      <c r="J29" s="8">
        <v>284713</v>
      </c>
      <c r="K29" s="9">
        <v>-0.65979539713332258</v>
      </c>
      <c r="L29" s="8">
        <v>371823</v>
      </c>
      <c r="M29" s="8">
        <v>385616</v>
      </c>
      <c r="N29" s="8">
        <v>3875405</v>
      </c>
      <c r="O29" s="8">
        <v>3954296</v>
      </c>
      <c r="P29" s="9">
        <v>2.0356840123806421</v>
      </c>
      <c r="Q29" s="8">
        <v>226006</v>
      </c>
      <c r="R29" s="8">
        <v>232443</v>
      </c>
      <c r="S29" s="8">
        <v>2452092</v>
      </c>
      <c r="T29" s="8">
        <v>2380420</v>
      </c>
      <c r="U29" s="9">
        <v>-2.9228919632705441</v>
      </c>
      <c r="V29" s="8">
        <v>2847.7930000000001</v>
      </c>
      <c r="W29" s="8">
        <v>2842.7469999999998</v>
      </c>
      <c r="X29" s="8">
        <v>30938.992999999999</v>
      </c>
      <c r="Y29" s="8">
        <v>29829.57599999999</v>
      </c>
      <c r="Z29" s="9">
        <v>-3.5858212967694389</v>
      </c>
      <c r="AA29" s="8">
        <v>12231</v>
      </c>
      <c r="AB29" s="8">
        <v>3089</v>
      </c>
      <c r="AC29" s="8">
        <v>115969</v>
      </c>
      <c r="AD29" s="8">
        <v>55106</v>
      </c>
      <c r="AE29" s="9">
        <v>-52.482128844777478</v>
      </c>
      <c r="AF29" s="8">
        <v>6242</v>
      </c>
      <c r="AG29" s="8">
        <v>0</v>
      </c>
      <c r="AH29" s="8">
        <v>60592</v>
      </c>
      <c r="AI29" s="8">
        <v>8063</v>
      </c>
      <c r="AJ29" s="9">
        <v>-86.692962767362033</v>
      </c>
      <c r="AK29" s="8">
        <v>0</v>
      </c>
      <c r="AL29" s="8">
        <v>0</v>
      </c>
      <c r="AM29" s="8">
        <v>0</v>
      </c>
      <c r="AN29" s="8">
        <v>0</v>
      </c>
      <c r="AO29" s="9" t="s">
        <v>51</v>
      </c>
      <c r="AP29" s="8">
        <v>24868</v>
      </c>
      <c r="AQ29" s="8">
        <v>33749</v>
      </c>
      <c r="AR29" s="8">
        <v>245020</v>
      </c>
      <c r="AS29" s="8">
        <v>291261</v>
      </c>
      <c r="AT29" s="9">
        <v>18.872336952085551</v>
      </c>
      <c r="AU29" s="8">
        <v>18667</v>
      </c>
      <c r="AV29" s="8">
        <v>18046</v>
      </c>
      <c r="AW29" s="8">
        <v>165470</v>
      </c>
      <c r="AX29" s="8">
        <v>183389</v>
      </c>
      <c r="AY29" s="9">
        <v>10.829153320843661</v>
      </c>
      <c r="AZ29" s="8">
        <v>79148</v>
      </c>
      <c r="BA29" s="8">
        <v>124237</v>
      </c>
      <c r="BB29" s="8">
        <v>887348</v>
      </c>
      <c r="BC29" s="8">
        <v>1190840</v>
      </c>
      <c r="BD29" s="9">
        <v>34.20213940866492</v>
      </c>
      <c r="BE29" s="8">
        <v>693</v>
      </c>
      <c r="BF29" s="8">
        <v>1286</v>
      </c>
      <c r="BG29" s="8">
        <v>8940</v>
      </c>
      <c r="BH29" s="8">
        <v>10631</v>
      </c>
      <c r="BI29" s="9">
        <v>18.91498881431767</v>
      </c>
      <c r="BJ29" s="8">
        <v>22269</v>
      </c>
      <c r="BK29" s="8">
        <v>19947</v>
      </c>
      <c r="BL29" s="8">
        <v>207207</v>
      </c>
      <c r="BM29" s="8">
        <v>203360</v>
      </c>
      <c r="BN29" s="9">
        <v>-1.8565975087714151</v>
      </c>
      <c r="BO29" s="8">
        <v>1529</v>
      </c>
      <c r="BP29" s="8">
        <v>1137</v>
      </c>
      <c r="BQ29" s="8">
        <v>12661</v>
      </c>
      <c r="BR29" s="8">
        <v>14197</v>
      </c>
      <c r="BS29" s="9">
        <v>12.131743148250539</v>
      </c>
      <c r="BT29" s="8">
        <v>1751</v>
      </c>
      <c r="BU29" s="8">
        <v>2273</v>
      </c>
      <c r="BV29" s="8">
        <v>17446</v>
      </c>
      <c r="BW29" s="8">
        <v>14196</v>
      </c>
      <c r="BX29" s="9">
        <v>-18.62891207153503</v>
      </c>
      <c r="BY29" s="8">
        <v>18989</v>
      </c>
      <c r="BZ29" s="8">
        <v>16537</v>
      </c>
      <c r="CA29" s="8">
        <v>177100</v>
      </c>
      <c r="CB29" s="8">
        <v>174967</v>
      </c>
      <c r="CC29" s="9">
        <v>-1.2044042913608171</v>
      </c>
      <c r="CD29" s="8">
        <v>155</v>
      </c>
      <c r="CE29" s="8">
        <v>155</v>
      </c>
      <c r="CF29" s="8">
        <v>1450</v>
      </c>
      <c r="CG29" s="8">
        <v>1746</v>
      </c>
      <c r="CH29" s="9">
        <v>20.41379310344827</v>
      </c>
      <c r="CI29" s="8">
        <v>3534227</v>
      </c>
      <c r="CJ29" s="8">
        <v>3810269</v>
      </c>
      <c r="CK29" s="8">
        <v>33366588</v>
      </c>
      <c r="CL29" s="8">
        <v>42431299</v>
      </c>
      <c r="CM29" s="9">
        <v>27.167030084106901</v>
      </c>
      <c r="CN29" s="8">
        <v>8</v>
      </c>
      <c r="CO29" s="8">
        <v>6</v>
      </c>
      <c r="CP29" s="8">
        <v>87</v>
      </c>
      <c r="CQ29" s="8">
        <v>95</v>
      </c>
      <c r="CR29" s="9">
        <v>9.1954022988505812</v>
      </c>
      <c r="CS29" s="8">
        <v>21463</v>
      </c>
      <c r="CT29" s="8">
        <v>12090</v>
      </c>
      <c r="CU29" s="8">
        <v>168288</v>
      </c>
      <c r="CV29" s="8">
        <v>211073</v>
      </c>
      <c r="CW29" s="9">
        <v>25.42367845598022</v>
      </c>
      <c r="CX29" s="8">
        <v>0</v>
      </c>
      <c r="CY29" s="8">
        <v>0</v>
      </c>
      <c r="CZ29" s="8">
        <v>0</v>
      </c>
      <c r="DA29" s="8">
        <v>2</v>
      </c>
      <c r="DB29" s="9" t="s">
        <v>51</v>
      </c>
      <c r="DC29" s="8">
        <v>21463</v>
      </c>
      <c r="DD29" s="8">
        <v>12090</v>
      </c>
      <c r="DE29" s="8">
        <v>168288</v>
      </c>
      <c r="DF29" s="8">
        <v>211071</v>
      </c>
      <c r="DG29" s="9">
        <v>25.422490017113521</v>
      </c>
      <c r="DH29" s="8">
        <v>0</v>
      </c>
      <c r="DI29" s="8">
        <v>0</v>
      </c>
      <c r="DJ29" s="8">
        <v>0</v>
      </c>
      <c r="DK29" s="8">
        <v>0</v>
      </c>
      <c r="DL29" s="9" t="s">
        <v>51</v>
      </c>
      <c r="DM29" s="8">
        <v>39223</v>
      </c>
      <c r="DN29" s="8">
        <v>63766</v>
      </c>
      <c r="DO29" s="8">
        <v>424534</v>
      </c>
      <c r="DP29" s="8">
        <v>595459</v>
      </c>
      <c r="DQ29" s="9">
        <v>40.261792930601558</v>
      </c>
    </row>
    <row r="30" spans="1:121" x14ac:dyDescent="0.25">
      <c r="A30" s="7" t="s">
        <v>58</v>
      </c>
      <c r="B30" s="8">
        <v>5953</v>
      </c>
      <c r="C30" s="8">
        <v>12515</v>
      </c>
      <c r="D30" s="8">
        <v>290765</v>
      </c>
      <c r="E30" s="8">
        <v>267424</v>
      </c>
      <c r="F30" s="9">
        <v>-8.0274448437741768</v>
      </c>
      <c r="G30" s="8">
        <v>25494</v>
      </c>
      <c r="H30" s="8">
        <v>57886</v>
      </c>
      <c r="I30" s="8">
        <v>362258</v>
      </c>
      <c r="J30" s="8">
        <v>487581</v>
      </c>
      <c r="K30" s="9">
        <v>34.594957185210554</v>
      </c>
      <c r="L30" s="8">
        <v>63981</v>
      </c>
      <c r="M30" s="8">
        <v>59523</v>
      </c>
      <c r="N30" s="8">
        <v>740763</v>
      </c>
      <c r="O30" s="8">
        <v>630565</v>
      </c>
      <c r="P30" s="9">
        <v>-14.87628296769682</v>
      </c>
      <c r="Q30" s="8">
        <v>21459</v>
      </c>
      <c r="R30" s="8">
        <v>21505</v>
      </c>
      <c r="S30" s="8">
        <v>266007</v>
      </c>
      <c r="T30" s="8">
        <v>221357</v>
      </c>
      <c r="U30" s="9">
        <v>-16.785272568015131</v>
      </c>
      <c r="V30" s="8">
        <v>0</v>
      </c>
      <c r="W30" s="8">
        <v>0</v>
      </c>
      <c r="X30" s="8">
        <v>0</v>
      </c>
      <c r="Y30" s="8">
        <v>0</v>
      </c>
      <c r="Z30" s="9" t="s">
        <v>51</v>
      </c>
      <c r="AA30" s="8">
        <v>633</v>
      </c>
      <c r="AB30" s="8">
        <v>529</v>
      </c>
      <c r="AC30" s="8">
        <v>7248</v>
      </c>
      <c r="AD30" s="8">
        <v>6872</v>
      </c>
      <c r="AE30" s="9">
        <v>-5.1876379690949221</v>
      </c>
      <c r="AF30" s="8">
        <v>280</v>
      </c>
      <c r="AG30" s="8">
        <v>159</v>
      </c>
      <c r="AH30" s="8">
        <v>1924</v>
      </c>
      <c r="AI30" s="8">
        <v>2670</v>
      </c>
      <c r="AJ30" s="9">
        <v>38.773388773388767</v>
      </c>
      <c r="AK30" s="8">
        <v>0</v>
      </c>
      <c r="AL30" s="8">
        <v>0</v>
      </c>
      <c r="AM30" s="8">
        <v>0</v>
      </c>
      <c r="AN30" s="8">
        <v>0</v>
      </c>
      <c r="AO30" s="9" t="s">
        <v>51</v>
      </c>
      <c r="AP30" s="8">
        <v>0</v>
      </c>
      <c r="AQ30" s="8">
        <v>257</v>
      </c>
      <c r="AR30" s="8">
        <v>24553</v>
      </c>
      <c r="AS30" s="8">
        <v>501</v>
      </c>
      <c r="AT30" s="9">
        <v>-97.959516148739468</v>
      </c>
      <c r="AU30" s="8">
        <v>0</v>
      </c>
      <c r="AV30" s="8">
        <v>257</v>
      </c>
      <c r="AW30" s="8">
        <v>1790</v>
      </c>
      <c r="AX30" s="8">
        <v>501</v>
      </c>
      <c r="AY30" s="9">
        <v>-72.011173184357546</v>
      </c>
      <c r="AZ30" s="8">
        <v>7061</v>
      </c>
      <c r="BA30" s="8">
        <v>0</v>
      </c>
      <c r="BB30" s="8">
        <v>7061</v>
      </c>
      <c r="BC30" s="8">
        <v>0</v>
      </c>
      <c r="BD30" s="9">
        <v>-100</v>
      </c>
      <c r="BE30" s="8">
        <v>0</v>
      </c>
      <c r="BF30" s="8">
        <v>0</v>
      </c>
      <c r="BG30" s="8">
        <v>0</v>
      </c>
      <c r="BH30" s="8">
        <v>0</v>
      </c>
      <c r="BI30" s="9" t="s">
        <v>51</v>
      </c>
      <c r="BJ30" s="8">
        <v>2617.75</v>
      </c>
      <c r="BK30" s="8">
        <v>2890.25</v>
      </c>
      <c r="BL30" s="8">
        <v>30895.25</v>
      </c>
      <c r="BM30" s="8">
        <v>26514</v>
      </c>
      <c r="BN30" s="9">
        <v>-14.180982513493181</v>
      </c>
      <c r="BO30" s="8">
        <v>0</v>
      </c>
      <c r="BP30" s="8">
        <v>118</v>
      </c>
      <c r="BQ30" s="8">
        <v>235.75</v>
      </c>
      <c r="BR30" s="8">
        <v>130</v>
      </c>
      <c r="BS30" s="9">
        <v>-44.856839872746548</v>
      </c>
      <c r="BT30" s="8">
        <v>2546.75</v>
      </c>
      <c r="BU30" s="8">
        <v>2367.25</v>
      </c>
      <c r="BV30" s="8">
        <v>28858.25</v>
      </c>
      <c r="BW30" s="8">
        <v>23549.75</v>
      </c>
      <c r="BX30" s="9">
        <v>-18.39508632713348</v>
      </c>
      <c r="BY30" s="8">
        <v>71</v>
      </c>
      <c r="BZ30" s="8">
        <v>405</v>
      </c>
      <c r="CA30" s="8">
        <v>1801.25</v>
      </c>
      <c r="CB30" s="8">
        <v>2834.25</v>
      </c>
      <c r="CC30" s="9">
        <v>57.34906315058987</v>
      </c>
      <c r="CD30" s="8">
        <v>28</v>
      </c>
      <c r="CE30" s="8">
        <v>30</v>
      </c>
      <c r="CF30" s="8">
        <v>371</v>
      </c>
      <c r="CG30" s="8">
        <v>352</v>
      </c>
      <c r="CH30" s="9">
        <v>-5.1212938005390782</v>
      </c>
      <c r="CI30" s="8">
        <v>175040</v>
      </c>
      <c r="CJ30" s="8">
        <v>232957</v>
      </c>
      <c r="CK30" s="8">
        <v>2781474</v>
      </c>
      <c r="CL30" s="8">
        <v>2785109</v>
      </c>
      <c r="CM30" s="9">
        <v>0.1306861038427769</v>
      </c>
      <c r="CN30" s="8">
        <v>0</v>
      </c>
      <c r="CO30" s="8">
        <v>0</v>
      </c>
      <c r="CP30" s="8">
        <v>5</v>
      </c>
      <c r="CQ30" s="8">
        <v>6</v>
      </c>
      <c r="CR30" s="9">
        <v>20</v>
      </c>
      <c r="CS30" s="8">
        <v>0</v>
      </c>
      <c r="CT30" s="8">
        <v>0</v>
      </c>
      <c r="CU30" s="8">
        <v>2076</v>
      </c>
      <c r="CV30" s="8">
        <v>1375</v>
      </c>
      <c r="CW30" s="9">
        <v>-33.76685934489403</v>
      </c>
      <c r="CX30" s="8">
        <v>0</v>
      </c>
      <c r="CY30" s="8">
        <v>0</v>
      </c>
      <c r="CZ30" s="8">
        <v>0</v>
      </c>
      <c r="DA30" s="8">
        <v>0</v>
      </c>
      <c r="DB30" s="9" t="s">
        <v>51</v>
      </c>
      <c r="DC30" s="8">
        <v>0</v>
      </c>
      <c r="DD30" s="8">
        <v>0</v>
      </c>
      <c r="DE30" s="8">
        <v>2076</v>
      </c>
      <c r="DF30" s="8">
        <v>1375</v>
      </c>
      <c r="DG30" s="9">
        <v>-33.76685934489403</v>
      </c>
      <c r="DH30" s="8">
        <v>0</v>
      </c>
      <c r="DI30" s="8">
        <v>0</v>
      </c>
      <c r="DJ30" s="8">
        <v>0</v>
      </c>
      <c r="DK30" s="8">
        <v>0</v>
      </c>
      <c r="DL30" s="9" t="s">
        <v>51</v>
      </c>
      <c r="DM30" s="8">
        <v>2</v>
      </c>
      <c r="DN30" s="8">
        <v>52</v>
      </c>
      <c r="DO30" s="8">
        <v>179</v>
      </c>
      <c r="DP30" s="8">
        <v>179</v>
      </c>
      <c r="DQ30" s="9">
        <v>0</v>
      </c>
    </row>
    <row r="31" spans="1:121" x14ac:dyDescent="0.25">
      <c r="A31" s="10" t="s">
        <v>59</v>
      </c>
      <c r="B31" s="11">
        <f>SUM(B3:B30)</f>
        <v>14348694</v>
      </c>
      <c r="C31" s="12">
        <f>SUM(C3:C30)</f>
        <v>14488535</v>
      </c>
      <c r="D31" s="11">
        <f>SUM(D3:D30)</f>
        <v>165539645</v>
      </c>
      <c r="E31" s="13">
        <f>SUM(E3:E30)</f>
        <v>160595942</v>
      </c>
      <c r="F31" s="14">
        <f>E31*100/D31-100</f>
        <v>-2.986416335494738</v>
      </c>
      <c r="G31" s="11">
        <f>SUM(G3:G30)</f>
        <v>7618502</v>
      </c>
      <c r="H31" s="12">
        <f>SUM(H3:H30)</f>
        <v>6943827</v>
      </c>
      <c r="I31" s="11">
        <f>SUM(I3:I30)</f>
        <v>85672860</v>
      </c>
      <c r="J31" s="13">
        <f>SUM(J3:J30)</f>
        <v>83505260</v>
      </c>
      <c r="K31" s="14">
        <f>J31*100/I31-100</f>
        <v>-2.5300894589021539</v>
      </c>
      <c r="L31" s="11">
        <f>SUM(L3:L30)</f>
        <v>19815036</v>
      </c>
      <c r="M31" s="12">
        <f>SUM(M3:M30)</f>
        <v>22178652</v>
      </c>
      <c r="N31" s="11">
        <f>SUM(N3:N30)</f>
        <v>249941674</v>
      </c>
      <c r="O31" s="13">
        <f>SUM(O3:O30)</f>
        <v>241812108</v>
      </c>
      <c r="P31" s="15">
        <f>O31*100/N31-100</f>
        <v>-3.2525852411471021</v>
      </c>
      <c r="Q31" s="11">
        <f>SUM(Q3:Q30)</f>
        <v>13204756</v>
      </c>
      <c r="R31" s="12">
        <f>SUM(R3:R30)</f>
        <v>15087419</v>
      </c>
      <c r="S31" s="16">
        <f>SUM(S3:S30)</f>
        <v>173343467</v>
      </c>
      <c r="T31" s="13">
        <f>SUM(T3:T30)</f>
        <v>164038363</v>
      </c>
      <c r="U31" s="14">
        <f>T31*100/S31-100</f>
        <v>-5.3680153980074721</v>
      </c>
      <c r="V31" s="11">
        <f>SUM(V3:V30)</f>
        <v>12087.429</v>
      </c>
      <c r="W31" s="12">
        <f>SUM(W3:W30)</f>
        <v>9135.3040000000001</v>
      </c>
      <c r="X31" s="11">
        <f>SUM(X3:X30)</f>
        <v>137730.76900000003</v>
      </c>
      <c r="Y31" s="13">
        <f>SUM(Y3:Y30)</f>
        <v>123573.47199999998</v>
      </c>
      <c r="Z31" s="14">
        <f>Y31*100/X31-100</f>
        <v>-10.27896460811894</v>
      </c>
      <c r="AA31" s="11">
        <f>SUM(AA3:AA30)</f>
        <v>949778</v>
      </c>
      <c r="AB31" s="12">
        <f>SUM(AB3:AB30)</f>
        <v>973067</v>
      </c>
      <c r="AC31" s="16">
        <f>SUM(AC3:AC30)</f>
        <v>10665648</v>
      </c>
      <c r="AD31" s="16">
        <f>SUM(AD3:AD30)</f>
        <v>10003101</v>
      </c>
      <c r="AE31" s="14">
        <f>AD31*100/AC31-100</f>
        <v>-6.2119713682656652</v>
      </c>
      <c r="AF31" s="11">
        <f>SUM(AF3:AF30)</f>
        <v>792196</v>
      </c>
      <c r="AG31" s="12">
        <f>SUM(AG3:AG30)</f>
        <v>798015</v>
      </c>
      <c r="AH31" s="11">
        <f>SUM(AH3:AH30)</f>
        <v>9055874</v>
      </c>
      <c r="AI31" s="13">
        <f>SUM(AI3:AI30)</f>
        <v>8274042</v>
      </c>
      <c r="AJ31" s="14">
        <f>AI31*100/AH31-100</f>
        <v>-8.6334240074453277</v>
      </c>
      <c r="AK31" s="11">
        <f>SUM(AK3:AK30)</f>
        <v>284993</v>
      </c>
      <c r="AL31" s="12">
        <f>SUM(AL3:AL30)</f>
        <v>374455</v>
      </c>
      <c r="AM31" s="16">
        <f>SUM(AM3:AM30)</f>
        <v>3545705</v>
      </c>
      <c r="AN31" s="16">
        <f>SUM(AN3:AN30)</f>
        <v>3699604</v>
      </c>
      <c r="AO31" s="14">
        <f>AN31*100/AM31-100</f>
        <v>4.3404344129023684</v>
      </c>
      <c r="AP31" s="11">
        <f>SUM(AP3:AP30)</f>
        <v>10692400</v>
      </c>
      <c r="AQ31" s="12">
        <f>SUM(AQ3:AQ30)</f>
        <v>11675100</v>
      </c>
      <c r="AR31" s="16">
        <f>SUM(AR3:AR30)</f>
        <v>135042788</v>
      </c>
      <c r="AS31" s="16">
        <f>SUM(AS3:AS30)</f>
        <v>130648561</v>
      </c>
      <c r="AT31" s="15">
        <f>AS31*100/AR31-100</f>
        <v>-3.2539516290199799</v>
      </c>
      <c r="AU31" s="11">
        <f>SUM(AU3:AU30)</f>
        <v>7562516</v>
      </c>
      <c r="AV31" s="12">
        <f>SUM(AV3:AV30)</f>
        <v>9143373</v>
      </c>
      <c r="AW31" s="11">
        <f>SUM(AW3:AW30)</f>
        <v>102499087</v>
      </c>
      <c r="AX31" s="13">
        <f>SUM(AX3:AX30)</f>
        <v>97616105</v>
      </c>
      <c r="AY31" s="14">
        <f>AX31*100/AW31-100</f>
        <v>-4.7639273118598595</v>
      </c>
      <c r="AZ31" s="11">
        <f>SUM(AZ3:AZ30)</f>
        <v>5837977</v>
      </c>
      <c r="BA31" s="12">
        <f>SUM(BA3:BA30)</f>
        <v>6082749</v>
      </c>
      <c r="BB31" s="11">
        <f>SUM(BB3:BB30)</f>
        <v>65587507</v>
      </c>
      <c r="BC31" s="13">
        <f>SUM(BC3:BC30)</f>
        <v>66551596</v>
      </c>
      <c r="BD31" s="14">
        <f>BC31*100/BB31-100</f>
        <v>1.4699278019516697</v>
      </c>
      <c r="BE31" s="11">
        <f>SUM(BE3:BE30)</f>
        <v>243118</v>
      </c>
      <c r="BF31" s="12">
        <f>SUM(BF3:BF30)</f>
        <v>252955</v>
      </c>
      <c r="BG31" s="16">
        <f>SUM(BG3:BG30)</f>
        <v>2738246</v>
      </c>
      <c r="BH31" s="16">
        <f>SUM(BH3:BH30)</f>
        <v>2775340</v>
      </c>
      <c r="BI31" s="14">
        <f>BH31*100/BG31-100</f>
        <v>1.3546628023924825</v>
      </c>
      <c r="BJ31" s="11">
        <f>SUM(BJ3:BJ30)</f>
        <v>1230504.25</v>
      </c>
      <c r="BK31" s="12">
        <f>SUM(BK3:BK30)</f>
        <v>1378964.75</v>
      </c>
      <c r="BL31" s="11">
        <f>SUM(BL3:BL30)</f>
        <v>15852858.5</v>
      </c>
      <c r="BM31" s="16">
        <f>SUM(BM3:BM30)</f>
        <v>15033485.25</v>
      </c>
      <c r="BN31" s="14">
        <f>BM31*100/BL31-100</f>
        <v>-5.1686151743548265</v>
      </c>
      <c r="BO31" s="11">
        <f>SUM(BO3:BO30)</f>
        <v>602104.75</v>
      </c>
      <c r="BP31" s="12">
        <f>SUM(BP3:BP30)</f>
        <v>712919.25</v>
      </c>
      <c r="BQ31" s="16">
        <f>SUM(BQ3:BQ30)</f>
        <v>8169722.1699999999</v>
      </c>
      <c r="BR31" s="13">
        <f>SUM(BR3:BR30)</f>
        <v>7704011.25</v>
      </c>
      <c r="BS31" s="14">
        <f>BR31*100/BQ31-100</f>
        <v>-5.7004499089349139</v>
      </c>
      <c r="BT31" s="11">
        <f>SUM(BT3:BT30)</f>
        <v>172578.75</v>
      </c>
      <c r="BU31" s="12">
        <f>SUM(BU3:BU30)</f>
        <v>177402</v>
      </c>
      <c r="BV31" s="11">
        <f>SUM(BV3:BV30)</f>
        <v>1926333.75</v>
      </c>
      <c r="BW31" s="16">
        <f>SUM(BW3:BW30)</f>
        <v>1908670.25</v>
      </c>
      <c r="BX31" s="15">
        <f>BW31*100/BV31-100</f>
        <v>-0.91694910085026038</v>
      </c>
      <c r="BY31" s="11">
        <f>SUM(BY3:BY30)</f>
        <v>455820.75</v>
      </c>
      <c r="BZ31" s="12">
        <f>SUM(BZ3:BZ30)</f>
        <v>488643.5</v>
      </c>
      <c r="CA31" s="16">
        <f>SUM(CA3:CA30)</f>
        <v>5756802.5800000001</v>
      </c>
      <c r="CB31" s="16">
        <f>SUM(CB3:CB30)</f>
        <v>5420803.75</v>
      </c>
      <c r="CC31" s="14">
        <f>CB31*100/CA31-100</f>
        <v>-5.8365529359528665</v>
      </c>
      <c r="CD31" s="11">
        <f>SUM(CD3:CD30)</f>
        <v>12082</v>
      </c>
      <c r="CE31" s="12">
        <f>SUM(CE3:CE30)</f>
        <v>12090</v>
      </c>
      <c r="CF31" s="16">
        <f>SUM(CF3:CF30)</f>
        <v>145096</v>
      </c>
      <c r="CG31" s="13">
        <f>SUM(CG3:CG30)</f>
        <v>152081</v>
      </c>
      <c r="CH31" s="14">
        <f>CG31*100/CF31-100</f>
        <v>4.8140541434636361</v>
      </c>
      <c r="CI31" s="11">
        <f>SUM(CI3:CI30)</f>
        <v>212681391</v>
      </c>
      <c r="CJ31" s="12">
        <f>SUM(CJ3:CJ30)</f>
        <v>218357626</v>
      </c>
      <c r="CK31" s="16">
        <f>SUM(CK3:CK30)</f>
        <v>2284736622</v>
      </c>
      <c r="CL31" s="13">
        <f>SUM(CL3:CL30)</f>
        <v>2428517256</v>
      </c>
      <c r="CM31" s="14">
        <f>CL31*100/CK31-100</f>
        <v>6.2930944694245881</v>
      </c>
      <c r="CN31" s="11">
        <f>SUM(CN3:CN30)</f>
        <v>536</v>
      </c>
      <c r="CO31" s="12">
        <f>SUM(CO3:CO30)</f>
        <v>510</v>
      </c>
      <c r="CP31" s="16">
        <f>SUM(CP3:CP30)</f>
        <v>4225</v>
      </c>
      <c r="CQ31" s="16">
        <f>SUM(CQ3:CQ30)</f>
        <v>4206</v>
      </c>
      <c r="CR31" s="14">
        <f>CQ31*100/CP31-100</f>
        <v>-0.44970414201183928</v>
      </c>
      <c r="CS31" s="11">
        <f>SUM(CS3:CS30)</f>
        <v>2268888</v>
      </c>
      <c r="CT31" s="12">
        <f>SUM(CT3:CT30)</f>
        <v>2555691</v>
      </c>
      <c r="CU31" s="11">
        <f>SUM(CU3:CU30)</f>
        <v>30745473</v>
      </c>
      <c r="CV31" s="13">
        <f>SUM(CV3:CV30)</f>
        <v>36770877</v>
      </c>
      <c r="CW31" s="14">
        <f>CV31*100/CU31-100</f>
        <v>19.597694919183709</v>
      </c>
      <c r="CX31" s="16">
        <f>SUM(CX3:CX30)</f>
        <v>1360794</v>
      </c>
      <c r="CY31" s="12">
        <f>SUM(CY3:CY30)</f>
        <v>1392861</v>
      </c>
      <c r="CZ31" s="11">
        <f>SUM(CZ3:CZ30)</f>
        <v>23221453</v>
      </c>
      <c r="DA31" s="13">
        <f>SUM(DA3:DA30)</f>
        <v>25497338</v>
      </c>
      <c r="DB31" s="14">
        <f>DA31*100/CZ31-100</f>
        <v>9.8007863676747462</v>
      </c>
      <c r="DC31" s="11">
        <f>SUM(DC3:DC30)</f>
        <v>908094</v>
      </c>
      <c r="DD31" s="12">
        <f>SUM(DD3:DD30)</f>
        <v>1162830</v>
      </c>
      <c r="DE31" s="11">
        <f>SUM(DE3:DE30)</f>
        <v>7524020</v>
      </c>
      <c r="DF31" s="16">
        <f>SUM(DF3:DF30)</f>
        <v>11273539</v>
      </c>
      <c r="DG31" s="14">
        <f>DF31*100/DE31-100</f>
        <v>49.833985023963265</v>
      </c>
      <c r="DH31" s="11">
        <f>SUM(DH3:DH30)</f>
        <v>376202</v>
      </c>
      <c r="DI31" s="12">
        <f>SUM(DI3:DI30)</f>
        <v>396688</v>
      </c>
      <c r="DJ31" s="16">
        <f>SUM(DJ3:DJ30)</f>
        <v>5802439</v>
      </c>
      <c r="DK31" s="16">
        <f>SUM(DK3:DK30)</f>
        <v>6364058</v>
      </c>
      <c r="DL31" s="14">
        <f>DK31*100/DJ31-100</f>
        <v>9.6790160137831691</v>
      </c>
      <c r="DM31" s="11">
        <f>SUM(DM3:DM30)</f>
        <v>288966</v>
      </c>
      <c r="DN31" s="12">
        <f>SUM(DN3:DN30)</f>
        <v>347143</v>
      </c>
      <c r="DO31" s="11">
        <f>SUM(DO3:DO30)</f>
        <v>2890946</v>
      </c>
      <c r="DP31" s="13">
        <f>SUM(DP3:DP30)</f>
        <v>3575572</v>
      </c>
      <c r="DQ31" s="14">
        <f>DP31*100/DO31-100</f>
        <v>23.681729094905265</v>
      </c>
    </row>
  </sheetData>
  <mergeCells count="49">
    <mergeCell ref="DO1:DQ1"/>
    <mergeCell ref="CZ1:DB1"/>
    <mergeCell ref="DC1:DD1"/>
    <mergeCell ref="DE1:DG1"/>
    <mergeCell ref="DH1:DI1"/>
    <mergeCell ref="DJ1:DL1"/>
    <mergeCell ref="DM1:DN1"/>
    <mergeCell ref="CK1:CM1"/>
    <mergeCell ref="CN1:CO1"/>
    <mergeCell ref="CP1:CR1"/>
    <mergeCell ref="CS1:CT1"/>
    <mergeCell ref="CU1:CW1"/>
    <mergeCell ref="CX1:CY1"/>
    <mergeCell ref="BV1:BX1"/>
    <mergeCell ref="BY1:BZ1"/>
    <mergeCell ref="CA1:CC1"/>
    <mergeCell ref="CD1:CE1"/>
    <mergeCell ref="CF1:CH1"/>
    <mergeCell ref="CI1:CJ1"/>
    <mergeCell ref="BG1:BI1"/>
    <mergeCell ref="BJ1:BK1"/>
    <mergeCell ref="BL1:BN1"/>
    <mergeCell ref="BO1:BP1"/>
    <mergeCell ref="BQ1:BS1"/>
    <mergeCell ref="BT1:BU1"/>
    <mergeCell ref="AR1:AT1"/>
    <mergeCell ref="AU1:AV1"/>
    <mergeCell ref="AW1:AY1"/>
    <mergeCell ref="AZ1:BA1"/>
    <mergeCell ref="BB1:BD1"/>
    <mergeCell ref="BE1:BF1"/>
    <mergeCell ref="AC1:AE1"/>
    <mergeCell ref="AF1:AG1"/>
    <mergeCell ref="AH1:AJ1"/>
    <mergeCell ref="AK1:AL1"/>
    <mergeCell ref="AM1:AO1"/>
    <mergeCell ref="AP1:AQ1"/>
    <mergeCell ref="N1:P1"/>
    <mergeCell ref="Q1:R1"/>
    <mergeCell ref="S1:U1"/>
    <mergeCell ref="V1:W1"/>
    <mergeCell ref="X1:Z1"/>
    <mergeCell ref="AA1:AB1"/>
    <mergeCell ref="A1:A2"/>
    <mergeCell ref="B1:C1"/>
    <mergeCell ref="D1:F1"/>
    <mergeCell ref="G1:H1"/>
    <mergeCell ref="I1:K1"/>
    <mergeCell ref="L1:M1"/>
  </mergeCells>
  <conditionalFormatting sqref="A3:F30">
    <cfRule type="expression" dxfId="101" priority="48">
      <formula>MOD(ROW(),2)=0</formula>
    </cfRule>
  </conditionalFormatting>
  <conditionalFormatting sqref="F3:F31">
    <cfRule type="expression" dxfId="99" priority="47">
      <formula>F3&lt;0</formula>
    </cfRule>
  </conditionalFormatting>
  <conditionalFormatting sqref="G3:K30">
    <cfRule type="expression" dxfId="97" priority="46">
      <formula>MOD(ROW(),2)=0</formula>
    </cfRule>
  </conditionalFormatting>
  <conditionalFormatting sqref="K3:K31">
    <cfRule type="expression" dxfId="95" priority="45">
      <formula>K3&lt;0</formula>
    </cfRule>
  </conditionalFormatting>
  <conditionalFormatting sqref="L3:P30">
    <cfRule type="expression" dxfId="93" priority="44">
      <formula>MOD(ROW(),2)=0</formula>
    </cfRule>
  </conditionalFormatting>
  <conditionalFormatting sqref="P3:P31">
    <cfRule type="expression" dxfId="91" priority="43">
      <formula>P3&lt;0</formula>
    </cfRule>
  </conditionalFormatting>
  <conditionalFormatting sqref="Q3:U30">
    <cfRule type="expression" dxfId="89" priority="42">
      <formula>MOD(ROW(),2)=0</formula>
    </cfRule>
  </conditionalFormatting>
  <conditionalFormatting sqref="U3:U31">
    <cfRule type="expression" dxfId="87" priority="41">
      <formula>U3&lt;0</formula>
    </cfRule>
  </conditionalFormatting>
  <conditionalFormatting sqref="V3:Z30">
    <cfRule type="expression" dxfId="85" priority="40">
      <formula>MOD(ROW(),2)=0</formula>
    </cfRule>
  </conditionalFormatting>
  <conditionalFormatting sqref="Z3:Z31">
    <cfRule type="expression" dxfId="83" priority="39">
      <formula>Z3&lt;0</formula>
    </cfRule>
  </conditionalFormatting>
  <conditionalFormatting sqref="AA3:AE30">
    <cfRule type="expression" dxfId="81" priority="38">
      <formula>MOD(ROW(),2)=0</formula>
    </cfRule>
  </conditionalFormatting>
  <conditionalFormatting sqref="AE3:AE31">
    <cfRule type="expression" dxfId="79" priority="37">
      <formula>AE3&lt;0</formula>
    </cfRule>
  </conditionalFormatting>
  <conditionalFormatting sqref="AF3:AJ30">
    <cfRule type="expression" dxfId="77" priority="36">
      <formula>MOD(ROW(),2)=0</formula>
    </cfRule>
  </conditionalFormatting>
  <conditionalFormatting sqref="AJ3:AJ31">
    <cfRule type="expression" dxfId="75" priority="35">
      <formula>AJ3&lt;0</formula>
    </cfRule>
  </conditionalFormatting>
  <conditionalFormatting sqref="AK3:AO30">
    <cfRule type="expression" dxfId="73" priority="34">
      <formula>MOD(ROW(),2)=0</formula>
    </cfRule>
  </conditionalFormatting>
  <conditionalFormatting sqref="AO3:AO31">
    <cfRule type="expression" dxfId="71" priority="33">
      <formula>AO3&lt;0</formula>
    </cfRule>
  </conditionalFormatting>
  <conditionalFormatting sqref="AP3:AT30">
    <cfRule type="expression" dxfId="69" priority="32">
      <formula>MOD(ROW(),2)=0</formula>
    </cfRule>
  </conditionalFormatting>
  <conditionalFormatting sqref="AT3:AT31">
    <cfRule type="expression" dxfId="67" priority="31">
      <formula>AT3&lt;0</formula>
    </cfRule>
  </conditionalFormatting>
  <conditionalFormatting sqref="AU3:AY30">
    <cfRule type="expression" dxfId="65" priority="30">
      <formula>MOD(ROW(),2)=0</formula>
    </cfRule>
  </conditionalFormatting>
  <conditionalFormatting sqref="AY3:AY31">
    <cfRule type="expression" dxfId="63" priority="29">
      <formula>AY3&lt;0</formula>
    </cfRule>
  </conditionalFormatting>
  <conditionalFormatting sqref="AZ3:BD30">
    <cfRule type="expression" dxfId="61" priority="28">
      <formula>MOD(ROW(),2)=0</formula>
    </cfRule>
  </conditionalFormatting>
  <conditionalFormatting sqref="BD3:BD31">
    <cfRule type="expression" dxfId="59" priority="27">
      <formula>BD3&lt;0</formula>
    </cfRule>
  </conditionalFormatting>
  <conditionalFormatting sqref="BE3:BI30">
    <cfRule type="expression" dxfId="57" priority="26">
      <formula>MOD(ROW(),2)=0</formula>
    </cfRule>
  </conditionalFormatting>
  <conditionalFormatting sqref="BI3:BI31">
    <cfRule type="expression" dxfId="55" priority="25">
      <formula>BI3&lt;0</formula>
    </cfRule>
  </conditionalFormatting>
  <conditionalFormatting sqref="BJ3:BN30">
    <cfRule type="expression" dxfId="53" priority="24">
      <formula>MOD(ROW(),2)=0</formula>
    </cfRule>
  </conditionalFormatting>
  <conditionalFormatting sqref="BN3:BN31">
    <cfRule type="expression" dxfId="51" priority="23">
      <formula>BN3&lt;0</formula>
    </cfRule>
  </conditionalFormatting>
  <conditionalFormatting sqref="BO3:BS30">
    <cfRule type="expression" dxfId="49" priority="22">
      <formula>MOD(ROW(),2)=0</formula>
    </cfRule>
  </conditionalFormatting>
  <conditionalFormatting sqref="BS3:BS31">
    <cfRule type="expression" dxfId="47" priority="21">
      <formula>BS3&lt;0</formula>
    </cfRule>
  </conditionalFormatting>
  <conditionalFormatting sqref="BT3:BX30">
    <cfRule type="expression" dxfId="45" priority="20">
      <formula>MOD(ROW(),2)=0</formula>
    </cfRule>
  </conditionalFormatting>
  <conditionalFormatting sqref="BX3:BX31">
    <cfRule type="expression" dxfId="43" priority="19">
      <formula>BX3&lt;0</formula>
    </cfRule>
  </conditionalFormatting>
  <conditionalFormatting sqref="BY3:CC30">
    <cfRule type="expression" dxfId="41" priority="18">
      <formula>MOD(ROW(),2)=0</formula>
    </cfRule>
  </conditionalFormatting>
  <conditionalFormatting sqref="CC3:CC31">
    <cfRule type="expression" dxfId="39" priority="17">
      <formula>CC3&lt;0</formula>
    </cfRule>
  </conditionalFormatting>
  <conditionalFormatting sqref="CD3:CH30">
    <cfRule type="expression" dxfId="37" priority="16">
      <formula>MOD(ROW(),2)=0</formula>
    </cfRule>
  </conditionalFormatting>
  <conditionalFormatting sqref="CH3:CH31">
    <cfRule type="expression" dxfId="35" priority="15">
      <formula>CH3&lt;0</formula>
    </cfRule>
  </conditionalFormatting>
  <conditionalFormatting sqref="CI3:CM30">
    <cfRule type="expression" dxfId="33" priority="14">
      <formula>MOD(ROW(),2)=0</formula>
    </cfRule>
  </conditionalFormatting>
  <conditionalFormatting sqref="CM3:CM31">
    <cfRule type="expression" dxfId="31" priority="13">
      <formula>CM3&lt;0</formula>
    </cfRule>
  </conditionalFormatting>
  <conditionalFormatting sqref="CN3:CR30">
    <cfRule type="expression" dxfId="29" priority="12">
      <formula>MOD(ROW(),2)=0</formula>
    </cfRule>
  </conditionalFormatting>
  <conditionalFormatting sqref="CR3:CR31">
    <cfRule type="expression" dxfId="27" priority="11">
      <formula>CR3&lt;0</formula>
    </cfRule>
  </conditionalFormatting>
  <conditionalFormatting sqref="CS3:CW30">
    <cfRule type="expression" dxfId="25" priority="10">
      <formula>MOD(ROW(),2)=0</formula>
    </cfRule>
  </conditionalFormatting>
  <conditionalFormatting sqref="CW3:CW31">
    <cfRule type="expression" dxfId="23" priority="9">
      <formula>CW3&lt;0</formula>
    </cfRule>
  </conditionalFormatting>
  <conditionalFormatting sqref="CX3:DB30">
    <cfRule type="expression" dxfId="21" priority="8">
      <formula>MOD(ROW(),2)=0</formula>
    </cfRule>
  </conditionalFormatting>
  <conditionalFormatting sqref="DB3:DB31">
    <cfRule type="expression" dxfId="19" priority="7">
      <formula>DB3&lt;0</formula>
    </cfRule>
  </conditionalFormatting>
  <conditionalFormatting sqref="DC3:DG30">
    <cfRule type="expression" dxfId="17" priority="6">
      <formula>MOD(ROW(),2)=0</formula>
    </cfRule>
  </conditionalFormatting>
  <conditionalFormatting sqref="DG3:DG31">
    <cfRule type="expression" dxfId="15" priority="5">
      <formula>DG3&lt;0</formula>
    </cfRule>
  </conditionalFormatting>
  <conditionalFormatting sqref="DH3:DL30">
    <cfRule type="expression" dxfId="13" priority="4">
      <formula>MOD(ROW(),2)=0</formula>
    </cfRule>
  </conditionalFormatting>
  <conditionalFormatting sqref="DL3:DL31">
    <cfRule type="expression" dxfId="11" priority="3">
      <formula>DL3&lt;0</formula>
    </cfRule>
  </conditionalFormatting>
  <conditionalFormatting sqref="DM3:DQ30">
    <cfRule type="expression" dxfId="9" priority="2">
      <formula>MOD(ROW(),2)=0</formula>
    </cfRule>
  </conditionalFormatting>
  <conditionalFormatting sqref="DQ3:DQ31">
    <cfRule type="expression" dxfId="7" priority="1">
      <formula>DQ3&lt;0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>
      <selection activeCell="R13" sqref="R13"/>
    </sheetView>
  </sheetViews>
  <sheetFormatPr baseColWidth="10" defaultRowHeight="15" x14ac:dyDescent="0.25"/>
  <sheetData>
    <row r="1" spans="1:14" ht="20.25" x14ac:dyDescent="0.25">
      <c r="A1" s="17" t="s">
        <v>127</v>
      </c>
      <c r="B1" s="17"/>
      <c r="C1" s="90"/>
      <c r="D1" s="17"/>
      <c r="E1" s="17"/>
      <c r="H1" s="17"/>
      <c r="I1" s="17"/>
      <c r="L1" s="17"/>
      <c r="M1" s="17"/>
    </row>
    <row r="2" spans="1:14" ht="20.25" x14ac:dyDescent="0.25">
      <c r="A2" s="91"/>
      <c r="B2" s="91"/>
      <c r="C2" s="90"/>
    </row>
    <row r="3" spans="1:14" ht="20.25" x14ac:dyDescent="0.25">
      <c r="A3" s="90"/>
      <c r="B3" s="90"/>
      <c r="C3" s="90"/>
    </row>
    <row r="4" spans="1:14" x14ac:dyDescent="0.25">
      <c r="A4" s="92" t="s">
        <v>128</v>
      </c>
      <c r="B4" s="21"/>
      <c r="N4" s="93" t="s">
        <v>86</v>
      </c>
    </row>
    <row r="5" spans="1:14" x14ac:dyDescent="0.25">
      <c r="A5" s="92"/>
      <c r="B5" s="92"/>
      <c r="C5" s="94" t="s">
        <v>129</v>
      </c>
      <c r="D5" s="94"/>
      <c r="E5" s="94"/>
      <c r="F5" s="94"/>
      <c r="G5" s="94" t="s">
        <v>130</v>
      </c>
      <c r="H5" s="94"/>
      <c r="I5" s="94"/>
      <c r="J5" s="94"/>
      <c r="K5" s="94" t="s">
        <v>131</v>
      </c>
      <c r="L5" s="94"/>
      <c r="M5" s="94"/>
      <c r="N5" s="94"/>
    </row>
    <row r="6" spans="1:14" x14ac:dyDescent="0.25">
      <c r="A6" s="95" t="s">
        <v>132</v>
      </c>
      <c r="B6" s="95"/>
      <c r="C6" s="96" t="s">
        <v>133</v>
      </c>
      <c r="D6" s="96"/>
      <c r="E6" s="97" t="s">
        <v>90</v>
      </c>
      <c r="F6" s="97"/>
      <c r="G6" s="97" t="s">
        <v>133</v>
      </c>
      <c r="H6" s="97"/>
      <c r="I6" s="97" t="s">
        <v>90</v>
      </c>
      <c r="J6" s="97"/>
      <c r="K6" s="97" t="s">
        <v>133</v>
      </c>
      <c r="L6" s="97"/>
      <c r="M6" s="97" t="s">
        <v>90</v>
      </c>
      <c r="N6" s="97"/>
    </row>
    <row r="7" spans="1:14" x14ac:dyDescent="0.25">
      <c r="A7" s="95"/>
      <c r="B7" s="95"/>
      <c r="C7" s="98">
        <v>2022</v>
      </c>
      <c r="D7" s="98">
        <v>2023</v>
      </c>
      <c r="E7" s="99" t="s">
        <v>91</v>
      </c>
      <c r="F7" s="99" t="s">
        <v>92</v>
      </c>
      <c r="G7" s="98">
        <v>2022</v>
      </c>
      <c r="H7" s="98">
        <v>2023</v>
      </c>
      <c r="I7" s="99" t="s">
        <v>91</v>
      </c>
      <c r="J7" s="99" t="s">
        <v>92</v>
      </c>
      <c r="K7" s="98">
        <v>2022</v>
      </c>
      <c r="L7" s="98">
        <v>2023</v>
      </c>
      <c r="M7" s="99" t="s">
        <v>91</v>
      </c>
      <c r="N7" s="99" t="s">
        <v>92</v>
      </c>
    </row>
    <row r="8" spans="1:14" ht="25.5" x14ac:dyDescent="0.25">
      <c r="A8" s="100" t="s">
        <v>134</v>
      </c>
      <c r="B8" s="101" t="s">
        <v>135</v>
      </c>
      <c r="C8" s="102">
        <v>58378461</v>
      </c>
      <c r="D8" s="103">
        <v>56390067</v>
      </c>
      <c r="E8" s="104">
        <v>-1988394</v>
      </c>
      <c r="F8" s="105">
        <v>-3.406040457284405</v>
      </c>
      <c r="G8" s="106">
        <v>0</v>
      </c>
      <c r="H8" s="103">
        <v>0</v>
      </c>
      <c r="I8" s="104">
        <v>0</v>
      </c>
      <c r="J8" s="105" t="s">
        <v>51</v>
      </c>
      <c r="K8" s="106">
        <v>687</v>
      </c>
      <c r="L8" s="103">
        <v>942</v>
      </c>
      <c r="M8" s="104">
        <v>255</v>
      </c>
      <c r="N8" s="105">
        <v>37.117903930131007</v>
      </c>
    </row>
    <row r="9" spans="1:14" ht="25.5" x14ac:dyDescent="0.25">
      <c r="A9" s="100" t="s">
        <v>134</v>
      </c>
      <c r="B9" s="101" t="s">
        <v>136</v>
      </c>
      <c r="C9" s="102">
        <v>22361709</v>
      </c>
      <c r="D9" s="103">
        <v>21388859</v>
      </c>
      <c r="E9" s="104">
        <v>-972850</v>
      </c>
      <c r="F9" s="105">
        <v>-4.3505172167297266</v>
      </c>
      <c r="G9" s="106">
        <v>0</v>
      </c>
      <c r="H9" s="103">
        <v>0</v>
      </c>
      <c r="I9" s="104">
        <v>0</v>
      </c>
      <c r="J9" s="105" t="s">
        <v>51</v>
      </c>
      <c r="K9" s="106">
        <v>278241</v>
      </c>
      <c r="L9" s="103">
        <v>407332</v>
      </c>
      <c r="M9" s="104">
        <v>129091</v>
      </c>
      <c r="N9" s="105">
        <v>46.39539104589187</v>
      </c>
    </row>
    <row r="10" spans="1:14" ht="25.5" x14ac:dyDescent="0.25">
      <c r="A10" s="100" t="s">
        <v>134</v>
      </c>
      <c r="B10" s="101" t="s">
        <v>137</v>
      </c>
      <c r="C10" s="102">
        <v>17600563</v>
      </c>
      <c r="D10" s="103">
        <v>20267009</v>
      </c>
      <c r="E10" s="104">
        <v>2666446</v>
      </c>
      <c r="F10" s="105">
        <v>15.149776742937149</v>
      </c>
      <c r="G10" s="106">
        <v>0</v>
      </c>
      <c r="H10" s="103">
        <v>0</v>
      </c>
      <c r="I10" s="104">
        <v>0</v>
      </c>
      <c r="J10" s="105" t="s">
        <v>51</v>
      </c>
      <c r="K10" s="106">
        <v>32443</v>
      </c>
      <c r="L10" s="103">
        <v>32225</v>
      </c>
      <c r="M10" s="104">
        <v>-218</v>
      </c>
      <c r="N10" s="105">
        <v>-0.67194772370002909</v>
      </c>
    </row>
    <row r="11" spans="1:14" ht="25.5" x14ac:dyDescent="0.25">
      <c r="A11" s="100" t="s">
        <v>134</v>
      </c>
      <c r="B11" s="101" t="s">
        <v>138</v>
      </c>
      <c r="C11" s="102">
        <v>14332307</v>
      </c>
      <c r="D11" s="103">
        <v>13275132</v>
      </c>
      <c r="E11" s="104">
        <v>-1057175</v>
      </c>
      <c r="F11" s="105">
        <v>-7.3761677027989956</v>
      </c>
      <c r="G11" s="106">
        <v>0</v>
      </c>
      <c r="H11" s="103">
        <v>0</v>
      </c>
      <c r="I11" s="104">
        <v>0</v>
      </c>
      <c r="J11" s="105" t="s">
        <v>51</v>
      </c>
      <c r="K11" s="106">
        <v>22441</v>
      </c>
      <c r="L11" s="103">
        <v>18819</v>
      </c>
      <c r="M11" s="104">
        <v>-3622</v>
      </c>
      <c r="N11" s="105">
        <v>-16.140100708524571</v>
      </c>
    </row>
    <row r="12" spans="1:14" ht="38.25" x14ac:dyDescent="0.25">
      <c r="A12" s="100" t="s">
        <v>134</v>
      </c>
      <c r="B12" s="101" t="s">
        <v>139</v>
      </c>
      <c r="C12" s="102">
        <v>8897695</v>
      </c>
      <c r="D12" s="103">
        <v>8064984</v>
      </c>
      <c r="E12" s="104">
        <v>-832711</v>
      </c>
      <c r="F12" s="105">
        <v>-9.3587271759708557</v>
      </c>
      <c r="G12" s="106">
        <v>0</v>
      </c>
      <c r="H12" s="103">
        <v>0</v>
      </c>
      <c r="I12" s="104">
        <v>0</v>
      </c>
      <c r="J12" s="105" t="s">
        <v>51</v>
      </c>
      <c r="K12" s="106">
        <v>386810</v>
      </c>
      <c r="L12" s="103">
        <v>334720</v>
      </c>
      <c r="M12" s="104">
        <v>-52090</v>
      </c>
      <c r="N12" s="105">
        <v>-13.466559809725711</v>
      </c>
    </row>
    <row r="13" spans="1:14" ht="51" x14ac:dyDescent="0.25">
      <c r="A13" s="100" t="s">
        <v>134</v>
      </c>
      <c r="B13" s="101" t="s">
        <v>140</v>
      </c>
      <c r="C13" s="102">
        <v>2630790</v>
      </c>
      <c r="D13" s="103">
        <v>2425583</v>
      </c>
      <c r="E13" s="104">
        <v>-205207</v>
      </c>
      <c r="F13" s="105">
        <v>-7.8002045013094934</v>
      </c>
      <c r="G13" s="106">
        <v>0</v>
      </c>
      <c r="H13" s="103">
        <v>0</v>
      </c>
      <c r="I13" s="104">
        <v>0</v>
      </c>
      <c r="J13" s="105" t="s">
        <v>51</v>
      </c>
      <c r="K13" s="106">
        <v>80649</v>
      </c>
      <c r="L13" s="103">
        <v>103632</v>
      </c>
      <c r="M13" s="104">
        <v>22983</v>
      </c>
      <c r="N13" s="105">
        <v>28.497563515976651</v>
      </c>
    </row>
    <row r="14" spans="1:14" ht="38.25" x14ac:dyDescent="0.25">
      <c r="A14" s="100" t="s">
        <v>134</v>
      </c>
      <c r="B14" s="101" t="s">
        <v>141</v>
      </c>
      <c r="C14" s="102">
        <v>0</v>
      </c>
      <c r="D14" s="103">
        <v>0</v>
      </c>
      <c r="E14" s="104">
        <v>0</v>
      </c>
      <c r="F14" s="105" t="s">
        <v>51</v>
      </c>
      <c r="G14" s="106">
        <v>17277178</v>
      </c>
      <c r="H14" s="103">
        <v>15583132</v>
      </c>
      <c r="I14" s="104">
        <v>-1694046</v>
      </c>
      <c r="J14" s="105">
        <v>-9.8051082184833689</v>
      </c>
      <c r="K14" s="106">
        <v>438244</v>
      </c>
      <c r="L14" s="103">
        <v>394254</v>
      </c>
      <c r="M14" s="104">
        <v>-43990</v>
      </c>
      <c r="N14" s="105">
        <v>-10.037787168791811</v>
      </c>
    </row>
    <row r="15" spans="1:14" ht="25.5" x14ac:dyDescent="0.25">
      <c r="A15" s="100" t="s">
        <v>134</v>
      </c>
      <c r="B15" s="101" t="s">
        <v>142</v>
      </c>
      <c r="C15" s="102">
        <v>20419480</v>
      </c>
      <c r="D15" s="103">
        <v>18505402</v>
      </c>
      <c r="E15" s="104">
        <v>-1914078</v>
      </c>
      <c r="F15" s="105">
        <v>-9.3737842491581631</v>
      </c>
      <c r="G15" s="106">
        <v>0</v>
      </c>
      <c r="H15" s="103">
        <v>0</v>
      </c>
      <c r="I15" s="104">
        <v>0</v>
      </c>
      <c r="J15" s="105" t="s">
        <v>51</v>
      </c>
      <c r="K15" s="106">
        <v>600</v>
      </c>
      <c r="L15" s="103">
        <v>581</v>
      </c>
      <c r="M15" s="104">
        <v>-19</v>
      </c>
      <c r="N15" s="105">
        <v>-3.166666666666671</v>
      </c>
    </row>
    <row r="16" spans="1:14" ht="25.5" x14ac:dyDescent="0.25">
      <c r="A16" s="100" t="s">
        <v>134</v>
      </c>
      <c r="B16" s="101" t="s">
        <v>143</v>
      </c>
      <c r="C16" s="102">
        <v>5828389</v>
      </c>
      <c r="D16" s="103">
        <v>5232332</v>
      </c>
      <c r="E16" s="104">
        <v>-596057</v>
      </c>
      <c r="F16" s="105">
        <v>-10.226788225700099</v>
      </c>
      <c r="G16" s="106">
        <v>0</v>
      </c>
      <c r="H16" s="103">
        <v>0</v>
      </c>
      <c r="I16" s="104">
        <v>0</v>
      </c>
      <c r="J16" s="105" t="s">
        <v>51</v>
      </c>
      <c r="K16" s="106">
        <v>804443</v>
      </c>
      <c r="L16" s="103">
        <v>768466</v>
      </c>
      <c r="M16" s="104">
        <v>-35977</v>
      </c>
      <c r="N16" s="105">
        <v>-4.4722870358745146</v>
      </c>
    </row>
    <row r="17" spans="1:14" ht="38.25" x14ac:dyDescent="0.25">
      <c r="A17" s="100" t="s">
        <v>144</v>
      </c>
      <c r="B17" s="101" t="s">
        <v>145</v>
      </c>
      <c r="C17" s="102">
        <v>0</v>
      </c>
      <c r="D17" s="103">
        <v>0</v>
      </c>
      <c r="E17" s="104">
        <v>0</v>
      </c>
      <c r="F17" s="105" t="s">
        <v>51</v>
      </c>
      <c r="G17" s="106">
        <v>5209996</v>
      </c>
      <c r="H17" s="103">
        <v>4722579</v>
      </c>
      <c r="I17" s="104">
        <v>-487417</v>
      </c>
      <c r="J17" s="105">
        <v>-9.3554198506102466</v>
      </c>
      <c r="K17" s="106">
        <v>66000</v>
      </c>
      <c r="L17" s="103">
        <v>58322</v>
      </c>
      <c r="M17" s="104">
        <v>-7678</v>
      </c>
      <c r="N17" s="105">
        <v>-11.63333333333334</v>
      </c>
    </row>
    <row r="18" spans="1:14" ht="51" x14ac:dyDescent="0.25">
      <c r="A18" s="100" t="s">
        <v>144</v>
      </c>
      <c r="B18" s="101" t="s">
        <v>146</v>
      </c>
      <c r="C18" s="102">
        <v>0</v>
      </c>
      <c r="D18" s="103">
        <v>0</v>
      </c>
      <c r="E18" s="104">
        <v>0</v>
      </c>
      <c r="F18" s="105" t="s">
        <v>51</v>
      </c>
      <c r="G18" s="106">
        <v>7133791</v>
      </c>
      <c r="H18" s="103">
        <v>4662724</v>
      </c>
      <c r="I18" s="104">
        <v>-2471067</v>
      </c>
      <c r="J18" s="105">
        <v>-34.63890377500546</v>
      </c>
      <c r="K18" s="106">
        <v>1741105</v>
      </c>
      <c r="L18" s="103">
        <v>1680708</v>
      </c>
      <c r="M18" s="104">
        <v>-60397</v>
      </c>
      <c r="N18" s="105">
        <v>-3.4688890101401171</v>
      </c>
    </row>
    <row r="19" spans="1:14" ht="38.25" x14ac:dyDescent="0.25">
      <c r="A19" s="100" t="s">
        <v>144</v>
      </c>
      <c r="B19" s="101" t="s">
        <v>147</v>
      </c>
      <c r="C19" s="102">
        <v>0</v>
      </c>
      <c r="D19" s="103">
        <v>0</v>
      </c>
      <c r="E19" s="104">
        <v>0</v>
      </c>
      <c r="F19" s="105" t="s">
        <v>51</v>
      </c>
      <c r="G19" s="106">
        <v>1663694</v>
      </c>
      <c r="H19" s="103">
        <v>1424105</v>
      </c>
      <c r="I19" s="104">
        <v>-239589</v>
      </c>
      <c r="J19" s="105">
        <v>-14.401025669383911</v>
      </c>
      <c r="K19" s="106">
        <v>1387644</v>
      </c>
      <c r="L19" s="103">
        <v>2014964</v>
      </c>
      <c r="M19" s="104">
        <v>627320</v>
      </c>
      <c r="N19" s="105">
        <v>45.207560440574099</v>
      </c>
    </row>
    <row r="20" spans="1:14" ht="38.25" x14ac:dyDescent="0.25">
      <c r="A20" s="100" t="s">
        <v>144</v>
      </c>
      <c r="B20" s="101" t="s">
        <v>148</v>
      </c>
      <c r="C20" s="102">
        <v>0</v>
      </c>
      <c r="D20" s="103">
        <v>0</v>
      </c>
      <c r="E20" s="104">
        <v>0</v>
      </c>
      <c r="F20" s="105" t="s">
        <v>51</v>
      </c>
      <c r="G20" s="106">
        <v>448675</v>
      </c>
      <c r="H20" s="103">
        <v>395721</v>
      </c>
      <c r="I20" s="104">
        <v>-52954</v>
      </c>
      <c r="J20" s="105">
        <v>-11.80230679222154</v>
      </c>
      <c r="K20" s="106">
        <v>14266157</v>
      </c>
      <c r="L20" s="103">
        <v>14394290</v>
      </c>
      <c r="M20" s="104">
        <v>128133</v>
      </c>
      <c r="N20" s="105">
        <v>0.89816059083045729</v>
      </c>
    </row>
    <row r="21" spans="1:14" ht="51" x14ac:dyDescent="0.25">
      <c r="A21" s="100" t="s">
        <v>144</v>
      </c>
      <c r="B21" s="101" t="s">
        <v>149</v>
      </c>
      <c r="C21" s="102">
        <v>0</v>
      </c>
      <c r="D21" s="103">
        <v>0</v>
      </c>
      <c r="E21" s="104">
        <v>0</v>
      </c>
      <c r="F21" s="105" t="s">
        <v>51</v>
      </c>
      <c r="G21" s="106">
        <v>0</v>
      </c>
      <c r="H21" s="103">
        <v>0</v>
      </c>
      <c r="I21" s="104">
        <v>0</v>
      </c>
      <c r="J21" s="105" t="s">
        <v>51</v>
      </c>
      <c r="K21" s="106">
        <v>3841753</v>
      </c>
      <c r="L21" s="103">
        <v>3477191</v>
      </c>
      <c r="M21" s="104">
        <v>-364562</v>
      </c>
      <c r="N21" s="105">
        <v>-9.4894700414107831</v>
      </c>
    </row>
    <row r="22" spans="1:14" ht="51" x14ac:dyDescent="0.25">
      <c r="A22" s="100" t="s">
        <v>150</v>
      </c>
      <c r="B22" s="101" t="s">
        <v>151</v>
      </c>
      <c r="C22" s="102">
        <v>0</v>
      </c>
      <c r="D22" s="103">
        <v>0</v>
      </c>
      <c r="E22" s="104">
        <v>0</v>
      </c>
      <c r="F22" s="105" t="s">
        <v>51</v>
      </c>
      <c r="G22" s="106">
        <v>716733</v>
      </c>
      <c r="H22" s="103">
        <v>790429</v>
      </c>
      <c r="I22" s="104">
        <v>73696</v>
      </c>
      <c r="J22" s="105">
        <v>10.282211088369021</v>
      </c>
      <c r="K22" s="106">
        <v>655807</v>
      </c>
      <c r="L22" s="103">
        <v>291361</v>
      </c>
      <c r="M22" s="104">
        <v>-364446</v>
      </c>
      <c r="N22" s="105">
        <v>-55.572142413850408</v>
      </c>
    </row>
    <row r="23" spans="1:14" ht="51" x14ac:dyDescent="0.25">
      <c r="A23" s="100" t="s">
        <v>150</v>
      </c>
      <c r="B23" s="101" t="s">
        <v>152</v>
      </c>
      <c r="C23" s="102">
        <v>20874</v>
      </c>
      <c r="D23" s="103">
        <v>34838</v>
      </c>
      <c r="E23" s="104">
        <v>13964</v>
      </c>
      <c r="F23" s="105">
        <v>66.8966178020504</v>
      </c>
      <c r="G23" s="106">
        <v>15180784</v>
      </c>
      <c r="H23" s="103">
        <v>12293551</v>
      </c>
      <c r="I23" s="104">
        <v>-2887233</v>
      </c>
      <c r="J23" s="105">
        <v>-19.018997964795489</v>
      </c>
      <c r="K23" s="106">
        <v>2655819</v>
      </c>
      <c r="L23" s="103">
        <v>2724336</v>
      </c>
      <c r="M23" s="104">
        <v>68517</v>
      </c>
      <c r="N23" s="105">
        <v>2.579882138052326</v>
      </c>
    </row>
    <row r="24" spans="1:14" ht="25.5" x14ac:dyDescent="0.25">
      <c r="A24" s="100" t="s">
        <v>153</v>
      </c>
      <c r="B24" s="101" t="s">
        <v>154</v>
      </c>
      <c r="C24" s="102">
        <v>0</v>
      </c>
      <c r="D24" s="103">
        <v>0</v>
      </c>
      <c r="E24" s="104">
        <v>0</v>
      </c>
      <c r="F24" s="105" t="s">
        <v>51</v>
      </c>
      <c r="G24" s="106">
        <v>496281</v>
      </c>
      <c r="H24" s="103">
        <v>660059</v>
      </c>
      <c r="I24" s="104">
        <v>163778</v>
      </c>
      <c r="J24" s="105">
        <v>33.001061898400309</v>
      </c>
      <c r="K24" s="106">
        <v>17099</v>
      </c>
      <c r="L24" s="103">
        <v>10832</v>
      </c>
      <c r="M24" s="104">
        <v>-6267</v>
      </c>
      <c r="N24" s="105">
        <v>-36.65126615591555</v>
      </c>
    </row>
    <row r="25" spans="1:14" ht="25.5" x14ac:dyDescent="0.25">
      <c r="A25" s="100" t="s">
        <v>153</v>
      </c>
      <c r="B25" s="101" t="s">
        <v>155</v>
      </c>
      <c r="C25" s="102">
        <v>0</v>
      </c>
      <c r="D25" s="103">
        <v>0</v>
      </c>
      <c r="E25" s="104">
        <v>0</v>
      </c>
      <c r="F25" s="105" t="s">
        <v>51</v>
      </c>
      <c r="G25" s="106">
        <v>819565</v>
      </c>
      <c r="H25" s="103">
        <v>639988</v>
      </c>
      <c r="I25" s="104">
        <v>-179577</v>
      </c>
      <c r="J25" s="105">
        <v>-21.91125780139464</v>
      </c>
      <c r="K25" s="106">
        <v>122931</v>
      </c>
      <c r="L25" s="103">
        <v>90066</v>
      </c>
      <c r="M25" s="104">
        <v>-32865</v>
      </c>
      <c r="N25" s="105">
        <v>-26.734509602947991</v>
      </c>
    </row>
    <row r="26" spans="1:14" ht="38.25" x14ac:dyDescent="0.25">
      <c r="A26" s="100" t="s">
        <v>153</v>
      </c>
      <c r="B26" s="101" t="s">
        <v>156</v>
      </c>
      <c r="C26" s="102">
        <v>283957</v>
      </c>
      <c r="D26" s="103">
        <v>250372</v>
      </c>
      <c r="E26" s="104">
        <v>-33585</v>
      </c>
      <c r="F26" s="105">
        <v>-11.82749500804699</v>
      </c>
      <c r="G26" s="106">
        <v>2687471</v>
      </c>
      <c r="H26" s="103">
        <v>2804991</v>
      </c>
      <c r="I26" s="104">
        <v>117520</v>
      </c>
      <c r="J26" s="105">
        <v>4.3728843957757988</v>
      </c>
      <c r="K26" s="106">
        <v>1764114</v>
      </c>
      <c r="L26" s="103">
        <v>1547370</v>
      </c>
      <c r="M26" s="104">
        <v>-216744</v>
      </c>
      <c r="N26" s="105">
        <v>-12.286280818586549</v>
      </c>
    </row>
    <row r="27" spans="1:14" ht="38.25" x14ac:dyDescent="0.25">
      <c r="A27" s="100" t="s">
        <v>157</v>
      </c>
      <c r="B27" s="101" t="s">
        <v>158</v>
      </c>
      <c r="C27" s="102">
        <v>8530784</v>
      </c>
      <c r="D27" s="103">
        <v>8274495</v>
      </c>
      <c r="E27" s="104">
        <v>-256289</v>
      </c>
      <c r="F27" s="105">
        <v>-3.0042842486692929</v>
      </c>
      <c r="G27" s="106">
        <v>3148254</v>
      </c>
      <c r="H27" s="103">
        <v>2186608</v>
      </c>
      <c r="I27" s="104">
        <v>-961646</v>
      </c>
      <c r="J27" s="105">
        <v>-30.545375309616059</v>
      </c>
      <c r="K27" s="106">
        <v>19495829</v>
      </c>
      <c r="L27" s="103">
        <v>19520011</v>
      </c>
      <c r="M27" s="104">
        <v>24182</v>
      </c>
      <c r="N27" s="105">
        <v>0.1240367875610673</v>
      </c>
    </row>
    <row r="28" spans="1:14" ht="63.75" x14ac:dyDescent="0.25">
      <c r="A28" s="100" t="s">
        <v>159</v>
      </c>
      <c r="B28" s="101" t="s">
        <v>160</v>
      </c>
      <c r="C28" s="102">
        <v>2058832</v>
      </c>
      <c r="D28" s="103">
        <v>2232773</v>
      </c>
      <c r="E28" s="104">
        <v>173941</v>
      </c>
      <c r="F28" s="105">
        <v>8.4485280974843988</v>
      </c>
      <c r="G28" s="106">
        <v>134163</v>
      </c>
      <c r="H28" s="103">
        <v>74484</v>
      </c>
      <c r="I28" s="104">
        <v>-59679</v>
      </c>
      <c r="J28" s="105">
        <v>-44.482457905681898</v>
      </c>
      <c r="K28" s="106">
        <v>69815</v>
      </c>
      <c r="L28" s="103">
        <v>75673</v>
      </c>
      <c r="M28" s="104">
        <v>5858</v>
      </c>
      <c r="N28" s="105">
        <v>8.3907469741459551</v>
      </c>
    </row>
    <row r="29" spans="1:14" ht="63.75" x14ac:dyDescent="0.25">
      <c r="A29" s="100" t="s">
        <v>159</v>
      </c>
      <c r="B29" s="101" t="s">
        <v>161</v>
      </c>
      <c r="C29" s="102">
        <v>0</v>
      </c>
      <c r="D29" s="103">
        <v>0</v>
      </c>
      <c r="E29" s="104">
        <v>0</v>
      </c>
      <c r="F29" s="105" t="s">
        <v>51</v>
      </c>
      <c r="G29" s="106">
        <v>7020770</v>
      </c>
      <c r="H29" s="103">
        <v>7249391</v>
      </c>
      <c r="I29" s="104">
        <v>228621</v>
      </c>
      <c r="J29" s="105">
        <v>3.2563522234740669</v>
      </c>
      <c r="K29" s="106">
        <v>841425</v>
      </c>
      <c r="L29" s="103">
        <v>868509</v>
      </c>
      <c r="M29" s="104">
        <v>27084</v>
      </c>
      <c r="N29" s="105">
        <v>3.2188252072377281</v>
      </c>
    </row>
    <row r="30" spans="1:14" ht="63.75" x14ac:dyDescent="0.25">
      <c r="A30" s="100" t="s">
        <v>159</v>
      </c>
      <c r="B30" s="101" t="s">
        <v>162</v>
      </c>
      <c r="C30" s="102">
        <v>0</v>
      </c>
      <c r="D30" s="103">
        <v>0</v>
      </c>
      <c r="E30" s="104">
        <v>0</v>
      </c>
      <c r="F30" s="105" t="s">
        <v>51</v>
      </c>
      <c r="G30" s="106">
        <v>334920</v>
      </c>
      <c r="H30" s="103">
        <v>1220026</v>
      </c>
      <c r="I30" s="104">
        <v>885106</v>
      </c>
      <c r="J30" s="105">
        <v>264.27385644332969</v>
      </c>
      <c r="K30" s="106">
        <v>18856533</v>
      </c>
      <c r="L30" s="103">
        <v>16664196</v>
      </c>
      <c r="M30" s="104">
        <v>-2192337</v>
      </c>
      <c r="N30" s="105">
        <v>-11.62640555397962</v>
      </c>
    </row>
    <row r="31" spans="1:14" ht="51" x14ac:dyDescent="0.25">
      <c r="A31" s="100" t="s">
        <v>163</v>
      </c>
      <c r="B31" s="101" t="s">
        <v>164</v>
      </c>
      <c r="C31" s="102">
        <v>0</v>
      </c>
      <c r="D31" s="103">
        <v>0</v>
      </c>
      <c r="E31" s="104">
        <v>0</v>
      </c>
      <c r="F31" s="105" t="s">
        <v>51</v>
      </c>
      <c r="G31" s="106">
        <v>14577961</v>
      </c>
      <c r="H31" s="103">
        <v>20171871</v>
      </c>
      <c r="I31" s="104">
        <v>5593910</v>
      </c>
      <c r="J31" s="105">
        <v>38.372375944756612</v>
      </c>
      <c r="K31" s="106">
        <v>2273352</v>
      </c>
      <c r="L31" s="103">
        <v>3369369</v>
      </c>
      <c r="M31" s="104">
        <v>1096017</v>
      </c>
      <c r="N31" s="105">
        <v>48.211495624082858</v>
      </c>
    </row>
    <row r="32" spans="1:14" ht="51" x14ac:dyDescent="0.25">
      <c r="A32" s="100" t="s">
        <v>163</v>
      </c>
      <c r="B32" s="101" t="s">
        <v>165</v>
      </c>
      <c r="C32" s="102">
        <v>0</v>
      </c>
      <c r="D32" s="103">
        <v>0</v>
      </c>
      <c r="E32" s="104">
        <v>0</v>
      </c>
      <c r="F32" s="105" t="s">
        <v>51</v>
      </c>
      <c r="G32" s="106">
        <v>2923614</v>
      </c>
      <c r="H32" s="103">
        <v>3117009</v>
      </c>
      <c r="I32" s="104">
        <v>193395</v>
      </c>
      <c r="J32" s="105">
        <v>6.6149293306161496</v>
      </c>
      <c r="K32" s="106">
        <v>702153</v>
      </c>
      <c r="L32" s="103">
        <v>662388</v>
      </c>
      <c r="M32" s="104">
        <v>-39765</v>
      </c>
      <c r="N32" s="105">
        <v>-5.6632956065131168</v>
      </c>
    </row>
    <row r="33" spans="1:14" ht="51" x14ac:dyDescent="0.25">
      <c r="A33" s="100" t="s">
        <v>163</v>
      </c>
      <c r="B33" s="101" t="s">
        <v>166</v>
      </c>
      <c r="C33" s="102">
        <v>0</v>
      </c>
      <c r="D33" s="103">
        <v>0</v>
      </c>
      <c r="E33" s="104">
        <v>0</v>
      </c>
      <c r="F33" s="105" t="s">
        <v>51</v>
      </c>
      <c r="G33" s="106">
        <v>90962</v>
      </c>
      <c r="H33" s="103">
        <v>648710</v>
      </c>
      <c r="I33" s="104">
        <v>557748</v>
      </c>
      <c r="J33" s="105">
        <v>613.16593742441898</v>
      </c>
      <c r="K33" s="106">
        <v>10111765</v>
      </c>
      <c r="L33" s="103">
        <v>10350855</v>
      </c>
      <c r="M33" s="104">
        <v>239090</v>
      </c>
      <c r="N33" s="105">
        <v>2.364473462348073</v>
      </c>
    </row>
    <row r="34" spans="1:14" ht="51" x14ac:dyDescent="0.25">
      <c r="A34" s="100" t="s">
        <v>163</v>
      </c>
      <c r="B34" s="101" t="s">
        <v>167</v>
      </c>
      <c r="C34" s="102">
        <v>234171</v>
      </c>
      <c r="D34" s="103">
        <v>79110</v>
      </c>
      <c r="E34" s="104">
        <v>-155061</v>
      </c>
      <c r="F34" s="105">
        <v>-66.216995272685352</v>
      </c>
      <c r="G34" s="106">
        <v>0</v>
      </c>
      <c r="H34" s="103">
        <v>0</v>
      </c>
      <c r="I34" s="104">
        <v>0</v>
      </c>
      <c r="J34" s="105" t="s">
        <v>51</v>
      </c>
      <c r="K34" s="106">
        <v>9034548</v>
      </c>
      <c r="L34" s="103">
        <v>8036805</v>
      </c>
      <c r="M34" s="104">
        <v>-997743</v>
      </c>
      <c r="N34" s="105">
        <v>-11.043640478748911</v>
      </c>
    </row>
    <row r="35" spans="1:14" ht="51" x14ac:dyDescent="0.25">
      <c r="A35" s="100" t="s">
        <v>163</v>
      </c>
      <c r="B35" s="101" t="s">
        <v>168</v>
      </c>
      <c r="C35" s="102">
        <v>0</v>
      </c>
      <c r="D35" s="103">
        <v>0</v>
      </c>
      <c r="E35" s="104">
        <v>0</v>
      </c>
      <c r="F35" s="105" t="s">
        <v>51</v>
      </c>
      <c r="G35" s="106">
        <v>0</v>
      </c>
      <c r="H35" s="103">
        <v>0</v>
      </c>
      <c r="I35" s="104">
        <v>0</v>
      </c>
      <c r="J35" s="105" t="s">
        <v>51</v>
      </c>
      <c r="K35" s="106">
        <v>2951609</v>
      </c>
      <c r="L35" s="103">
        <v>2927977</v>
      </c>
      <c r="M35" s="104">
        <v>-23632</v>
      </c>
      <c r="N35" s="105">
        <v>-0.80064805331601008</v>
      </c>
    </row>
    <row r="36" spans="1:14" ht="51" x14ac:dyDescent="0.25">
      <c r="A36" s="100" t="s">
        <v>163</v>
      </c>
      <c r="B36" s="101" t="s">
        <v>169</v>
      </c>
      <c r="C36" s="102">
        <v>0</v>
      </c>
      <c r="D36" s="103">
        <v>0</v>
      </c>
      <c r="E36" s="104">
        <v>0</v>
      </c>
      <c r="F36" s="105" t="s">
        <v>51</v>
      </c>
      <c r="G36" s="106">
        <v>0</v>
      </c>
      <c r="H36" s="103">
        <v>0</v>
      </c>
      <c r="I36" s="104">
        <v>0</v>
      </c>
      <c r="J36" s="105" t="s">
        <v>51</v>
      </c>
      <c r="K36" s="106">
        <v>3800109</v>
      </c>
      <c r="L36" s="103">
        <v>3419979</v>
      </c>
      <c r="M36" s="104">
        <v>-380130</v>
      </c>
      <c r="N36" s="105">
        <v>-10.003134120626539</v>
      </c>
    </row>
    <row r="37" spans="1:14" ht="51" x14ac:dyDescent="0.25">
      <c r="A37" s="100" t="s">
        <v>163</v>
      </c>
      <c r="B37" s="101" t="s">
        <v>170</v>
      </c>
      <c r="C37" s="102">
        <v>3585312</v>
      </c>
      <c r="D37" s="103">
        <v>3668501</v>
      </c>
      <c r="E37" s="104">
        <v>83189</v>
      </c>
      <c r="F37" s="105">
        <v>2.3202722664024829</v>
      </c>
      <c r="G37" s="106">
        <v>0</v>
      </c>
      <c r="H37" s="103">
        <v>0</v>
      </c>
      <c r="I37" s="104">
        <v>0</v>
      </c>
      <c r="J37" s="105" t="s">
        <v>51</v>
      </c>
      <c r="K37" s="106">
        <v>2380807</v>
      </c>
      <c r="L37" s="103">
        <v>2188042</v>
      </c>
      <c r="M37" s="104">
        <v>-192765</v>
      </c>
      <c r="N37" s="105">
        <v>-8.0966243798846307</v>
      </c>
    </row>
    <row r="38" spans="1:14" ht="51" x14ac:dyDescent="0.25">
      <c r="A38" s="100" t="s">
        <v>163</v>
      </c>
      <c r="B38" s="101" t="s">
        <v>171</v>
      </c>
      <c r="C38" s="102">
        <v>218631</v>
      </c>
      <c r="D38" s="103">
        <v>263815</v>
      </c>
      <c r="E38" s="104">
        <v>45184</v>
      </c>
      <c r="F38" s="105">
        <v>20.666785588503</v>
      </c>
      <c r="G38" s="106">
        <v>337990</v>
      </c>
      <c r="H38" s="103">
        <v>308009</v>
      </c>
      <c r="I38" s="104">
        <v>-29981</v>
      </c>
      <c r="J38" s="105">
        <v>-8.8703807804964612</v>
      </c>
      <c r="K38" s="106">
        <v>20504388</v>
      </c>
      <c r="L38" s="103">
        <v>19982215</v>
      </c>
      <c r="M38" s="104">
        <v>-522173</v>
      </c>
      <c r="N38" s="105">
        <v>-2.546640260611539</v>
      </c>
    </row>
    <row r="39" spans="1:14" ht="51" x14ac:dyDescent="0.25">
      <c r="A39" s="100" t="s">
        <v>163</v>
      </c>
      <c r="B39" s="101" t="s">
        <v>172</v>
      </c>
      <c r="C39" s="102">
        <v>0</v>
      </c>
      <c r="D39" s="103">
        <v>0</v>
      </c>
      <c r="E39" s="104">
        <v>0</v>
      </c>
      <c r="F39" s="105" t="s">
        <v>51</v>
      </c>
      <c r="G39" s="106">
        <v>222</v>
      </c>
      <c r="H39" s="103">
        <v>227</v>
      </c>
      <c r="I39" s="104">
        <v>5</v>
      </c>
      <c r="J39" s="105">
        <v>2.2522522522522479</v>
      </c>
      <c r="K39" s="106">
        <v>4228396</v>
      </c>
      <c r="L39" s="103">
        <v>3864503</v>
      </c>
      <c r="M39" s="104">
        <v>-363893</v>
      </c>
      <c r="N39" s="105">
        <v>-8.6059347326976905</v>
      </c>
    </row>
    <row r="40" spans="1:14" ht="51" x14ac:dyDescent="0.25">
      <c r="A40" s="100" t="s">
        <v>163</v>
      </c>
      <c r="B40" s="101" t="s">
        <v>173</v>
      </c>
      <c r="C40" s="102">
        <v>0</v>
      </c>
      <c r="D40" s="103">
        <v>0</v>
      </c>
      <c r="E40" s="104">
        <v>0</v>
      </c>
      <c r="F40" s="105" t="s">
        <v>51</v>
      </c>
      <c r="G40" s="106">
        <v>5131836</v>
      </c>
      <c r="H40" s="103">
        <v>4125340</v>
      </c>
      <c r="I40" s="104">
        <v>-1006496</v>
      </c>
      <c r="J40" s="105">
        <v>-19.612785755429439</v>
      </c>
      <c r="K40" s="106">
        <v>3958692</v>
      </c>
      <c r="L40" s="103">
        <v>3001295</v>
      </c>
      <c r="M40" s="104">
        <v>-957397</v>
      </c>
      <c r="N40" s="105">
        <v>-24.184680192346359</v>
      </c>
    </row>
    <row r="41" spans="1:14" ht="38.25" x14ac:dyDescent="0.25">
      <c r="A41" s="100" t="s">
        <v>174</v>
      </c>
      <c r="B41" s="101" t="s">
        <v>175</v>
      </c>
      <c r="C41" s="102">
        <v>0</v>
      </c>
      <c r="D41" s="103">
        <v>0</v>
      </c>
      <c r="E41" s="104">
        <v>0</v>
      </c>
      <c r="F41" s="105" t="s">
        <v>51</v>
      </c>
      <c r="G41" s="106">
        <v>256970</v>
      </c>
      <c r="H41" s="103">
        <v>289489</v>
      </c>
      <c r="I41" s="104">
        <v>32519</v>
      </c>
      <c r="J41" s="105">
        <v>12.65478460520683</v>
      </c>
      <c r="K41" s="106">
        <v>4885474</v>
      </c>
      <c r="L41" s="103">
        <v>3950044</v>
      </c>
      <c r="M41" s="104">
        <v>-935430</v>
      </c>
      <c r="N41" s="105">
        <v>-19.147169752617661</v>
      </c>
    </row>
    <row r="42" spans="1:14" ht="38.25" x14ac:dyDescent="0.25">
      <c r="A42" s="100" t="s">
        <v>174</v>
      </c>
      <c r="B42" s="101" t="s">
        <v>176</v>
      </c>
      <c r="C42" s="102">
        <v>0</v>
      </c>
      <c r="D42" s="103">
        <v>0</v>
      </c>
      <c r="E42" s="104">
        <v>0</v>
      </c>
      <c r="F42" s="105" t="s">
        <v>51</v>
      </c>
      <c r="G42" s="106">
        <v>0</v>
      </c>
      <c r="H42" s="103">
        <v>0</v>
      </c>
      <c r="I42" s="104">
        <v>0</v>
      </c>
      <c r="J42" s="105" t="s">
        <v>51</v>
      </c>
      <c r="K42" s="106">
        <v>9028618</v>
      </c>
      <c r="L42" s="103">
        <v>9532155</v>
      </c>
      <c r="M42" s="104">
        <v>503537</v>
      </c>
      <c r="N42" s="105">
        <v>5.5771215483920136</v>
      </c>
    </row>
    <row r="43" spans="1:14" ht="63.75" x14ac:dyDescent="0.25">
      <c r="A43" s="100" t="s">
        <v>174</v>
      </c>
      <c r="B43" s="101" t="s">
        <v>177</v>
      </c>
      <c r="C43" s="102">
        <v>0</v>
      </c>
      <c r="D43" s="103">
        <v>0</v>
      </c>
      <c r="E43" s="104">
        <v>0</v>
      </c>
      <c r="F43" s="105" t="s">
        <v>51</v>
      </c>
      <c r="G43" s="106">
        <v>0</v>
      </c>
      <c r="H43" s="103">
        <v>0</v>
      </c>
      <c r="I43" s="104">
        <v>0</v>
      </c>
      <c r="J43" s="105" t="s">
        <v>51</v>
      </c>
      <c r="K43" s="106">
        <v>12363203</v>
      </c>
      <c r="L43" s="103">
        <v>11743786</v>
      </c>
      <c r="M43" s="104">
        <v>-619417</v>
      </c>
      <c r="N43" s="105">
        <v>-5.0101660548645839</v>
      </c>
    </row>
    <row r="44" spans="1:14" ht="38.25" x14ac:dyDescent="0.25">
      <c r="A44" s="100" t="s">
        <v>174</v>
      </c>
      <c r="B44" s="101" t="s">
        <v>178</v>
      </c>
      <c r="C44" s="102">
        <v>157690</v>
      </c>
      <c r="D44" s="103">
        <v>242670</v>
      </c>
      <c r="E44" s="104">
        <v>84980</v>
      </c>
      <c r="F44" s="105">
        <v>53.890544739679108</v>
      </c>
      <c r="G44" s="106">
        <v>81030</v>
      </c>
      <c r="H44" s="103">
        <v>136817</v>
      </c>
      <c r="I44" s="104">
        <v>55787</v>
      </c>
      <c r="J44" s="105">
        <v>68.847340491176112</v>
      </c>
      <c r="K44" s="106">
        <v>26442848</v>
      </c>
      <c r="L44" s="103">
        <v>24139009</v>
      </c>
      <c r="M44" s="104">
        <v>-2303839</v>
      </c>
      <c r="N44" s="105">
        <v>-8.7125221912556441</v>
      </c>
    </row>
    <row r="45" spans="1:14" ht="63.75" x14ac:dyDescent="0.25">
      <c r="A45" s="100" t="s">
        <v>179</v>
      </c>
      <c r="B45" s="101" t="s">
        <v>180</v>
      </c>
      <c r="C45" s="102">
        <v>0</v>
      </c>
      <c r="D45" s="103">
        <v>0</v>
      </c>
      <c r="E45" s="104">
        <v>0</v>
      </c>
      <c r="F45" s="105" t="s">
        <v>51</v>
      </c>
      <c r="G45" s="106">
        <v>0</v>
      </c>
      <c r="H45" s="103">
        <v>0</v>
      </c>
      <c r="I45" s="104">
        <v>0</v>
      </c>
      <c r="J45" s="105" t="s">
        <v>51</v>
      </c>
      <c r="K45" s="106">
        <v>8123032</v>
      </c>
      <c r="L45" s="103">
        <v>9426289</v>
      </c>
      <c r="M45" s="104">
        <v>1303257</v>
      </c>
      <c r="N45" s="105">
        <v>16.04397225075563</v>
      </c>
    </row>
    <row r="46" spans="1:14" ht="63.75" x14ac:dyDescent="0.25">
      <c r="A46" s="100" t="s">
        <v>179</v>
      </c>
      <c r="B46" s="101" t="s">
        <v>181</v>
      </c>
      <c r="C46" s="102">
        <v>0</v>
      </c>
      <c r="D46" s="103">
        <v>0</v>
      </c>
      <c r="E46" s="104">
        <v>0</v>
      </c>
      <c r="F46" s="105" t="s">
        <v>51</v>
      </c>
      <c r="G46" s="106">
        <v>0</v>
      </c>
      <c r="H46" s="103">
        <v>0</v>
      </c>
      <c r="I46" s="104">
        <v>0</v>
      </c>
      <c r="J46" s="105" t="s">
        <v>51</v>
      </c>
      <c r="K46" s="106">
        <v>28468116</v>
      </c>
      <c r="L46" s="103">
        <v>28592263</v>
      </c>
      <c r="M46" s="104">
        <v>124147</v>
      </c>
      <c r="N46" s="105">
        <v>0.43609138026555172</v>
      </c>
    </row>
    <row r="47" spans="1:14" ht="63.75" x14ac:dyDescent="0.25">
      <c r="A47" s="100" t="s">
        <v>179</v>
      </c>
      <c r="B47" s="101" t="s">
        <v>182</v>
      </c>
      <c r="C47" s="102">
        <v>0</v>
      </c>
      <c r="D47" s="103">
        <v>0</v>
      </c>
      <c r="E47" s="104">
        <v>0</v>
      </c>
      <c r="F47" s="105" t="s">
        <v>51</v>
      </c>
      <c r="G47" s="106">
        <v>0</v>
      </c>
      <c r="H47" s="103">
        <v>0</v>
      </c>
      <c r="I47" s="104">
        <v>0</v>
      </c>
      <c r="J47" s="105" t="s">
        <v>51</v>
      </c>
      <c r="K47" s="106">
        <v>32857975</v>
      </c>
      <c r="L47" s="103">
        <v>31146334</v>
      </c>
      <c r="M47" s="104">
        <v>-1711641</v>
      </c>
      <c r="N47" s="105">
        <v>-5.2092102450014011</v>
      </c>
    </row>
    <row r="48" spans="1:14" x14ac:dyDescent="0.25">
      <c r="A48" s="107" t="s">
        <v>183</v>
      </c>
      <c r="B48" s="107"/>
      <c r="C48" s="108">
        <f>SUM(C8:C47)</f>
        <v>165539645</v>
      </c>
      <c r="D48" s="108">
        <f>SUM(D8:D47)</f>
        <v>160595942</v>
      </c>
      <c r="E48" s="108">
        <f>D48-C48</f>
        <v>-4943703</v>
      </c>
      <c r="F48" s="109">
        <f t="shared" ref="F48" si="0">((D48*100/C48)-100)</f>
        <v>-2.986416335494738</v>
      </c>
      <c r="G48" s="108">
        <f>SUM(G8:G47)</f>
        <v>85672860</v>
      </c>
      <c r="H48" s="108">
        <f>SUM(H8:H47)</f>
        <v>83505260</v>
      </c>
      <c r="I48" s="108">
        <f>H48-G48</f>
        <v>-2167600</v>
      </c>
      <c r="J48" s="109">
        <f t="shared" ref="J48" si="1">((H48*100/G48)-100)</f>
        <v>-2.5300894589021539</v>
      </c>
      <c r="K48" s="108">
        <f>SUM(K8:K47)</f>
        <v>249941674</v>
      </c>
      <c r="L48" s="108">
        <f>SUM(L8:L47)</f>
        <v>241812108</v>
      </c>
      <c r="M48" s="108">
        <f>L48-K48</f>
        <v>-8129566</v>
      </c>
      <c r="N48" s="109">
        <f t="shared" ref="N48" si="2">((L48*100/K48)-100)</f>
        <v>-3.2525852411471021</v>
      </c>
    </row>
    <row r="49" spans="1:14" x14ac:dyDescent="0.25">
      <c r="A49" s="110" t="s">
        <v>126</v>
      </c>
      <c r="B49" s="111"/>
      <c r="C49" s="112"/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2"/>
    </row>
  </sheetData>
  <mergeCells count="11">
    <mergeCell ref="A48:B48"/>
    <mergeCell ref="C5:F5"/>
    <mergeCell ref="G5:J5"/>
    <mergeCell ref="K5:N5"/>
    <mergeCell ref="A6:B7"/>
    <mergeCell ref="C6:D6"/>
    <mergeCell ref="E6:F6"/>
    <mergeCell ref="G6:H6"/>
    <mergeCell ref="I6:J6"/>
    <mergeCell ref="K6:L6"/>
    <mergeCell ref="M6:N6"/>
  </mergeCells>
  <conditionalFormatting sqref="B8:D47 G8:H47 K8:L47">
    <cfRule type="expression" dxfId="3" priority="1">
      <formula>MOD(ROW(),2)&lt;&gt;0</formula>
    </cfRule>
  </conditionalFormatting>
  <conditionalFormatting sqref="E8:E47">
    <cfRule type="dataBar" priority="3">
      <dataBar>
        <cfvo type="min"/>
        <cfvo type="max"/>
        <color rgb="FF3CCC7A"/>
      </dataBar>
      <extLst>
        <ext xmlns:x14="http://schemas.microsoft.com/office/spreadsheetml/2009/9/main" uri="{B025F937-C7B1-47D3-B67F-A62EFF666E3E}">
          <x14:id>{EE8AEEBE-E6A2-4EA5-8C86-9B04D2B7E3A5}</x14:id>
        </ext>
      </extLst>
    </cfRule>
  </conditionalFormatting>
  <conditionalFormatting sqref="E8:F48 I8:J48 M8:N48">
    <cfRule type="expression" dxfId="1" priority="2">
      <formula>E8&lt;0</formula>
    </cfRule>
  </conditionalFormatting>
  <conditionalFormatting sqref="I8:I47">
    <cfRule type="dataBar" priority="4">
      <dataBar>
        <cfvo type="min"/>
        <cfvo type="max"/>
        <color rgb="FF3CCC7A"/>
      </dataBar>
      <extLst>
        <ext xmlns:x14="http://schemas.microsoft.com/office/spreadsheetml/2009/9/main" uri="{B025F937-C7B1-47D3-B67F-A62EFF666E3E}">
          <x14:id>{4DD736E1-9622-4FCA-BC50-DC3140C815C5}</x14:id>
        </ext>
      </extLst>
    </cfRule>
  </conditionalFormatting>
  <conditionalFormatting sqref="M8:M47">
    <cfRule type="dataBar" priority="5">
      <dataBar>
        <cfvo type="min"/>
        <cfvo type="max"/>
        <color rgb="FF3CCC7A"/>
      </dataBar>
      <extLst>
        <ext xmlns:x14="http://schemas.microsoft.com/office/spreadsheetml/2009/9/main" uri="{B025F937-C7B1-47D3-B67F-A62EFF666E3E}">
          <x14:id>{52B5D20F-8ECE-4E52-8BF6-B1F5EB6BE596}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E8AEEBE-E6A2-4EA5-8C86-9B04D2B7E3A5}">
            <x14:dataBar minLength="0" maxLength="100" gradient="0">
              <x14:cfvo type="autoMin"/>
              <x14:cfvo type="autoMax"/>
              <x14:negativeFillColor rgb="FFFFB7B7"/>
              <x14:axisColor rgb="FF000000"/>
            </x14:dataBar>
          </x14:cfRule>
          <xm:sqref>E8:E47</xm:sqref>
        </x14:conditionalFormatting>
        <x14:conditionalFormatting xmlns:xm="http://schemas.microsoft.com/office/excel/2006/main">
          <x14:cfRule type="dataBar" id="{4DD736E1-9622-4FCA-BC50-DC3140C815C5}">
            <x14:dataBar minLength="0" maxLength="100" gradient="0">
              <x14:cfvo type="autoMin"/>
              <x14:cfvo type="autoMax"/>
              <x14:negativeFillColor rgb="FFFFB7B7"/>
              <x14:axisColor rgb="FF000000"/>
            </x14:dataBar>
          </x14:cfRule>
          <xm:sqref>I8:I47</xm:sqref>
        </x14:conditionalFormatting>
        <x14:conditionalFormatting xmlns:xm="http://schemas.microsoft.com/office/excel/2006/main">
          <x14:cfRule type="dataBar" id="{52B5D20F-8ECE-4E52-8BF6-B1F5EB6BE596}">
            <x14:dataBar minLength="0" maxLength="100" gradient="0">
              <x14:cfvo type="autoMin"/>
              <x14:cfvo type="autoMax"/>
              <x14:negativeFillColor rgb="FFFFB7B7"/>
              <x14:axisColor rgb="FF000000"/>
            </x14:dataBar>
          </x14:cfRule>
          <xm:sqref>M8:M47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M31" sqref="M31"/>
    </sheetView>
  </sheetViews>
  <sheetFormatPr baseColWidth="10" defaultRowHeight="15" x14ac:dyDescent="0.25"/>
  <sheetData>
    <row r="1" spans="1:9" ht="21" x14ac:dyDescent="0.35">
      <c r="A1" s="17" t="s">
        <v>84</v>
      </c>
      <c r="B1" s="18"/>
      <c r="C1" s="18"/>
      <c r="D1" s="18"/>
      <c r="E1" s="19"/>
      <c r="G1" s="20"/>
      <c r="H1" s="20"/>
      <c r="I1" s="20"/>
    </row>
    <row r="2" spans="1:9" x14ac:dyDescent="0.25">
      <c r="A2" s="18"/>
      <c r="B2" s="18"/>
      <c r="C2" s="18"/>
      <c r="D2" s="18"/>
      <c r="E2" s="18"/>
      <c r="F2" s="18"/>
      <c r="G2" s="18"/>
      <c r="H2" s="18"/>
      <c r="I2" s="18"/>
    </row>
    <row r="3" spans="1:9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x14ac:dyDescent="0.25">
      <c r="A4" s="21" t="s">
        <v>85</v>
      </c>
      <c r="B4" s="18"/>
      <c r="C4" s="18"/>
      <c r="D4" s="18"/>
      <c r="E4" s="18"/>
      <c r="F4" s="18"/>
      <c r="G4" s="18"/>
      <c r="H4" s="22"/>
      <c r="I4" s="23" t="s">
        <v>86</v>
      </c>
    </row>
    <row r="5" spans="1:9" x14ac:dyDescent="0.25">
      <c r="A5" s="24" t="s">
        <v>87</v>
      </c>
      <c r="B5" s="24"/>
      <c r="C5" s="24"/>
      <c r="D5" s="3" t="s">
        <v>88</v>
      </c>
      <c r="E5" s="3"/>
      <c r="F5" s="25" t="s">
        <v>89</v>
      </c>
      <c r="G5" s="25"/>
      <c r="H5" s="3" t="s">
        <v>90</v>
      </c>
      <c r="I5" s="3"/>
    </row>
    <row r="6" spans="1:9" x14ac:dyDescent="0.25">
      <c r="A6" s="24"/>
      <c r="B6" s="24"/>
      <c r="C6" s="24"/>
      <c r="D6" s="4">
        <v>2022</v>
      </c>
      <c r="E6" s="4">
        <v>2023</v>
      </c>
      <c r="F6" s="4">
        <v>2022</v>
      </c>
      <c r="G6" s="4">
        <v>2023</v>
      </c>
      <c r="H6" s="4" t="s">
        <v>91</v>
      </c>
      <c r="I6" s="26" t="s">
        <v>92</v>
      </c>
    </row>
    <row r="7" spans="1:9" x14ac:dyDescent="0.25">
      <c r="A7" s="27" t="s">
        <v>93</v>
      </c>
      <c r="B7" s="28" t="s">
        <v>94</v>
      </c>
      <c r="C7" s="29" t="s">
        <v>95</v>
      </c>
      <c r="D7" s="30">
        <f t="array" ref="D7:G7">[1]Líquidos!B35:E35</f>
        <v>14348694</v>
      </c>
      <c r="E7" s="30">
        <v>14488535</v>
      </c>
      <c r="F7" s="30">
        <v>165539645</v>
      </c>
      <c r="G7" s="30">
        <v>160595942</v>
      </c>
      <c r="H7" s="31">
        <f>G7-F7</f>
        <v>-4943703</v>
      </c>
      <c r="I7" s="32">
        <f>((G7*100/F7)-100)</f>
        <v>-2.986416335494738</v>
      </c>
    </row>
    <row r="8" spans="1:9" x14ac:dyDescent="0.25">
      <c r="A8" s="27"/>
      <c r="B8" s="33" t="s">
        <v>96</v>
      </c>
      <c r="C8" s="33" t="s">
        <v>95</v>
      </c>
      <c r="D8" s="30">
        <f t="array" ref="D8:G8">[1]Sólidos!B35:E35</f>
        <v>6921438</v>
      </c>
      <c r="E8" s="30">
        <v>6943827</v>
      </c>
      <c r="F8" s="34">
        <v>85672860</v>
      </c>
      <c r="G8" s="30">
        <v>83505260</v>
      </c>
      <c r="H8" s="35">
        <f t="shared" ref="H8:H18" si="0">G8-F8</f>
        <v>-2167600</v>
      </c>
      <c r="I8" s="36">
        <f>((G8*100/F8)-100)</f>
        <v>-2.5300894589021539</v>
      </c>
    </row>
    <row r="9" spans="1:9" x14ac:dyDescent="0.25">
      <c r="A9" s="27"/>
      <c r="B9" s="37" t="s">
        <v>97</v>
      </c>
      <c r="C9" s="38" t="s">
        <v>95</v>
      </c>
      <c r="D9" s="30">
        <f t="array" ref="D9:G9">'[1]Mercancía general'!B35:E35</f>
        <v>19815036</v>
      </c>
      <c r="E9" s="39">
        <v>22178652</v>
      </c>
      <c r="F9" s="30">
        <v>249941674</v>
      </c>
      <c r="G9" s="40">
        <v>241812108</v>
      </c>
      <c r="H9" s="35">
        <f t="shared" si="0"/>
        <v>-8129566</v>
      </c>
      <c r="I9" s="32">
        <f t="shared" ref="I9:I30" si="1">((G9*100/F9)-100)</f>
        <v>-3.2525852411471021</v>
      </c>
    </row>
    <row r="10" spans="1:9" x14ac:dyDescent="0.25">
      <c r="A10" s="27"/>
      <c r="B10" s="37"/>
      <c r="C10" s="41" t="s">
        <v>98</v>
      </c>
      <c r="D10" s="42">
        <f t="array" ref="D10:G10">'[1]Mercancías contenedores'!B35:E35</f>
        <v>13204756</v>
      </c>
      <c r="E10" s="42">
        <v>15087419</v>
      </c>
      <c r="F10" s="43">
        <v>173343467</v>
      </c>
      <c r="G10" s="42">
        <v>164038363</v>
      </c>
      <c r="H10" s="44">
        <f t="shared" si="0"/>
        <v>-9305104</v>
      </c>
      <c r="I10" s="45">
        <f t="shared" si="1"/>
        <v>-5.3680153980074721</v>
      </c>
    </row>
    <row r="11" spans="1:9" x14ac:dyDescent="0.25">
      <c r="A11" s="27"/>
      <c r="B11" s="37"/>
      <c r="C11" s="41" t="s">
        <v>99</v>
      </c>
      <c r="D11" s="46">
        <f>D9-D10</f>
        <v>6610280</v>
      </c>
      <c r="E11" s="46">
        <f t="shared" ref="E11:G11" si="2">E9-E10</f>
        <v>7091233</v>
      </c>
      <c r="F11" s="47">
        <f t="shared" si="2"/>
        <v>76598207</v>
      </c>
      <c r="G11" s="48">
        <f t="shared" si="2"/>
        <v>77773745</v>
      </c>
      <c r="H11" s="44">
        <f t="shared" si="0"/>
        <v>1175538</v>
      </c>
      <c r="I11" s="49">
        <f t="shared" si="1"/>
        <v>1.5346808313672398</v>
      </c>
    </row>
    <row r="12" spans="1:9" x14ac:dyDescent="0.25">
      <c r="A12" s="27"/>
      <c r="B12" s="50"/>
      <c r="C12" s="51" t="s">
        <v>100</v>
      </c>
      <c r="D12" s="52">
        <f>SUM(D7,D8,D9)</f>
        <v>41085168</v>
      </c>
      <c r="E12" s="52">
        <f>SUM(E7,E8,E9)</f>
        <v>43611014</v>
      </c>
      <c r="F12" s="52">
        <f>SUM(F7,F8,F9)</f>
        <v>501154179</v>
      </c>
      <c r="G12" s="52">
        <f>SUM(G7,G8,G9)</f>
        <v>485913310</v>
      </c>
      <c r="H12" s="53">
        <f t="shared" si="0"/>
        <v>-15240869</v>
      </c>
      <c r="I12" s="54">
        <f t="shared" si="1"/>
        <v>-3.0411537284616799</v>
      </c>
    </row>
    <row r="13" spans="1:9" x14ac:dyDescent="0.25">
      <c r="A13" s="55" t="s">
        <v>101</v>
      </c>
      <c r="B13" s="33" t="s">
        <v>102</v>
      </c>
      <c r="C13" s="38" t="s">
        <v>95</v>
      </c>
      <c r="D13" s="56">
        <f t="array" ref="D13:G13">[1]Pesca!B35:E35</f>
        <v>12087.429</v>
      </c>
      <c r="E13" s="57">
        <v>9135.3040000000001</v>
      </c>
      <c r="F13" s="30">
        <v>137730.76900000003</v>
      </c>
      <c r="G13" s="58">
        <v>123573.47199999998</v>
      </c>
      <c r="H13" s="30">
        <f>G13-F13</f>
        <v>-14157.29700000005</v>
      </c>
      <c r="I13" s="59">
        <f t="shared" si="1"/>
        <v>-10.27896460811894</v>
      </c>
    </row>
    <row r="14" spans="1:9" x14ac:dyDescent="0.25">
      <c r="A14" s="55"/>
      <c r="B14" s="37" t="s">
        <v>103</v>
      </c>
      <c r="C14" s="38" t="s">
        <v>95</v>
      </c>
      <c r="D14" s="34">
        <f t="array" ref="D14:G14">[1]Avituallamiento!B35:E35</f>
        <v>949778</v>
      </c>
      <c r="E14" s="30">
        <v>973067</v>
      </c>
      <c r="F14" s="30">
        <v>10665648</v>
      </c>
      <c r="G14" s="57">
        <v>10003101</v>
      </c>
      <c r="H14" s="30">
        <f>G14-F14</f>
        <v>-662547</v>
      </c>
      <c r="I14" s="32">
        <f t="shared" si="1"/>
        <v>-6.2119713682656652</v>
      </c>
    </row>
    <row r="15" spans="1:9" x14ac:dyDescent="0.25">
      <c r="A15" s="55"/>
      <c r="B15" s="37"/>
      <c r="C15" s="41" t="s">
        <v>104</v>
      </c>
      <c r="D15" s="42">
        <f t="array" ref="D15:G15">'[1]Avi. combustibles'!B35:E35</f>
        <v>792196</v>
      </c>
      <c r="E15" s="60">
        <v>798015</v>
      </c>
      <c r="F15" s="61">
        <v>9055874</v>
      </c>
      <c r="G15" s="61">
        <v>8274042</v>
      </c>
      <c r="H15" s="42">
        <f>G15-F15</f>
        <v>-781832</v>
      </c>
      <c r="I15" s="62">
        <f t="shared" si="1"/>
        <v>-8.6334240074453277</v>
      </c>
    </row>
    <row r="16" spans="1:9" x14ac:dyDescent="0.25">
      <c r="A16" s="55"/>
      <c r="B16" s="33" t="s">
        <v>105</v>
      </c>
      <c r="C16" s="38" t="s">
        <v>95</v>
      </c>
      <c r="D16" s="63">
        <f t="array" ref="D16:G16">'[1]Tráfico interior'!B35:E35</f>
        <v>284993</v>
      </c>
      <c r="E16" s="64">
        <v>374455</v>
      </c>
      <c r="F16" s="56">
        <v>3545705</v>
      </c>
      <c r="G16" s="57">
        <v>3699604</v>
      </c>
      <c r="H16" s="30">
        <f>G16-F16</f>
        <v>153899</v>
      </c>
      <c r="I16" s="36">
        <f t="shared" si="1"/>
        <v>4.3404344129023684</v>
      </c>
    </row>
    <row r="17" spans="1:9" x14ac:dyDescent="0.25">
      <c r="A17" s="55"/>
      <c r="B17" s="65"/>
      <c r="C17" s="65" t="s">
        <v>100</v>
      </c>
      <c r="D17" s="66">
        <f>SUM(D13,D14,D16)</f>
        <v>1246858.429</v>
      </c>
      <c r="E17" s="67">
        <f t="shared" ref="E17:G17" si="3">SUM(E13,E14,E16)</f>
        <v>1356657.304</v>
      </c>
      <c r="F17" s="67">
        <f t="shared" si="3"/>
        <v>14349083.768999999</v>
      </c>
      <c r="G17" s="67">
        <f t="shared" si="3"/>
        <v>13826278.471999999</v>
      </c>
      <c r="H17" s="68">
        <f>G17-F17</f>
        <v>-522805.29700000025</v>
      </c>
      <c r="I17" s="54">
        <f t="shared" si="1"/>
        <v>-3.6434751195019004</v>
      </c>
    </row>
    <row r="18" spans="1:9" x14ac:dyDescent="0.25">
      <c r="A18" s="69" t="s">
        <v>106</v>
      </c>
      <c r="B18" s="69"/>
      <c r="C18" s="69"/>
      <c r="D18" s="70">
        <f>D12+D17</f>
        <v>42332026.428999998</v>
      </c>
      <c r="E18" s="71">
        <f>E12+E17</f>
        <v>44967671.303999998</v>
      </c>
      <c r="F18" s="71">
        <f>F12+F17</f>
        <v>515503262.76899999</v>
      </c>
      <c r="G18" s="71">
        <f>G12+G17</f>
        <v>499739588.472</v>
      </c>
      <c r="H18" s="72">
        <f t="shared" ref="H18:H28" si="4">G18-F18</f>
        <v>-15763674.296999991</v>
      </c>
      <c r="I18" s="73">
        <f t="shared" si="1"/>
        <v>-3.0579194033275883</v>
      </c>
    </row>
    <row r="19" spans="1:9" x14ac:dyDescent="0.25">
      <c r="A19" s="74"/>
      <c r="B19" s="75"/>
      <c r="C19" s="76"/>
      <c r="D19" s="77"/>
      <c r="E19" s="78"/>
      <c r="F19" s="79"/>
      <c r="G19" s="79"/>
      <c r="H19" s="80"/>
      <c r="I19" s="80"/>
    </row>
    <row r="20" spans="1:9" x14ac:dyDescent="0.25">
      <c r="A20" s="81" t="s">
        <v>107</v>
      </c>
      <c r="B20" s="37" t="s">
        <v>108</v>
      </c>
      <c r="C20" s="33" t="s">
        <v>95</v>
      </c>
      <c r="D20" s="30">
        <f t="array" ref="D20:G20">'[1]Mercancías tránsito'!B35:E35</f>
        <v>10692400</v>
      </c>
      <c r="E20" s="30">
        <v>11675100</v>
      </c>
      <c r="F20" s="30">
        <v>135042788</v>
      </c>
      <c r="G20" s="30">
        <v>130648561</v>
      </c>
      <c r="H20" s="82">
        <f>G20-F20</f>
        <v>-4394227</v>
      </c>
      <c r="I20" s="83">
        <f t="shared" ref="I20:I36" si="5">((G20*100/F20)-100)</f>
        <v>-3.2539516290199799</v>
      </c>
    </row>
    <row r="21" spans="1:9" x14ac:dyDescent="0.25">
      <c r="A21" s="81"/>
      <c r="B21" s="37"/>
      <c r="C21" s="84" t="s">
        <v>98</v>
      </c>
      <c r="D21" s="85">
        <f t="array" ref="D21:G21">'[1]Mercan. contene. tránsito'!B35:E35</f>
        <v>7562516</v>
      </c>
      <c r="E21" s="85">
        <v>9143373</v>
      </c>
      <c r="F21" s="85">
        <v>102499087</v>
      </c>
      <c r="G21" s="85">
        <v>97616105</v>
      </c>
      <c r="H21" s="86">
        <f>G21-F21</f>
        <v>-4882982</v>
      </c>
      <c r="I21" s="87">
        <f t="shared" si="5"/>
        <v>-4.7639273118598595</v>
      </c>
    </row>
    <row r="22" spans="1:9" x14ac:dyDescent="0.25">
      <c r="A22" s="81"/>
      <c r="B22" s="37" t="s">
        <v>109</v>
      </c>
      <c r="C22" s="33" t="s">
        <v>110</v>
      </c>
      <c r="D22" s="30">
        <f t="array" ref="D22:G22">'[1]Ro-Ro'!B35:E35</f>
        <v>5837977</v>
      </c>
      <c r="E22" s="30">
        <v>6082749</v>
      </c>
      <c r="F22" s="30">
        <v>65587507</v>
      </c>
      <c r="G22" s="30">
        <v>66551596</v>
      </c>
      <c r="H22" s="82">
        <f t="shared" ref="H22:H30" si="6">G22-F22</f>
        <v>964089</v>
      </c>
      <c r="I22" s="83">
        <f t="shared" si="5"/>
        <v>1.4699278019516697</v>
      </c>
    </row>
    <row r="23" spans="1:9" x14ac:dyDescent="0.25">
      <c r="A23" s="81"/>
      <c r="B23" s="37"/>
      <c r="C23" s="88" t="s">
        <v>111</v>
      </c>
      <c r="D23" s="85">
        <f t="array" ref="D23:G23">'[1]Ro-Ro UTIS'!B35:E35</f>
        <v>243118</v>
      </c>
      <c r="E23" s="85">
        <v>252955</v>
      </c>
      <c r="F23" s="85">
        <v>2738246</v>
      </c>
      <c r="G23" s="85">
        <v>2775340</v>
      </c>
      <c r="H23" s="86">
        <f t="shared" si="6"/>
        <v>37094</v>
      </c>
      <c r="I23" s="87">
        <f t="shared" si="5"/>
        <v>1.3546628023924825</v>
      </c>
    </row>
    <row r="24" spans="1:9" x14ac:dyDescent="0.25">
      <c r="A24" s="81"/>
      <c r="B24" s="37" t="s">
        <v>112</v>
      </c>
      <c r="C24" s="33" t="s">
        <v>95</v>
      </c>
      <c r="D24" s="30">
        <f t="array" ref="D24:G24">[1]TEUS!B35:E35</f>
        <v>1230504.25</v>
      </c>
      <c r="E24" s="30">
        <v>1378964.75</v>
      </c>
      <c r="F24" s="30">
        <v>15852858.5</v>
      </c>
      <c r="G24" s="30">
        <v>15033485.25</v>
      </c>
      <c r="H24" s="82">
        <f t="shared" si="6"/>
        <v>-819373.25</v>
      </c>
      <c r="I24" s="83">
        <f t="shared" si="5"/>
        <v>-5.1686151743548265</v>
      </c>
    </row>
    <row r="25" spans="1:9" x14ac:dyDescent="0.25">
      <c r="A25" s="81"/>
      <c r="B25" s="37"/>
      <c r="C25" s="84" t="s">
        <v>113</v>
      </c>
      <c r="D25" s="85">
        <f t="array" ref="D25:G25">'[1]TEUS tránsito'!B35:E35</f>
        <v>602104.75</v>
      </c>
      <c r="E25" s="85">
        <v>712919.25</v>
      </c>
      <c r="F25" s="85">
        <v>8169722.1699999999</v>
      </c>
      <c r="G25" s="85">
        <v>7704011.25</v>
      </c>
      <c r="H25" s="86">
        <f t="shared" si="6"/>
        <v>-465710.91999999993</v>
      </c>
      <c r="I25" s="87">
        <f t="shared" si="5"/>
        <v>-5.7004499089349139</v>
      </c>
    </row>
    <row r="26" spans="1:9" x14ac:dyDescent="0.25">
      <c r="A26" s="81"/>
      <c r="B26" s="37"/>
      <c r="C26" s="84" t="s">
        <v>114</v>
      </c>
      <c r="D26" s="85">
        <f t="array" ref="D26:G26">'[1]TEUS nacional'!B35:E35</f>
        <v>172578.75</v>
      </c>
      <c r="E26" s="85">
        <v>177402</v>
      </c>
      <c r="F26" s="85">
        <v>1926333.75</v>
      </c>
      <c r="G26" s="85">
        <v>1908670.25</v>
      </c>
      <c r="H26" s="86">
        <f t="shared" si="6"/>
        <v>-17663.5</v>
      </c>
      <c r="I26" s="87">
        <f t="shared" si="5"/>
        <v>-0.91694910085026038</v>
      </c>
    </row>
    <row r="27" spans="1:9" x14ac:dyDescent="0.25">
      <c r="A27" s="81"/>
      <c r="B27" s="37"/>
      <c r="C27" s="84" t="s">
        <v>115</v>
      </c>
      <c r="D27" s="85">
        <f t="array" ref="D27:G27">'[1]TEUS exterior'!B35:E35</f>
        <v>455820.75</v>
      </c>
      <c r="E27" s="85">
        <v>488643.5</v>
      </c>
      <c r="F27" s="85">
        <v>5756802.5800000001</v>
      </c>
      <c r="G27" s="85">
        <v>5420803.75</v>
      </c>
      <c r="H27" s="86">
        <f t="shared" si="6"/>
        <v>-335998.83000000007</v>
      </c>
      <c r="I27" s="87">
        <f t="shared" si="5"/>
        <v>-5.8365529359528665</v>
      </c>
    </row>
    <row r="28" spans="1:9" x14ac:dyDescent="0.25">
      <c r="A28" s="81"/>
      <c r="B28" s="37" t="s">
        <v>116</v>
      </c>
      <c r="C28" s="33" t="s">
        <v>117</v>
      </c>
      <c r="D28" s="30">
        <f t="array" ref="D28:G28">'[1]Buques número'!B35:E35</f>
        <v>12082</v>
      </c>
      <c r="E28" s="30">
        <v>12090</v>
      </c>
      <c r="F28" s="30">
        <v>145096</v>
      </c>
      <c r="G28" s="30">
        <v>152081</v>
      </c>
      <c r="H28" s="82">
        <f t="shared" si="6"/>
        <v>6985</v>
      </c>
      <c r="I28" s="83">
        <f t="shared" si="5"/>
        <v>4.8140541434636361</v>
      </c>
    </row>
    <row r="29" spans="1:9" x14ac:dyDescent="0.25">
      <c r="A29" s="81"/>
      <c r="B29" s="37"/>
      <c r="C29" s="33" t="s">
        <v>118</v>
      </c>
      <c r="D29" s="30">
        <f t="array" ref="D29:G29">'[1]Buques GT'!B35:E35</f>
        <v>212681391</v>
      </c>
      <c r="E29" s="30">
        <v>218357626</v>
      </c>
      <c r="F29" s="30">
        <v>2284736622</v>
      </c>
      <c r="G29" s="30">
        <v>2428517256</v>
      </c>
      <c r="H29" s="82">
        <f t="shared" si="6"/>
        <v>143780634</v>
      </c>
      <c r="I29" s="83">
        <f t="shared" si="5"/>
        <v>6.2930944694245881</v>
      </c>
    </row>
    <row r="30" spans="1:9" x14ac:dyDescent="0.25">
      <c r="A30" s="81"/>
      <c r="B30" s="37"/>
      <c r="C30" s="84" t="s">
        <v>119</v>
      </c>
      <c r="D30" s="85">
        <f t="array" ref="D30:G30">[1]Cruceros!B35:E35</f>
        <v>536</v>
      </c>
      <c r="E30" s="85">
        <v>510</v>
      </c>
      <c r="F30" s="85">
        <v>4225</v>
      </c>
      <c r="G30" s="85">
        <v>4206</v>
      </c>
      <c r="H30" s="86">
        <f t="shared" si="6"/>
        <v>-19</v>
      </c>
      <c r="I30" s="87">
        <f t="shared" si="5"/>
        <v>-0.44970414201183928</v>
      </c>
    </row>
    <row r="31" spans="1:9" x14ac:dyDescent="0.25">
      <c r="A31" s="81"/>
      <c r="B31" s="37" t="s">
        <v>120</v>
      </c>
      <c r="C31" s="33" t="s">
        <v>95</v>
      </c>
      <c r="D31" s="30">
        <f t="array" ref="D31:G31">'[1]Pasajeros total'!B35:E35</f>
        <v>2268888</v>
      </c>
      <c r="E31" s="30">
        <v>2555691</v>
      </c>
      <c r="F31" s="30">
        <v>30745473</v>
      </c>
      <c r="G31" s="30">
        <v>36770877</v>
      </c>
      <c r="H31" s="82">
        <f>G31-F31</f>
        <v>6025404</v>
      </c>
      <c r="I31" s="83">
        <f>((G31*100/F31)-100)</f>
        <v>19.597694919183709</v>
      </c>
    </row>
    <row r="32" spans="1:9" x14ac:dyDescent="0.25">
      <c r="A32" s="81"/>
      <c r="B32" s="37"/>
      <c r="C32" s="84" t="s">
        <v>121</v>
      </c>
      <c r="D32" s="85">
        <f t="array" ref="D32:G32">'[1]Pasajeros regulares'!B35:E35</f>
        <v>1360794</v>
      </c>
      <c r="E32" s="85">
        <v>1392861</v>
      </c>
      <c r="F32" s="85">
        <v>23221453</v>
      </c>
      <c r="G32" s="85">
        <v>25497338</v>
      </c>
      <c r="H32" s="86">
        <f>G32-F32</f>
        <v>2275885</v>
      </c>
      <c r="I32" s="87">
        <f>((G32*100/F32)-100)</f>
        <v>9.8007863676747462</v>
      </c>
    </row>
    <row r="33" spans="1:9" x14ac:dyDescent="0.25">
      <c r="A33" s="81"/>
      <c r="B33" s="37"/>
      <c r="C33" s="84" t="s">
        <v>122</v>
      </c>
      <c r="D33" s="85">
        <f t="array" ref="D33:G33">'[1]Pasajeros crucero'!B35:E35</f>
        <v>908094</v>
      </c>
      <c r="E33" s="85">
        <v>1162830</v>
      </c>
      <c r="F33" s="85">
        <v>7524020</v>
      </c>
      <c r="G33" s="85">
        <v>11273539</v>
      </c>
      <c r="H33" s="86">
        <f>G33-F33</f>
        <v>3749519</v>
      </c>
      <c r="I33" s="87">
        <f>((G33*100/F33)-100)</f>
        <v>49.833985023963265</v>
      </c>
    </row>
    <row r="34" spans="1:9" x14ac:dyDescent="0.25">
      <c r="A34" s="81"/>
      <c r="B34" s="37" t="s">
        <v>123</v>
      </c>
      <c r="C34" s="33" t="s">
        <v>124</v>
      </c>
      <c r="D34" s="30">
        <f t="array" ref="D34:G34">'[1]Automóviles régimen pasaje'!B35:E35</f>
        <v>376202</v>
      </c>
      <c r="E34" s="30">
        <v>396688</v>
      </c>
      <c r="F34" s="30">
        <v>5802439</v>
      </c>
      <c r="G34" s="30">
        <v>6364058</v>
      </c>
      <c r="H34" s="82">
        <f>G34-F34</f>
        <v>561619</v>
      </c>
      <c r="I34" s="83">
        <f>((G34*100/F34)-100)</f>
        <v>9.6790160137831691</v>
      </c>
    </row>
    <row r="35" spans="1:9" x14ac:dyDescent="0.25">
      <c r="A35" s="81"/>
      <c r="B35" s="37"/>
      <c r="C35" s="33" t="s">
        <v>125</v>
      </c>
      <c r="D35" s="30">
        <f t="array" ref="D35:G35">'[1]Automóviles régimen mercancía'!B35:E35</f>
        <v>288966</v>
      </c>
      <c r="E35" s="30">
        <v>347143</v>
      </c>
      <c r="F35" s="30">
        <v>2890946</v>
      </c>
      <c r="G35" s="30">
        <v>3575572</v>
      </c>
      <c r="H35" s="82">
        <f>G35-F35</f>
        <v>684626</v>
      </c>
      <c r="I35" s="83">
        <f>((G35*100/F35)-100)</f>
        <v>23.681729094905265</v>
      </c>
    </row>
    <row r="36" spans="1:9" x14ac:dyDescent="0.25">
      <c r="A36" s="89" t="s">
        <v>126</v>
      </c>
    </row>
  </sheetData>
  <mergeCells count="16">
    <mergeCell ref="A13:A17"/>
    <mergeCell ref="B14:B15"/>
    <mergeCell ref="A18:C18"/>
    <mergeCell ref="A20:A35"/>
    <mergeCell ref="B20:B21"/>
    <mergeCell ref="B22:B23"/>
    <mergeCell ref="B24:B27"/>
    <mergeCell ref="B28:B30"/>
    <mergeCell ref="B31:B33"/>
    <mergeCell ref="B34:B35"/>
    <mergeCell ref="A5:C6"/>
    <mergeCell ref="D5:E5"/>
    <mergeCell ref="F5:G5"/>
    <mergeCell ref="H5:I5"/>
    <mergeCell ref="A7:A12"/>
    <mergeCell ref="B9:B11"/>
  </mergeCells>
  <conditionalFormatting sqref="H7:I35">
    <cfRule type="expression" dxfId="5" priority="1">
      <formula>H7&lt;0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Noviembre_2023</vt:lpstr>
      <vt:lpstr>Resumen naturalezas Nov2023</vt:lpstr>
      <vt:lpstr>Resumen general Noviembre 2023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2024-05-05T19:24:04Z</dcterms:modified>
</cp:coreProperties>
</file>