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ciembre_2023" sheetId="1" r:id="rId1"/>
    <sheet name="Resumen naturalezas Dic2023" sheetId="2" r:id="rId2"/>
    <sheet name="Resumen general Dic202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L48" i="2" l="1"/>
  <c r="N48" i="2" s="1"/>
  <c r="K48" i="2"/>
  <c r="J48" i="2"/>
  <c r="H48" i="2"/>
  <c r="I48" i="2" s="1"/>
  <c r="G48" i="2"/>
  <c r="D48" i="2"/>
  <c r="F48" i="2" s="1"/>
  <c r="C48" i="2"/>
  <c r="D35" i="3" a="1"/>
  <c r="G35" i="3" s="1"/>
  <c r="F34" i="3"/>
  <c r="D34" i="3"/>
  <c r="D34" i="3" a="1"/>
  <c r="G34" i="3" s="1"/>
  <c r="G33" i="3"/>
  <c r="I33" i="3" s="1"/>
  <c r="E33" i="3"/>
  <c r="D33" i="3"/>
  <c r="D33" i="3" a="1"/>
  <c r="F33" i="3" s="1"/>
  <c r="F32" i="3"/>
  <c r="E32" i="3"/>
  <c r="D32" i="3"/>
  <c r="D32" i="3" a="1"/>
  <c r="G32" i="3" s="1"/>
  <c r="G31" i="3"/>
  <c r="D31" i="3" a="1"/>
  <c r="F31" i="3" s="1"/>
  <c r="H30" i="3"/>
  <c r="G30" i="3"/>
  <c r="I30" i="3" s="1"/>
  <c r="F30" i="3"/>
  <c r="E30" i="3"/>
  <c r="D30" i="3"/>
  <c r="D30" i="3" a="1"/>
  <c r="D29" i="3" a="1"/>
  <c r="E29" i="3" s="1"/>
  <c r="F28" i="3"/>
  <c r="D28" i="3"/>
  <c r="D28" i="3" a="1"/>
  <c r="G28" i="3" s="1"/>
  <c r="G27" i="3"/>
  <c r="E27" i="3"/>
  <c r="D27" i="3"/>
  <c r="D27" i="3" a="1"/>
  <c r="F27" i="3" s="1"/>
  <c r="F26" i="3"/>
  <c r="E26" i="3"/>
  <c r="D26" i="3"/>
  <c r="D26" i="3" a="1"/>
  <c r="G26" i="3" s="1"/>
  <c r="G25" i="3"/>
  <c r="D25" i="3" a="1"/>
  <c r="F25" i="3" s="1"/>
  <c r="H24" i="3"/>
  <c r="G24" i="3"/>
  <c r="I24" i="3" s="1"/>
  <c r="F24" i="3"/>
  <c r="E24" i="3"/>
  <c r="D24" i="3"/>
  <c r="D24" i="3" a="1"/>
  <c r="D23" i="3" a="1"/>
  <c r="G23" i="3" s="1"/>
  <c r="F22" i="3"/>
  <c r="D22" i="3"/>
  <c r="D22" i="3" a="1"/>
  <c r="G22" i="3" s="1"/>
  <c r="G21" i="3"/>
  <c r="E21" i="3"/>
  <c r="D21" i="3" a="1"/>
  <c r="D21" i="3" s="1"/>
  <c r="F20" i="3"/>
  <c r="D20" i="3"/>
  <c r="D20" i="3" a="1"/>
  <c r="E20" i="3" s="1"/>
  <c r="G16" i="3"/>
  <c r="D16" i="3" a="1"/>
  <c r="F16" i="3" s="1"/>
  <c r="H15" i="3"/>
  <c r="G15" i="3"/>
  <c r="I15" i="3" s="1"/>
  <c r="F15" i="3"/>
  <c r="E15" i="3"/>
  <c r="D15" i="3"/>
  <c r="D15" i="3" a="1"/>
  <c r="D14" i="3" a="1"/>
  <c r="G14" i="3" s="1"/>
  <c r="F13" i="3"/>
  <c r="D13" i="3"/>
  <c r="D13" i="3" a="1"/>
  <c r="G13" i="3" s="1"/>
  <c r="G10" i="3"/>
  <c r="E10" i="3"/>
  <c r="E11" i="3" s="1"/>
  <c r="D10" i="3"/>
  <c r="D10" i="3" a="1"/>
  <c r="F10" i="3" s="1"/>
  <c r="F9" i="3"/>
  <c r="E9" i="3"/>
  <c r="D9" i="3"/>
  <c r="D11" i="3" s="1"/>
  <c r="D9" i="3" a="1"/>
  <c r="G9" i="3" s="1"/>
  <c r="G8" i="3"/>
  <c r="D8" i="3" a="1"/>
  <c r="F8" i="3" s="1"/>
  <c r="D7" i="3"/>
  <c r="D7" i="3" a="1"/>
  <c r="G7" i="3" s="1"/>
  <c r="DP31" i="1"/>
  <c r="DQ31" i="1" s="1"/>
  <c r="DO31" i="1"/>
  <c r="DN31" i="1"/>
  <c r="DM31" i="1"/>
  <c r="DL31" i="1"/>
  <c r="DK31" i="1"/>
  <c r="DJ31" i="1"/>
  <c r="DI31" i="1"/>
  <c r="DH31" i="1"/>
  <c r="DF31" i="1"/>
  <c r="DG31" i="1" s="1"/>
  <c r="DE31" i="1"/>
  <c r="DD31" i="1"/>
  <c r="DC31" i="1"/>
  <c r="DA31" i="1"/>
  <c r="DB31" i="1" s="1"/>
  <c r="CZ31" i="1"/>
  <c r="CY31" i="1"/>
  <c r="CX31" i="1"/>
  <c r="CV31" i="1"/>
  <c r="CW31" i="1" s="1"/>
  <c r="CU31" i="1"/>
  <c r="CT31" i="1"/>
  <c r="CS31" i="1"/>
  <c r="CQ31" i="1"/>
  <c r="CR31" i="1" s="1"/>
  <c r="CP31" i="1"/>
  <c r="CO31" i="1"/>
  <c r="CN31" i="1"/>
  <c r="CL31" i="1"/>
  <c r="CM31" i="1" s="1"/>
  <c r="CK31" i="1"/>
  <c r="CJ31" i="1"/>
  <c r="CI31" i="1"/>
  <c r="CH31" i="1"/>
  <c r="CG31" i="1"/>
  <c r="CF31" i="1"/>
  <c r="CE31" i="1"/>
  <c r="CD31" i="1"/>
  <c r="CB31" i="1"/>
  <c r="CC31" i="1" s="1"/>
  <c r="CA31" i="1"/>
  <c r="BZ31" i="1"/>
  <c r="BY31" i="1"/>
  <c r="BW31" i="1"/>
  <c r="BX31" i="1" s="1"/>
  <c r="BV31" i="1"/>
  <c r="BU31" i="1"/>
  <c r="BT31" i="1"/>
  <c r="BR31" i="1"/>
  <c r="BS31" i="1" s="1"/>
  <c r="BQ31" i="1"/>
  <c r="BP31" i="1"/>
  <c r="BO31" i="1"/>
  <c r="BM31" i="1"/>
  <c r="BN31" i="1" s="1"/>
  <c r="BL31" i="1"/>
  <c r="BK31" i="1"/>
  <c r="BJ31" i="1"/>
  <c r="BH31" i="1"/>
  <c r="BI31" i="1" s="1"/>
  <c r="BG31" i="1"/>
  <c r="BF31" i="1"/>
  <c r="BE31" i="1"/>
  <c r="BC31" i="1"/>
  <c r="BD31" i="1" s="1"/>
  <c r="BB31" i="1"/>
  <c r="BA31" i="1"/>
  <c r="AZ31" i="1"/>
  <c r="AX31" i="1"/>
  <c r="AY31" i="1" s="1"/>
  <c r="AW31" i="1"/>
  <c r="AV31" i="1"/>
  <c r="AU31" i="1"/>
  <c r="AS31" i="1"/>
  <c r="AT31" i="1" s="1"/>
  <c r="AR31" i="1"/>
  <c r="AQ31" i="1"/>
  <c r="AP31" i="1"/>
  <c r="AN31" i="1"/>
  <c r="AO31" i="1" s="1"/>
  <c r="AM31" i="1"/>
  <c r="AL31" i="1"/>
  <c r="AK31" i="1"/>
  <c r="AI31" i="1"/>
  <c r="AJ31" i="1" s="1"/>
  <c r="AH31" i="1"/>
  <c r="AG31" i="1"/>
  <c r="AF31" i="1"/>
  <c r="AD31" i="1"/>
  <c r="AE31" i="1" s="1"/>
  <c r="AC31" i="1"/>
  <c r="AB31" i="1"/>
  <c r="AA31" i="1"/>
  <c r="Y31" i="1"/>
  <c r="Z31" i="1" s="1"/>
  <c r="X31" i="1"/>
  <c r="W31" i="1"/>
  <c r="V31" i="1"/>
  <c r="T31" i="1"/>
  <c r="U31" i="1" s="1"/>
  <c r="S31" i="1"/>
  <c r="R31" i="1"/>
  <c r="Q31" i="1"/>
  <c r="O31" i="1"/>
  <c r="P31" i="1" s="1"/>
  <c r="N31" i="1"/>
  <c r="M31" i="1"/>
  <c r="L31" i="1"/>
  <c r="J31" i="1"/>
  <c r="K31" i="1" s="1"/>
  <c r="I31" i="1"/>
  <c r="H31" i="1"/>
  <c r="G31" i="1"/>
  <c r="E31" i="1"/>
  <c r="F31" i="1" s="1"/>
  <c r="D31" i="1"/>
  <c r="C31" i="1"/>
  <c r="B31" i="1"/>
  <c r="E48" i="2" l="1"/>
  <c r="M48" i="2"/>
  <c r="I28" i="3"/>
  <c r="H28" i="3"/>
  <c r="H32" i="3"/>
  <c r="I32" i="3"/>
  <c r="I16" i="3"/>
  <c r="I21" i="3"/>
  <c r="I25" i="3"/>
  <c r="G11" i="3"/>
  <c r="I9" i="3"/>
  <c r="H9" i="3"/>
  <c r="I34" i="3"/>
  <c r="H34" i="3"/>
  <c r="I10" i="3"/>
  <c r="G12" i="3"/>
  <c r="I7" i="3"/>
  <c r="I13" i="3"/>
  <c r="G17" i="3"/>
  <c r="H13" i="3"/>
  <c r="I22" i="3"/>
  <c r="H22" i="3"/>
  <c r="H26" i="3"/>
  <c r="I26" i="3"/>
  <c r="I8" i="3"/>
  <c r="F11" i="3"/>
  <c r="I27" i="3"/>
  <c r="I31" i="3"/>
  <c r="H8" i="3"/>
  <c r="E13" i="3"/>
  <c r="D14" i="3"/>
  <c r="D17" i="3" s="1"/>
  <c r="H16" i="3"/>
  <c r="G20" i="3"/>
  <c r="F21" i="3"/>
  <c r="H21" i="3" s="1"/>
  <c r="E22" i="3"/>
  <c r="D23" i="3"/>
  <c r="H25" i="3"/>
  <c r="E28" i="3"/>
  <c r="D29" i="3"/>
  <c r="H31" i="3"/>
  <c r="E34" i="3"/>
  <c r="D35" i="3"/>
  <c r="E14" i="3"/>
  <c r="E35" i="3"/>
  <c r="E7" i="3"/>
  <c r="E12" i="3" s="1"/>
  <c r="D8" i="3"/>
  <c r="D12" i="3" s="1"/>
  <c r="H10" i="3"/>
  <c r="F14" i="3"/>
  <c r="F17" i="3" s="1"/>
  <c r="D16" i="3"/>
  <c r="F23" i="3"/>
  <c r="I23" i="3" s="1"/>
  <c r="D25" i="3"/>
  <c r="H27" i="3"/>
  <c r="F29" i="3"/>
  <c r="D31" i="3"/>
  <c r="H33" i="3"/>
  <c r="F35" i="3"/>
  <c r="H35" i="3" s="1"/>
  <c r="E23" i="3"/>
  <c r="F7" i="3"/>
  <c r="F12" i="3" s="1"/>
  <c r="E8" i="3"/>
  <c r="E16" i="3"/>
  <c r="E25" i="3"/>
  <c r="G29" i="3"/>
  <c r="E31" i="3"/>
  <c r="D18" i="3" l="1"/>
  <c r="I35" i="3"/>
  <c r="H23" i="3"/>
  <c r="I17" i="3"/>
  <c r="H17" i="3"/>
  <c r="I14" i="3"/>
  <c r="H20" i="3"/>
  <c r="I20" i="3"/>
  <c r="E17" i="3"/>
  <c r="E18" i="3" s="1"/>
  <c r="G18" i="3"/>
  <c r="I12" i="3"/>
  <c r="H12" i="3"/>
  <c r="H14" i="3"/>
  <c r="H29" i="3"/>
  <c r="I29" i="3"/>
  <c r="F18" i="3"/>
  <c r="H7" i="3"/>
  <c r="I11" i="3"/>
  <c r="H11" i="3"/>
  <c r="I18" i="3" l="1"/>
  <c r="H18" i="3"/>
</calcChain>
</file>

<file path=xl/sharedStrings.xml><?xml version="1.0" encoding="utf-8"?>
<sst xmlns="http://schemas.openxmlformats.org/spreadsheetml/2006/main" count="440" uniqueCount="184">
  <si>
    <t>Autoridad Portuaria</t>
  </si>
  <si>
    <t>Acumulado desde Enero Graneles Líquidos</t>
  </si>
  <si>
    <t>Acumulado desde Enero Graneles Sólidos</t>
  </si>
  <si>
    <t>Acumulado desde Enero Mercancía General</t>
  </si>
  <si>
    <t>Acumulado desde Enero Mercancía general en contenedores</t>
  </si>
  <si>
    <t>Acumulado desde Enero Pesca</t>
  </si>
  <si>
    <t>Acumulado desde Enero Avituallamiento</t>
  </si>
  <si>
    <t>Acumulado desde Enero Avituallamiento de combustibles líquidos</t>
  </si>
  <si>
    <t>Acumulado desde Enero Tráfico interior</t>
  </si>
  <si>
    <t>Acumulado desde Enero Mercancías en tránsito</t>
  </si>
  <si>
    <t>Acumulado desde Enero Mercancías en tránsito en contenedores</t>
  </si>
  <si>
    <t>Acumulado desde Enero Tráfico Ro-Ro</t>
  </si>
  <si>
    <t>Acumulado desde Enero Unidades de transporte intermodal Ro-Ro UTIS</t>
  </si>
  <si>
    <t>Acumulado desde Enero Contenedores TEUS</t>
  </si>
  <si>
    <t>Acumulado desde Enero Contenedores en tránsito TEUS</t>
  </si>
  <si>
    <t>Acumulado desde Enero Contenedores entrada-salida nacional TEUS</t>
  </si>
  <si>
    <t>Acumulado desde Enero Contenedores entrada-salida exterior TEUS</t>
  </si>
  <si>
    <t>Acumulado desde Enero Buques mercantes (Número)</t>
  </si>
  <si>
    <t>Acumulado desde Enero Buques mercantes (G.T.)</t>
  </si>
  <si>
    <t>Acumulado desde Enero Buques de crucero (Número)</t>
  </si>
  <si>
    <t>Acumulado desde Enero Pasajeros en régimen de transporte y de crucero (Número)</t>
  </si>
  <si>
    <t>Acumulado desde Enero Pasajeros en régimen de transporte (Número)</t>
  </si>
  <si>
    <t>Acumulado desde Enero Pasajeros de crucero (Número)</t>
  </si>
  <si>
    <t>Acumulado desde Enero Automóviles en régimen de pasaje (Unidades)</t>
  </si>
  <si>
    <t>Acumulado desde Enero Automóviles en régimen de mercancía (Unidades)</t>
  </si>
  <si>
    <t>2022 t</t>
  </si>
  <si>
    <t>2023 t</t>
  </si>
  <si>
    <t>Var. (%)</t>
  </si>
  <si>
    <t>2022 GT</t>
  </si>
  <si>
    <t>2023 GT</t>
  </si>
  <si>
    <t>Diciembre Graneles Líquidos</t>
  </si>
  <si>
    <t>Diciembre Graneles Sólidos</t>
  </si>
  <si>
    <t>Diciembre Mercancía General</t>
  </si>
  <si>
    <t>Diciembre Mercancía general en contenedores</t>
  </si>
  <si>
    <t>Diciembre Pesca</t>
  </si>
  <si>
    <t>Diciembre Avituallamiento</t>
  </si>
  <si>
    <t>Diciembre Avituallamiento de combustibles líquidos</t>
  </si>
  <si>
    <t>Diciembre Tráfico interior</t>
  </si>
  <si>
    <t>Diciembre Mercancías en tránsito</t>
  </si>
  <si>
    <t>Diciembre Mercancías en tránsito en contenedores</t>
  </si>
  <si>
    <t>Diciembre Tráfico Ro-Ro</t>
  </si>
  <si>
    <t>Diciembre Unidades de transporte intermodal Ro-Ro UTIS</t>
  </si>
  <si>
    <t>Diciembre Contenedores TEUS</t>
  </si>
  <si>
    <t>Diciembre Contenedores en tránsito TEUS</t>
  </si>
  <si>
    <t>Diciembre Contenedores entrada-salida nacional TEUS</t>
  </si>
  <si>
    <t>Diciembre Contenedores entrada-salida exterior TEUS</t>
  </si>
  <si>
    <t>Diciembre Buques mercantes (Número)</t>
  </si>
  <si>
    <t>Diciembre Buques mercantes (G.T.)</t>
  </si>
  <si>
    <t>Diciembre Buques de crucero (Número)</t>
  </si>
  <si>
    <t>Diciembre Pasajeros en régimen de transporte y de crucero (Número)</t>
  </si>
  <si>
    <t>Diciembre Pasajeros en régimen de transporte (Número)</t>
  </si>
  <si>
    <t>Diciembre Pasajeros de crucero (Número)</t>
  </si>
  <si>
    <t>Diciembre Automóviles en régimen de pasaje (Unidades)</t>
  </si>
  <si>
    <t>Diciembre Automóviles en régimen de mercancía (Unidades)</t>
  </si>
  <si>
    <t>A Coruña</t>
  </si>
  <si>
    <t>Alicante</t>
  </si>
  <si>
    <t>Almería</t>
  </si>
  <si>
    <t>Avilés</t>
  </si>
  <si>
    <t>Bahía de Algeciras</t>
  </si>
  <si>
    <t>Bahía de Cádiz</t>
  </si>
  <si>
    <t>Baleares</t>
  </si>
  <si>
    <t>Barcelona</t>
  </si>
  <si>
    <t>Bilbao</t>
  </si>
  <si>
    <t>Cartagena</t>
  </si>
  <si>
    <t>Castellón</t>
  </si>
  <si>
    <t>Ceuta</t>
  </si>
  <si>
    <t>Ferrol-San Cibrao</t>
  </si>
  <si>
    <t>Gijón</t>
  </si>
  <si>
    <t>Huelva</t>
  </si>
  <si>
    <t>Las Palmas</t>
  </si>
  <si>
    <t>Málaga</t>
  </si>
  <si>
    <t>Marín y Ría de Pontevedra</t>
  </si>
  <si>
    <t>Melilla</t>
  </si>
  <si>
    <t>Motril</t>
  </si>
  <si>
    <t>Pasaia</t>
  </si>
  <si>
    <t xml:space="preserve"> </t>
  </si>
  <si>
    <t>Santa Cruz de Tenerife</t>
  </si>
  <si>
    <t>Santander</t>
  </si>
  <si>
    <t>Sevilla</t>
  </si>
  <si>
    <t>Tarragona</t>
  </si>
  <si>
    <t>Valencia</t>
  </si>
  <si>
    <t>Vigo</t>
  </si>
  <si>
    <t>Vilagarcía</t>
  </si>
  <si>
    <t>TOTAL</t>
  </si>
  <si>
    <t>RESUMEN DEL TRÁFICO PORTUARIO</t>
  </si>
  <si>
    <t>Datos en toneladas salvo indicación expresa</t>
  </si>
  <si>
    <t>Fecha: 26/1/2024</t>
  </si>
  <si>
    <t>CONCEPTO</t>
  </si>
  <si>
    <t xml:space="preserve"> Diciembre </t>
  </si>
  <si>
    <t>Acumulado desde Enero</t>
  </si>
  <si>
    <t>Variación</t>
  </si>
  <si>
    <t>Diferencia</t>
  </si>
  <si>
    <t>%</t>
  </si>
  <si>
    <t>MERCANCÍAS SEGÚN SU PRESENTACIÓN</t>
  </si>
  <si>
    <t>Graneles líquidos</t>
  </si>
  <si>
    <t>Total</t>
  </si>
  <si>
    <t>Graneles sólidos</t>
  </si>
  <si>
    <t>Mercancía general</t>
  </si>
  <si>
    <t>En contenedores</t>
  </si>
  <si>
    <t>Convencional</t>
  </si>
  <si>
    <t>SUBTOTAL</t>
  </si>
  <si>
    <t>OTRAS MERCANCÍAS</t>
  </si>
  <si>
    <t>Pesca</t>
  </si>
  <si>
    <t>Avituallamiento</t>
  </si>
  <si>
    <t>Combustibles líquidos</t>
  </si>
  <si>
    <t>Trafico interior</t>
  </si>
  <si>
    <t>TRÁFICO PORTUARIO TOTAL (*)</t>
  </si>
  <si>
    <t>OTROS DATOS DE TRÁFICO</t>
  </si>
  <si>
    <t>Mercancías en tránsito</t>
  </si>
  <si>
    <t>Tráfico ro-ro</t>
  </si>
  <si>
    <t>Total (t)</t>
  </si>
  <si>
    <t>UTIS (uds.)</t>
  </si>
  <si>
    <t>Contenedores (TEUS)</t>
  </si>
  <si>
    <t>En tránsito</t>
  </si>
  <si>
    <t>Entrada-salida nacional</t>
  </si>
  <si>
    <t>Entrada-salida exterior</t>
  </si>
  <si>
    <t>Buques mercantes</t>
  </si>
  <si>
    <t>Total número</t>
  </si>
  <si>
    <t>Total GT</t>
  </si>
  <si>
    <t>Cruceros (nº)</t>
  </si>
  <si>
    <t>Pasajeros (nº)</t>
  </si>
  <si>
    <t>En régimen de transporte</t>
  </si>
  <si>
    <t>De crucero</t>
  </si>
  <si>
    <t>Automóviles (uds.)</t>
  </si>
  <si>
    <t>En régimen de pasaje</t>
  </si>
  <si>
    <t>En régimen de mercancía</t>
  </si>
  <si>
    <t>(*) Incluye cargas, descargas, tránsito, transbordo y taras</t>
  </si>
  <si>
    <t>RESUMEN DE MERCANCÍAS SEGÚN SU NATURALEZA Y PRESENTACIÓN</t>
  </si>
  <si>
    <t>Datos en toneladas</t>
  </si>
  <si>
    <t>GRANELES LÍQUIDOS</t>
  </si>
  <si>
    <t>GRANELES SÓLIDOS</t>
  </si>
  <si>
    <t>MERCANCÍA GENERAL</t>
  </si>
  <si>
    <t>MERCANCÍAS SEGÚN SU NATURALEZA</t>
  </si>
  <si>
    <t>Acumulado desde enero</t>
  </si>
  <si>
    <t>Grupo energético</t>
  </si>
  <si>
    <t>Petróleo crudo</t>
  </si>
  <si>
    <t>Fueloil</t>
  </si>
  <si>
    <t>Gasoil</t>
  </si>
  <si>
    <t>Gasolina</t>
  </si>
  <si>
    <t>Otros productos petrolíferos</t>
  </si>
  <si>
    <t>Gases energéticos de petróleo</t>
  </si>
  <si>
    <t>Carbón y coque de petróleo</t>
  </si>
  <si>
    <t>Gas natural</t>
  </si>
  <si>
    <t>Biocombustibles</t>
  </si>
  <si>
    <t>Grupo siderometalúrgico</t>
  </si>
  <si>
    <t>Mineral de hierro</t>
  </si>
  <si>
    <t>Otros minerales y residuos metálicos</t>
  </si>
  <si>
    <t>Chatarra de hierro</t>
  </si>
  <si>
    <t>Productos siderúrgicos</t>
  </si>
  <si>
    <t>Otros productos metalúrgicos</t>
  </si>
  <si>
    <t>Grupo minerales no metálicos</t>
  </si>
  <si>
    <t>Sal común</t>
  </si>
  <si>
    <t>Otros minerales no metálicos</t>
  </si>
  <si>
    <t>Grupo abonos</t>
  </si>
  <si>
    <t>Fosfatos</t>
  </si>
  <si>
    <t>Potasas</t>
  </si>
  <si>
    <t>Abonos naturales y artificiales</t>
  </si>
  <si>
    <t>Grupo productos químicos</t>
  </si>
  <si>
    <t>Productos químicos</t>
  </si>
  <si>
    <t>Grupo materiales de construcción</t>
  </si>
  <si>
    <t>Asfalto</t>
  </si>
  <si>
    <t>Cemento y clínker</t>
  </si>
  <si>
    <t>Materiales de construcción elaborados</t>
  </si>
  <si>
    <t>Grupo agroganadero y alimentario</t>
  </si>
  <si>
    <t>Cereales y sus harinas</t>
  </si>
  <si>
    <t>Habas de soja</t>
  </si>
  <si>
    <t>Frutas, hortalizas y legumbres</t>
  </si>
  <si>
    <t>Vinos, bebidas, alcoholes y derivados</t>
  </si>
  <si>
    <t>Conservas</t>
  </si>
  <si>
    <t>Tabaco, cacao, café y especias</t>
  </si>
  <si>
    <t>Aceites y grasas</t>
  </si>
  <si>
    <t>Otros productos alimenticios</t>
  </si>
  <si>
    <t>Pescado congelado y refrigerado</t>
  </si>
  <si>
    <t>Piensos y forrajes</t>
  </si>
  <si>
    <t>Grupo otras mercancías</t>
  </si>
  <si>
    <t>Maderas y corcho</t>
  </si>
  <si>
    <t>Papel y pasta</t>
  </si>
  <si>
    <t>Maquinaria, aparatos, herramientas y repuestos</t>
  </si>
  <si>
    <t>Resto de mercancías</t>
  </si>
  <si>
    <t>Grupo vehículos y elementos de transporte</t>
  </si>
  <si>
    <t>Vehículos y sus piezas</t>
  </si>
  <si>
    <t>Taras de equipamiento ro-ro</t>
  </si>
  <si>
    <t>Taras de contenedores</t>
  </si>
  <si>
    <t xml:space="preserve"> TOTAL MERCANCÍAS SEGÚN SU NATURALEZA Y PRESENTACIÓN 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</si>
</sst>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#,##0_ ;[Red]\-#,##0\ "/>
    <numFmt numFmtId="167" formatCode="#,##0.0_ ;[Red]\-#,##0.0\ "/>
  </numFmts>
  <fonts count="2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rgb="FF0A0A44"/>
      <name val="Arial"/>
      <family val="2"/>
    </font>
    <font>
      <sz val="9"/>
      <color theme="1"/>
      <name val="Calibri"/>
      <family val="2"/>
      <scheme val="minor"/>
    </font>
    <font>
      <b/>
      <sz val="16"/>
      <color theme="4" tint="-0.4999237037263100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color rgb="FF363636"/>
      <name val="Arial"/>
      <family val="2"/>
    </font>
    <font>
      <sz val="8"/>
      <name val="Arial"/>
      <family val="2"/>
    </font>
    <font>
      <sz val="8"/>
      <color rgb="FF363636"/>
      <name val="Arial"/>
      <family val="2"/>
    </font>
    <font>
      <b/>
      <sz val="8"/>
      <name val="Arial"/>
      <family val="2"/>
    </font>
    <font>
      <b/>
      <sz val="9"/>
      <color theme="0"/>
      <name val="Arial"/>
      <family val="2"/>
    </font>
    <font>
      <i/>
      <sz val="9"/>
      <color rgb="FFFF0000"/>
      <name val="Arial"/>
      <family val="2"/>
    </font>
    <font>
      <sz val="11"/>
      <color theme="1"/>
      <name val="Arial"/>
      <family val="2"/>
    </font>
    <font>
      <i/>
      <sz val="8"/>
      <color theme="1"/>
      <name val="Arial"/>
      <family val="2"/>
    </font>
    <font>
      <sz val="12"/>
      <color rgb="FF0A0A44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363636"/>
      <name val="Arial"/>
      <family val="2"/>
    </font>
    <font>
      <sz val="10"/>
      <color rgb="FF363636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A0A4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7BCE3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A7BCE3"/>
      </left>
      <right style="thin">
        <color rgb="FFA7BCE3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A0A44"/>
      </right>
      <top style="thin">
        <color auto="1"/>
      </top>
      <bottom style="thin">
        <color auto="1"/>
      </bottom>
      <diagonal/>
    </border>
    <border>
      <left style="thin">
        <color rgb="FF0A0A44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FFFFFF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3" fontId="3" fillId="0" borderId="6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indent="1"/>
    </xf>
    <xf numFmtId="3" fontId="1" fillId="2" borderId="8" xfId="0" applyNumberFormat="1" applyFont="1" applyFill="1" applyBorder="1" applyAlignment="1">
      <alignment horizontal="right" vertical="center"/>
    </xf>
    <xf numFmtId="3" fontId="1" fillId="2" borderId="9" xfId="0" applyNumberFormat="1" applyFont="1" applyFill="1" applyBorder="1" applyAlignment="1">
      <alignment horizontal="right" vertical="center"/>
    </xf>
    <xf numFmtId="3" fontId="1" fillId="2" borderId="10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left" vertical="center" wrapText="1" indent="1"/>
    </xf>
    <xf numFmtId="0" fontId="9" fillId="3" borderId="14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3" fontId="10" fillId="3" borderId="3" xfId="0" applyNumberFormat="1" applyFont="1" applyFill="1" applyBorder="1" applyAlignment="1">
      <alignment horizontal="right" vertical="center"/>
    </xf>
    <xf numFmtId="3" fontId="10" fillId="3" borderId="3" xfId="0" applyNumberFormat="1" applyFont="1" applyFill="1" applyBorder="1" applyAlignment="1">
      <alignment vertical="center"/>
    </xf>
    <xf numFmtId="165" fontId="10" fillId="3" borderId="3" xfId="0" applyNumberFormat="1" applyFont="1" applyFill="1" applyBorder="1" applyAlignment="1">
      <alignment horizontal="right" vertical="center"/>
    </xf>
    <xf numFmtId="0" fontId="9" fillId="3" borderId="3" xfId="0" applyFont="1" applyFill="1" applyBorder="1" applyAlignment="1">
      <alignment horizontal="left" vertical="center"/>
    </xf>
    <xf numFmtId="3" fontId="10" fillId="3" borderId="10" xfId="0" applyNumberFormat="1" applyFont="1" applyFill="1" applyBorder="1" applyAlignment="1">
      <alignment horizontal="right" vertical="center"/>
    </xf>
    <xf numFmtId="3" fontId="10" fillId="3" borderId="10" xfId="0" applyNumberFormat="1" applyFont="1" applyFill="1" applyBorder="1" applyAlignment="1">
      <alignment vertical="center"/>
    </xf>
    <xf numFmtId="165" fontId="10" fillId="3" borderId="10" xfId="0" applyNumberFormat="1" applyFont="1" applyFill="1" applyBorder="1" applyAlignment="1">
      <alignment horizontal="right" vertical="center"/>
    </xf>
    <xf numFmtId="0" fontId="9" fillId="3" borderId="16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3" fontId="10" fillId="3" borderId="4" xfId="0" applyNumberFormat="1" applyFont="1" applyFill="1" applyBorder="1" applyAlignment="1">
      <alignment horizontal="right" vertical="center"/>
    </xf>
    <xf numFmtId="3" fontId="10" fillId="3" borderId="0" xfId="0" applyNumberFormat="1" applyFont="1" applyFill="1" applyAlignment="1">
      <alignment horizontal="right" vertical="center"/>
    </xf>
    <xf numFmtId="0" fontId="11" fillId="5" borderId="9" xfId="0" applyFont="1" applyFill="1" applyBorder="1" applyAlignment="1">
      <alignment horizontal="left" vertical="center"/>
    </xf>
    <xf numFmtId="3" fontId="10" fillId="0" borderId="3" xfId="0" applyNumberFormat="1" applyFont="1" applyBorder="1" applyAlignment="1">
      <alignment horizontal="right" vertical="center"/>
    </xf>
    <xf numFmtId="3" fontId="10" fillId="0" borderId="17" xfId="0" applyNumberFormat="1" applyFont="1" applyBorder="1" applyAlignment="1">
      <alignment horizontal="right" vertical="center"/>
    </xf>
    <xf numFmtId="3" fontId="10" fillId="0" borderId="10" xfId="0" applyNumberFormat="1" applyFont="1" applyBorder="1" applyAlignment="1">
      <alignment vertical="center"/>
    </xf>
    <xf numFmtId="165" fontId="10" fillId="0" borderId="15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10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165" fontId="10" fillId="0" borderId="4" xfId="0" applyNumberFormat="1" applyFont="1" applyBorder="1" applyAlignment="1">
      <alignment horizontal="right" vertical="center"/>
    </xf>
    <xf numFmtId="0" fontId="2" fillId="4" borderId="18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right" vertical="center"/>
    </xf>
    <xf numFmtId="3" fontId="12" fillId="4" borderId="8" xfId="0" applyNumberFormat="1" applyFont="1" applyFill="1" applyBorder="1" applyAlignment="1">
      <alignment horizontal="right" vertical="center"/>
    </xf>
    <xf numFmtId="3" fontId="12" fillId="4" borderId="3" xfId="0" applyNumberFormat="1" applyFont="1" applyFill="1" applyBorder="1" applyAlignment="1">
      <alignment horizontal="right" vertical="center"/>
    </xf>
    <xf numFmtId="165" fontId="12" fillId="4" borderId="10" xfId="0" applyNumberFormat="1" applyFont="1" applyFill="1" applyBorder="1" applyAlignment="1">
      <alignment horizontal="right" vertical="center"/>
    </xf>
    <xf numFmtId="0" fontId="9" fillId="4" borderId="11" xfId="0" applyFont="1" applyFill="1" applyBorder="1" applyAlignment="1">
      <alignment horizontal="left" vertical="center" indent="1"/>
    </xf>
    <xf numFmtId="3" fontId="10" fillId="3" borderId="8" xfId="0" applyNumberFormat="1" applyFont="1" applyFill="1" applyBorder="1" applyAlignment="1">
      <alignment horizontal="right" vertical="center"/>
    </xf>
    <xf numFmtId="3" fontId="10" fillId="3" borderId="9" xfId="0" applyNumberFormat="1" applyFont="1" applyFill="1" applyBorder="1" applyAlignment="1">
      <alignment horizontal="right" vertical="center"/>
    </xf>
    <xf numFmtId="3" fontId="10" fillId="3" borderId="7" xfId="0" applyNumberFormat="1" applyFont="1" applyFill="1" applyBorder="1" applyAlignment="1">
      <alignment horizontal="right" vertical="center"/>
    </xf>
    <xf numFmtId="165" fontId="10" fillId="3" borderId="19" xfId="0" applyNumberFormat="1" applyFont="1" applyFill="1" applyBorder="1" applyAlignment="1">
      <alignment horizontal="right" vertical="center"/>
    </xf>
    <xf numFmtId="3" fontId="10" fillId="0" borderId="20" xfId="0" applyNumberFormat="1" applyFont="1" applyBorder="1" applyAlignment="1">
      <alignment horizontal="right" vertical="center"/>
    </xf>
    <xf numFmtId="3" fontId="10" fillId="0" borderId="9" xfId="0" applyNumberFormat="1" applyFont="1" applyBorder="1" applyAlignment="1">
      <alignment horizontal="right" vertical="center"/>
    </xf>
    <xf numFmtId="165" fontId="10" fillId="0" borderId="13" xfId="0" applyNumberFormat="1" applyFont="1" applyBorder="1" applyAlignment="1">
      <alignment horizontal="right" vertical="center"/>
    </xf>
    <xf numFmtId="3" fontId="10" fillId="3" borderId="15" xfId="0" applyNumberFormat="1" applyFont="1" applyFill="1" applyBorder="1" applyAlignment="1">
      <alignment horizontal="right" vertical="center"/>
    </xf>
    <xf numFmtId="3" fontId="10" fillId="3" borderId="21" xfId="0" applyNumberFormat="1" applyFont="1" applyFill="1" applyBorder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3" fontId="9" fillId="4" borderId="3" xfId="0" applyNumberFormat="1" applyFont="1" applyFill="1" applyBorder="1" applyAlignment="1">
      <alignment horizontal="right" vertical="center"/>
    </xf>
    <xf numFmtId="3" fontId="9" fillId="4" borderId="10" xfId="0" applyNumberFormat="1" applyFont="1" applyFill="1" applyBorder="1" applyAlignment="1">
      <alignment horizontal="right" vertical="center"/>
    </xf>
    <xf numFmtId="3" fontId="9" fillId="4" borderId="8" xfId="0" applyNumberFormat="1" applyFont="1" applyFill="1" applyBorder="1" applyAlignment="1">
      <alignment horizontal="right" vertical="center"/>
    </xf>
    <xf numFmtId="0" fontId="13" fillId="2" borderId="12" xfId="0" applyFont="1" applyFill="1" applyBorder="1" applyAlignment="1">
      <alignment horizontal="right" vertical="center"/>
    </xf>
    <xf numFmtId="3" fontId="13" fillId="2" borderId="0" xfId="0" applyNumberFormat="1" applyFont="1" applyFill="1" applyAlignment="1">
      <alignment horizontal="right" vertical="center"/>
    </xf>
    <xf numFmtId="3" fontId="13" fillId="2" borderId="9" xfId="0" applyNumberFormat="1" applyFont="1" applyFill="1" applyBorder="1" applyAlignment="1">
      <alignment horizontal="right" vertical="center"/>
    </xf>
    <xf numFmtId="3" fontId="13" fillId="2" borderId="3" xfId="0" applyNumberFormat="1" applyFont="1" applyFill="1" applyBorder="1" applyAlignment="1">
      <alignment vertical="center"/>
    </xf>
    <xf numFmtId="165" fontId="13" fillId="2" borderId="19" xfId="0" applyNumberFormat="1" applyFont="1" applyFill="1" applyBorder="1" applyAlignment="1">
      <alignment horizontal="right" vertical="center"/>
    </xf>
    <xf numFmtId="0" fontId="14" fillId="0" borderId="13" xfId="0" applyFont="1" applyBorder="1" applyAlignment="1">
      <alignment vertical="center"/>
    </xf>
    <xf numFmtId="0" fontId="15" fillId="0" borderId="3" xfId="0" applyFont="1" applyBorder="1" applyAlignment="1">
      <alignment horizontal="left" vertical="center"/>
    </xf>
    <xf numFmtId="0" fontId="15" fillId="0" borderId="20" xfId="0" applyFont="1" applyBorder="1" applyAlignment="1">
      <alignment vertical="center"/>
    </xf>
    <xf numFmtId="0" fontId="10" fillId="0" borderId="9" xfId="0" applyFont="1" applyBorder="1" applyAlignment="1">
      <alignment horizontal="right" vertical="center"/>
    </xf>
    <xf numFmtId="0" fontId="10" fillId="0" borderId="14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9" fillId="4" borderId="19" xfId="0" applyFont="1" applyFill="1" applyBorder="1" applyAlignment="1">
      <alignment horizontal="left" vertical="center" indent="1"/>
    </xf>
    <xf numFmtId="166" fontId="10" fillId="3" borderId="3" xfId="0" applyNumberFormat="1" applyFont="1" applyFill="1" applyBorder="1" applyAlignment="1">
      <alignment horizontal="right" vertical="center"/>
    </xf>
    <xf numFmtId="167" fontId="10" fillId="3" borderId="3" xfId="0" applyNumberFormat="1" applyFont="1" applyFill="1" applyBorder="1" applyAlignment="1">
      <alignment horizontal="right" vertical="center"/>
    </xf>
    <xf numFmtId="0" fontId="11" fillId="5" borderId="3" xfId="0" applyFont="1" applyFill="1" applyBorder="1" applyAlignment="1">
      <alignment horizontal="left" vertical="center"/>
    </xf>
    <xf numFmtId="3" fontId="10" fillId="5" borderId="3" xfId="0" applyNumberFormat="1" applyFont="1" applyFill="1" applyBorder="1" applyAlignment="1">
      <alignment horizontal="right" vertical="center"/>
    </xf>
    <xf numFmtId="166" fontId="10" fillId="5" borderId="3" xfId="0" applyNumberFormat="1" applyFont="1" applyFill="1" applyBorder="1" applyAlignment="1">
      <alignment horizontal="right" vertical="center"/>
    </xf>
    <xf numFmtId="167" fontId="10" fillId="5" borderId="3" xfId="0" applyNumberFormat="1" applyFont="1" applyFill="1" applyBorder="1" applyAlignment="1">
      <alignment horizontal="right" vertical="center"/>
    </xf>
    <xf numFmtId="0" fontId="9" fillId="5" borderId="3" xfId="0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20" fillId="2" borderId="22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1" fillId="4" borderId="25" xfId="0" applyFont="1" applyFill="1" applyBorder="1" applyAlignment="1">
      <alignment horizontal="left" vertical="center" wrapText="1"/>
    </xf>
    <xf numFmtId="0" fontId="21" fillId="5" borderId="26" xfId="0" applyFont="1" applyFill="1" applyBorder="1" applyAlignment="1">
      <alignment horizontal="left" vertical="center" wrapText="1"/>
    </xf>
    <xf numFmtId="3" fontId="22" fillId="5" borderId="27" xfId="0" applyNumberFormat="1" applyFont="1" applyFill="1" applyBorder="1" applyAlignment="1">
      <alignment horizontal="right" vertical="center" wrapText="1"/>
    </xf>
    <xf numFmtId="3" fontId="22" fillId="5" borderId="28" xfId="0" applyNumberFormat="1" applyFont="1" applyFill="1" applyBorder="1" applyAlignment="1">
      <alignment horizontal="right" vertical="center" wrapText="1"/>
    </xf>
    <xf numFmtId="166" fontId="22" fillId="5" borderId="29" xfId="0" applyNumberFormat="1" applyFont="1" applyFill="1" applyBorder="1" applyAlignment="1">
      <alignment horizontal="right" vertical="center" wrapText="1"/>
    </xf>
    <xf numFmtId="167" fontId="22" fillId="5" borderId="30" xfId="0" applyNumberFormat="1" applyFont="1" applyFill="1" applyBorder="1" applyAlignment="1">
      <alignment horizontal="right" vertical="center" wrapText="1"/>
    </xf>
    <xf numFmtId="3" fontId="22" fillId="5" borderId="31" xfId="0" applyNumberFormat="1" applyFont="1" applyFill="1" applyBorder="1" applyAlignment="1">
      <alignment horizontal="right" vertical="center" wrapText="1"/>
    </xf>
    <xf numFmtId="0" fontId="20" fillId="2" borderId="12" xfId="0" applyFont="1" applyFill="1" applyBorder="1" applyAlignment="1">
      <alignment horizontal="right" vertical="center"/>
    </xf>
    <xf numFmtId="3" fontId="20" fillId="2" borderId="10" xfId="0" applyNumberFormat="1" applyFont="1" applyFill="1" applyBorder="1" applyAlignment="1">
      <alignment horizontal="right" vertical="center"/>
    </xf>
    <xf numFmtId="167" fontId="20" fillId="2" borderId="10" xfId="0" applyNumberFormat="1" applyFont="1" applyFill="1" applyBorder="1" applyAlignment="1">
      <alignment horizontal="right"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51"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314324</xdr:colOff>
      <xdr:row>0</xdr:row>
      <xdr:rowOff>0</xdr:rowOff>
    </xdr:from>
    <xdr:to>
      <xdr:col>14</xdr:col>
      <xdr:colOff>162824</xdr:colOff>
      <xdr:row>2</xdr:row>
      <xdr:rowOff>125701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699" y="0"/>
          <a:ext cx="3658500" cy="506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0</xdr:row>
      <xdr:rowOff>7620</xdr:rowOff>
    </xdr:from>
    <xdr:to>
      <xdr:col>10</xdr:col>
      <xdr:colOff>53340</xdr:colOff>
      <xdr:row>2</xdr:row>
      <xdr:rowOff>146505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0895" y="7620"/>
          <a:ext cx="3703320" cy="5198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ncarni\Documents\Master\TFM_2024\Proyecto\informacion_tablas\12%20Diciembre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Cálculo"/>
      <sheetName val="Resumen general"/>
      <sheetName val="Resumen naturalezas3"/>
      <sheetName val="Resumen naturalezas"/>
      <sheetName val="Total tráfico"/>
      <sheetName val="Total presentación"/>
      <sheetName val="Líquidos"/>
      <sheetName val="Sólidos"/>
      <sheetName val="Mercancía general"/>
      <sheetName val="Mercancías contenedores"/>
      <sheetName val="Pesca"/>
      <sheetName val="Avituallamiento"/>
      <sheetName val="Avi. combustibles"/>
      <sheetName val="Tráfico interior"/>
      <sheetName val="Mercancías tránsito"/>
      <sheetName val="Mercan. contene. tránsito"/>
      <sheetName val="Ro-Ro"/>
      <sheetName val="Ro-Ro UTIS"/>
      <sheetName val="TEUS"/>
      <sheetName val="TEUS tránsito"/>
      <sheetName val="TEUS nacional"/>
      <sheetName val="TEUS exterior"/>
      <sheetName val="Buques número"/>
      <sheetName val="Buques GT"/>
      <sheetName val="Cruceros"/>
      <sheetName val="Pasajeros total"/>
      <sheetName val="Pasajeros regulares"/>
      <sheetName val="Pasajeros crucero"/>
      <sheetName val="Automóviles régimen pasaje"/>
      <sheetName val="Automóviles régimen mercancí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5">
          <cell r="B35">
            <v>16189700</v>
          </cell>
          <cell r="C35">
            <v>14468456</v>
          </cell>
          <cell r="D35">
            <v>181729345</v>
          </cell>
          <cell r="E35">
            <v>175064398</v>
          </cell>
        </row>
      </sheetData>
      <sheetData sheetId="8">
        <row r="35">
          <cell r="B35">
            <v>8294581</v>
          </cell>
          <cell r="C35">
            <v>6942790</v>
          </cell>
          <cell r="D35">
            <v>93967441</v>
          </cell>
          <cell r="E35">
            <v>90448050</v>
          </cell>
        </row>
      </sheetData>
      <sheetData sheetId="9">
        <row r="35">
          <cell r="B35">
            <v>20556956</v>
          </cell>
          <cell r="C35">
            <v>20879482</v>
          </cell>
          <cell r="D35">
            <v>270498630</v>
          </cell>
          <cell r="E35">
            <v>262691590</v>
          </cell>
        </row>
      </sheetData>
      <sheetData sheetId="10">
        <row r="35">
          <cell r="B35">
            <v>14209052</v>
          </cell>
          <cell r="C35">
            <v>14692203</v>
          </cell>
          <cell r="D35">
            <v>187552519</v>
          </cell>
          <cell r="E35">
            <v>178730566</v>
          </cell>
        </row>
      </sheetData>
      <sheetData sheetId="11">
        <row r="35">
          <cell r="B35">
            <v>9771.3749999999982</v>
          </cell>
          <cell r="C35">
            <v>6971.8739999999998</v>
          </cell>
          <cell r="D35">
            <v>147502.144</v>
          </cell>
          <cell r="E35">
            <v>130545.34599999998</v>
          </cell>
        </row>
      </sheetData>
      <sheetData sheetId="12">
        <row r="35">
          <cell r="B35">
            <v>912865</v>
          </cell>
          <cell r="C35">
            <v>891221</v>
          </cell>
          <cell r="D35">
            <v>11578513</v>
          </cell>
          <cell r="E35">
            <v>10894322</v>
          </cell>
        </row>
      </sheetData>
      <sheetData sheetId="13">
        <row r="35">
          <cell r="B35">
            <v>752718</v>
          </cell>
          <cell r="C35">
            <v>735124</v>
          </cell>
          <cell r="D35">
            <v>9808592</v>
          </cell>
          <cell r="E35">
            <v>9009166</v>
          </cell>
        </row>
      </sheetData>
      <sheetData sheetId="14">
        <row r="35">
          <cell r="B35">
            <v>273634</v>
          </cell>
          <cell r="C35">
            <v>379237</v>
          </cell>
          <cell r="D35">
            <v>3819339</v>
          </cell>
          <cell r="E35">
            <v>4078841</v>
          </cell>
        </row>
      </sheetData>
      <sheetData sheetId="15">
        <row r="35">
          <cell r="B35">
            <v>12473622</v>
          </cell>
          <cell r="C35">
            <v>11306371</v>
          </cell>
          <cell r="D35">
            <v>147516410</v>
          </cell>
          <cell r="E35">
            <v>141954932</v>
          </cell>
        </row>
      </sheetData>
      <sheetData sheetId="16">
        <row r="35">
          <cell r="B35">
            <v>8348845</v>
          </cell>
          <cell r="C35">
            <v>8897854</v>
          </cell>
          <cell r="D35">
            <v>110847932</v>
          </cell>
          <cell r="E35">
            <v>106513959</v>
          </cell>
        </row>
      </sheetData>
      <sheetData sheetId="17">
        <row r="35">
          <cell r="B35">
            <v>5369834</v>
          </cell>
          <cell r="C35">
            <v>5310487</v>
          </cell>
          <cell r="D35">
            <v>70957341</v>
          </cell>
          <cell r="E35">
            <v>71862083</v>
          </cell>
        </row>
      </sheetData>
      <sheetData sheetId="18">
        <row r="35">
          <cell r="B35">
            <v>218944</v>
          </cell>
          <cell r="C35">
            <v>220729</v>
          </cell>
          <cell r="D35">
            <v>2957190</v>
          </cell>
          <cell r="E35">
            <v>2996069</v>
          </cell>
        </row>
      </sheetData>
      <sheetData sheetId="19">
        <row r="35">
          <cell r="B35">
            <v>1298609.25</v>
          </cell>
          <cell r="C35">
            <v>1345795</v>
          </cell>
          <cell r="D35">
            <v>17151467.75</v>
          </cell>
          <cell r="E35">
            <v>16379280.25</v>
          </cell>
        </row>
      </sheetData>
      <sheetData sheetId="20">
        <row r="35">
          <cell r="B35">
            <v>657595.25</v>
          </cell>
          <cell r="C35">
            <v>692929</v>
          </cell>
          <cell r="D35">
            <v>8827317.4199999999</v>
          </cell>
          <cell r="E35">
            <v>8396940.25</v>
          </cell>
        </row>
      </sheetData>
      <sheetData sheetId="21">
        <row r="35">
          <cell r="B35">
            <v>170936.75</v>
          </cell>
          <cell r="C35">
            <v>176033.5</v>
          </cell>
          <cell r="D35">
            <v>2097270.5</v>
          </cell>
          <cell r="E35">
            <v>2084703.75</v>
          </cell>
        </row>
      </sheetData>
      <sheetData sheetId="22">
        <row r="35">
          <cell r="B35">
            <v>470077.25</v>
          </cell>
          <cell r="C35">
            <v>476832.5</v>
          </cell>
          <cell r="D35">
            <v>6226879.8300000001</v>
          </cell>
          <cell r="E35">
            <v>5897636.25</v>
          </cell>
        </row>
      </sheetData>
      <sheetData sheetId="23">
        <row r="35">
          <cell r="B35">
            <v>12009</v>
          </cell>
          <cell r="C35">
            <v>12134</v>
          </cell>
          <cell r="D35">
            <v>157105</v>
          </cell>
          <cell r="E35">
            <v>164215</v>
          </cell>
        </row>
      </sheetData>
      <sheetData sheetId="24">
        <row r="35">
          <cell r="B35">
            <v>204842808</v>
          </cell>
          <cell r="C35">
            <v>210478608</v>
          </cell>
          <cell r="D35">
            <v>2489579430</v>
          </cell>
          <cell r="E35">
            <v>2638995864</v>
          </cell>
        </row>
      </sheetData>
      <sheetData sheetId="25">
        <row r="35">
          <cell r="B35">
            <v>303</v>
          </cell>
          <cell r="C35">
            <v>295</v>
          </cell>
          <cell r="D35">
            <v>4528</v>
          </cell>
          <cell r="E35">
            <v>4501</v>
          </cell>
        </row>
      </sheetData>
      <sheetData sheetId="26">
        <row r="35">
          <cell r="B35">
            <v>2254768</v>
          </cell>
          <cell r="C35">
            <v>2480603</v>
          </cell>
          <cell r="D35">
            <v>33000241</v>
          </cell>
          <cell r="E35">
            <v>39251480</v>
          </cell>
        </row>
      </sheetData>
      <sheetData sheetId="27">
        <row r="35">
          <cell r="B35">
            <v>1594629</v>
          </cell>
          <cell r="C35">
            <v>1741436</v>
          </cell>
          <cell r="D35">
            <v>24816082</v>
          </cell>
          <cell r="E35">
            <v>27238774</v>
          </cell>
        </row>
      </sheetData>
      <sheetData sheetId="28">
        <row r="35">
          <cell r="B35">
            <v>660139</v>
          </cell>
          <cell r="C35">
            <v>739167</v>
          </cell>
          <cell r="D35">
            <v>8184159</v>
          </cell>
          <cell r="E35">
            <v>12012706</v>
          </cell>
        </row>
      </sheetData>
      <sheetData sheetId="29">
        <row r="35">
          <cell r="B35">
            <v>446630</v>
          </cell>
          <cell r="C35">
            <v>491490</v>
          </cell>
          <cell r="D35">
            <v>6249069</v>
          </cell>
          <cell r="E35">
            <v>6855548</v>
          </cell>
        </row>
      </sheetData>
      <sheetData sheetId="30">
        <row r="35">
          <cell r="B35">
            <v>363488</v>
          </cell>
          <cell r="C35">
            <v>318228</v>
          </cell>
          <cell r="D35">
            <v>3254434</v>
          </cell>
          <cell r="E35">
            <v>3893800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1"/>
  <sheetViews>
    <sheetView tabSelected="1" workbookViewId="0">
      <selection activeCell="DT28" sqref="DT28"/>
    </sheetView>
  </sheetViews>
  <sheetFormatPr baseColWidth="10" defaultColWidth="9.140625" defaultRowHeight="15" x14ac:dyDescent="0.25"/>
  <cols>
    <col min="1" max="1" width="20.7109375" customWidth="1"/>
    <col min="14" max="14" width="11.7109375" customWidth="1"/>
    <col min="15" max="15" width="11" customWidth="1"/>
    <col min="19" max="20" width="12.28515625" customWidth="1"/>
    <col min="27" max="27" width="14.140625" customWidth="1"/>
    <col min="28" max="28" width="15" customWidth="1"/>
    <col min="44" max="44" width="11.42578125" customWidth="1"/>
    <col min="45" max="45" width="12" customWidth="1"/>
    <col min="47" max="47" width="11.5703125" customWidth="1"/>
    <col min="48" max="48" width="12.42578125" customWidth="1"/>
    <col min="49" max="49" width="11.5703125" customWidth="1"/>
    <col min="50" max="50" width="12.7109375" customWidth="1"/>
    <col min="89" max="89" width="11.28515625" customWidth="1"/>
    <col min="90" max="90" width="12.140625" customWidth="1"/>
  </cols>
  <sheetData>
    <row r="1" spans="1:121" ht="37.5" customHeight="1" x14ac:dyDescent="0.25">
      <c r="A1" s="1" t="s">
        <v>0</v>
      </c>
      <c r="B1" s="2" t="s">
        <v>30</v>
      </c>
      <c r="C1" s="2"/>
      <c r="D1" s="2" t="s">
        <v>1</v>
      </c>
      <c r="E1" s="2"/>
      <c r="F1" s="2"/>
      <c r="G1" s="2" t="s">
        <v>31</v>
      </c>
      <c r="H1" s="2"/>
      <c r="I1" s="2" t="s">
        <v>2</v>
      </c>
      <c r="J1" s="2"/>
      <c r="K1" s="2"/>
      <c r="L1" s="2" t="s">
        <v>32</v>
      </c>
      <c r="M1" s="2"/>
      <c r="N1" s="2" t="s">
        <v>3</v>
      </c>
      <c r="O1" s="2"/>
      <c r="P1" s="2"/>
      <c r="Q1" s="2" t="s">
        <v>33</v>
      </c>
      <c r="R1" s="2"/>
      <c r="S1" s="2" t="s">
        <v>4</v>
      </c>
      <c r="T1" s="2"/>
      <c r="U1" s="2"/>
      <c r="V1" s="2" t="s">
        <v>34</v>
      </c>
      <c r="W1" s="2"/>
      <c r="X1" s="2" t="s">
        <v>5</v>
      </c>
      <c r="Y1" s="2"/>
      <c r="Z1" s="2"/>
      <c r="AA1" s="3" t="s">
        <v>35</v>
      </c>
      <c r="AB1" s="3"/>
      <c r="AC1" s="2" t="s">
        <v>6</v>
      </c>
      <c r="AD1" s="2"/>
      <c r="AE1" s="2"/>
      <c r="AF1" s="2" t="s">
        <v>36</v>
      </c>
      <c r="AG1" s="2"/>
      <c r="AH1" s="2" t="s">
        <v>7</v>
      </c>
      <c r="AI1" s="2"/>
      <c r="AJ1" s="2"/>
      <c r="AK1" s="2" t="s">
        <v>37</v>
      </c>
      <c r="AL1" s="2"/>
      <c r="AM1" s="2" t="s">
        <v>8</v>
      </c>
      <c r="AN1" s="2"/>
      <c r="AO1" s="2"/>
      <c r="AP1" s="2" t="s">
        <v>38</v>
      </c>
      <c r="AQ1" s="2"/>
      <c r="AR1" s="2" t="s">
        <v>9</v>
      </c>
      <c r="AS1" s="2"/>
      <c r="AT1" s="2"/>
      <c r="AU1" s="2" t="s">
        <v>39</v>
      </c>
      <c r="AV1" s="2"/>
      <c r="AW1" s="2" t="s">
        <v>10</v>
      </c>
      <c r="AX1" s="2"/>
      <c r="AY1" s="2"/>
      <c r="AZ1" s="2" t="s">
        <v>40</v>
      </c>
      <c r="BA1" s="2"/>
      <c r="BB1" s="2" t="s">
        <v>11</v>
      </c>
      <c r="BC1" s="2"/>
      <c r="BD1" s="2"/>
      <c r="BE1" s="2" t="s">
        <v>41</v>
      </c>
      <c r="BF1" s="2"/>
      <c r="BG1" s="2" t="s">
        <v>12</v>
      </c>
      <c r="BH1" s="2"/>
      <c r="BI1" s="2"/>
      <c r="BJ1" s="2" t="s">
        <v>42</v>
      </c>
      <c r="BK1" s="2"/>
      <c r="BL1" s="2" t="s">
        <v>13</v>
      </c>
      <c r="BM1" s="2"/>
      <c r="BN1" s="2"/>
      <c r="BO1" s="2" t="s">
        <v>43</v>
      </c>
      <c r="BP1" s="2"/>
      <c r="BQ1" s="2" t="s">
        <v>14</v>
      </c>
      <c r="BR1" s="2"/>
      <c r="BS1" s="2"/>
      <c r="BT1" s="2" t="s">
        <v>44</v>
      </c>
      <c r="BU1" s="2"/>
      <c r="BV1" s="2" t="s">
        <v>15</v>
      </c>
      <c r="BW1" s="2"/>
      <c r="BX1" s="2"/>
      <c r="BY1" s="2" t="s">
        <v>45</v>
      </c>
      <c r="BZ1" s="2"/>
      <c r="CA1" s="2" t="s">
        <v>16</v>
      </c>
      <c r="CB1" s="2"/>
      <c r="CC1" s="2"/>
      <c r="CD1" s="2" t="s">
        <v>46</v>
      </c>
      <c r="CE1" s="2"/>
      <c r="CF1" s="2" t="s">
        <v>17</v>
      </c>
      <c r="CG1" s="2"/>
      <c r="CH1" s="2"/>
      <c r="CI1" s="2" t="s">
        <v>47</v>
      </c>
      <c r="CJ1" s="2"/>
      <c r="CK1" s="2" t="s">
        <v>18</v>
      </c>
      <c r="CL1" s="2"/>
      <c r="CM1" s="2"/>
      <c r="CN1" s="2" t="s">
        <v>48</v>
      </c>
      <c r="CO1" s="2"/>
      <c r="CP1" s="2" t="s">
        <v>19</v>
      </c>
      <c r="CQ1" s="2"/>
      <c r="CR1" s="2"/>
      <c r="CS1" s="2" t="s">
        <v>49</v>
      </c>
      <c r="CT1" s="2"/>
      <c r="CU1" s="2" t="s">
        <v>20</v>
      </c>
      <c r="CV1" s="2"/>
      <c r="CW1" s="2"/>
      <c r="CX1" s="2" t="s">
        <v>50</v>
      </c>
      <c r="CY1" s="2"/>
      <c r="CZ1" s="2" t="s">
        <v>21</v>
      </c>
      <c r="DA1" s="2"/>
      <c r="DB1" s="2"/>
      <c r="DC1" s="2" t="s">
        <v>51</v>
      </c>
      <c r="DD1" s="2"/>
      <c r="DE1" s="2" t="s">
        <v>22</v>
      </c>
      <c r="DF1" s="2"/>
      <c r="DG1" s="2"/>
      <c r="DH1" s="2" t="s">
        <v>52</v>
      </c>
      <c r="DI1" s="2"/>
      <c r="DJ1" s="2" t="s">
        <v>23</v>
      </c>
      <c r="DK1" s="2"/>
      <c r="DL1" s="2"/>
      <c r="DM1" s="2" t="s">
        <v>53</v>
      </c>
      <c r="DN1" s="2"/>
      <c r="DO1" s="2" t="s">
        <v>24</v>
      </c>
      <c r="DP1" s="2"/>
      <c r="DQ1" s="2"/>
    </row>
    <row r="2" spans="1:121" x14ac:dyDescent="0.25">
      <c r="A2" s="1"/>
      <c r="B2" s="4" t="s">
        <v>25</v>
      </c>
      <c r="C2" s="4" t="s">
        <v>26</v>
      </c>
      <c r="D2" s="4" t="s">
        <v>25</v>
      </c>
      <c r="E2" s="4" t="s">
        <v>26</v>
      </c>
      <c r="F2" s="5" t="s">
        <v>27</v>
      </c>
      <c r="G2" s="4" t="s">
        <v>25</v>
      </c>
      <c r="H2" s="4" t="s">
        <v>26</v>
      </c>
      <c r="I2" s="4" t="s">
        <v>25</v>
      </c>
      <c r="J2" s="4" t="s">
        <v>26</v>
      </c>
      <c r="K2" s="5" t="s">
        <v>27</v>
      </c>
      <c r="L2" s="4" t="s">
        <v>25</v>
      </c>
      <c r="M2" s="4" t="s">
        <v>26</v>
      </c>
      <c r="N2" s="4" t="s">
        <v>25</v>
      </c>
      <c r="O2" s="4" t="s">
        <v>26</v>
      </c>
      <c r="P2" s="5" t="s">
        <v>27</v>
      </c>
      <c r="Q2" s="4" t="s">
        <v>25</v>
      </c>
      <c r="R2" s="4" t="s">
        <v>26</v>
      </c>
      <c r="S2" s="4" t="s">
        <v>25</v>
      </c>
      <c r="T2" s="4" t="s">
        <v>26</v>
      </c>
      <c r="U2" s="5" t="s">
        <v>27</v>
      </c>
      <c r="V2" s="4" t="s">
        <v>25</v>
      </c>
      <c r="W2" s="4" t="s">
        <v>26</v>
      </c>
      <c r="X2" s="4" t="s">
        <v>25</v>
      </c>
      <c r="Y2" s="4" t="s">
        <v>26</v>
      </c>
      <c r="Z2" s="5" t="s">
        <v>27</v>
      </c>
      <c r="AA2" s="4" t="s">
        <v>25</v>
      </c>
      <c r="AB2" s="4" t="s">
        <v>26</v>
      </c>
      <c r="AC2" s="4" t="s">
        <v>25</v>
      </c>
      <c r="AD2" s="4" t="s">
        <v>26</v>
      </c>
      <c r="AE2" s="5" t="s">
        <v>27</v>
      </c>
      <c r="AF2" s="4" t="s">
        <v>25</v>
      </c>
      <c r="AG2" s="4" t="s">
        <v>26</v>
      </c>
      <c r="AH2" s="4" t="s">
        <v>25</v>
      </c>
      <c r="AI2" s="4" t="s">
        <v>26</v>
      </c>
      <c r="AJ2" s="5" t="s">
        <v>27</v>
      </c>
      <c r="AK2" s="4" t="s">
        <v>25</v>
      </c>
      <c r="AL2" s="4" t="s">
        <v>26</v>
      </c>
      <c r="AM2" s="4" t="s">
        <v>25</v>
      </c>
      <c r="AN2" s="4" t="s">
        <v>26</v>
      </c>
      <c r="AO2" s="5" t="s">
        <v>27</v>
      </c>
      <c r="AP2" s="4" t="s">
        <v>25</v>
      </c>
      <c r="AQ2" s="4" t="s">
        <v>26</v>
      </c>
      <c r="AR2" s="4" t="s">
        <v>25</v>
      </c>
      <c r="AS2" s="4" t="s">
        <v>26</v>
      </c>
      <c r="AT2" s="5" t="s">
        <v>27</v>
      </c>
      <c r="AU2" s="4" t="s">
        <v>25</v>
      </c>
      <c r="AV2" s="4" t="s">
        <v>26</v>
      </c>
      <c r="AW2" s="4" t="s">
        <v>25</v>
      </c>
      <c r="AX2" s="4" t="s">
        <v>26</v>
      </c>
      <c r="AY2" s="5" t="s">
        <v>27</v>
      </c>
      <c r="AZ2" s="4" t="s">
        <v>25</v>
      </c>
      <c r="BA2" s="4" t="s">
        <v>26</v>
      </c>
      <c r="BB2" s="4" t="s">
        <v>25</v>
      </c>
      <c r="BC2" s="4" t="s">
        <v>26</v>
      </c>
      <c r="BD2" s="5" t="s">
        <v>27</v>
      </c>
      <c r="BE2" s="4">
        <v>2022</v>
      </c>
      <c r="BF2" s="4">
        <v>2023</v>
      </c>
      <c r="BG2" s="4">
        <v>2022</v>
      </c>
      <c r="BH2" s="4">
        <v>2023</v>
      </c>
      <c r="BI2" s="5" t="s">
        <v>27</v>
      </c>
      <c r="BJ2" s="6">
        <v>2022</v>
      </c>
      <c r="BK2" s="4">
        <v>2023</v>
      </c>
      <c r="BL2" s="4">
        <v>2022</v>
      </c>
      <c r="BM2" s="4">
        <v>2023</v>
      </c>
      <c r="BN2" s="5" t="s">
        <v>27</v>
      </c>
      <c r="BO2" s="4">
        <v>2022</v>
      </c>
      <c r="BP2" s="4">
        <v>2023</v>
      </c>
      <c r="BQ2" s="4">
        <v>2022</v>
      </c>
      <c r="BR2" s="4">
        <v>2023</v>
      </c>
      <c r="BS2" s="5" t="s">
        <v>27</v>
      </c>
      <c r="BT2" s="4">
        <v>2022</v>
      </c>
      <c r="BU2" s="4">
        <v>2023</v>
      </c>
      <c r="BV2" s="4">
        <v>2022</v>
      </c>
      <c r="BW2" s="4">
        <v>2023</v>
      </c>
      <c r="BX2" s="5" t="s">
        <v>27</v>
      </c>
      <c r="BY2" s="4">
        <v>2022</v>
      </c>
      <c r="BZ2" s="4">
        <v>2023</v>
      </c>
      <c r="CA2" s="4">
        <v>2022</v>
      </c>
      <c r="CB2" s="4">
        <v>2023</v>
      </c>
      <c r="CC2" s="5" t="s">
        <v>27</v>
      </c>
      <c r="CD2" s="4">
        <v>2022</v>
      </c>
      <c r="CE2" s="4">
        <v>2023</v>
      </c>
      <c r="CF2" s="4">
        <v>2022</v>
      </c>
      <c r="CG2" s="4">
        <v>2023</v>
      </c>
      <c r="CH2" s="5" t="s">
        <v>27</v>
      </c>
      <c r="CI2" s="4" t="s">
        <v>28</v>
      </c>
      <c r="CJ2" s="4" t="s">
        <v>29</v>
      </c>
      <c r="CK2" s="4" t="s">
        <v>28</v>
      </c>
      <c r="CL2" s="4" t="s">
        <v>29</v>
      </c>
      <c r="CM2" s="5" t="s">
        <v>27</v>
      </c>
      <c r="CN2" s="4">
        <v>2022</v>
      </c>
      <c r="CO2" s="4">
        <v>2023</v>
      </c>
      <c r="CP2" s="4">
        <v>2022</v>
      </c>
      <c r="CQ2" s="4">
        <v>2023</v>
      </c>
      <c r="CR2" s="5" t="s">
        <v>27</v>
      </c>
      <c r="CS2" s="4">
        <v>2022</v>
      </c>
      <c r="CT2" s="4">
        <v>2023</v>
      </c>
      <c r="CU2" s="4">
        <v>2022</v>
      </c>
      <c r="CV2" s="4">
        <v>2023</v>
      </c>
      <c r="CW2" s="5" t="s">
        <v>27</v>
      </c>
      <c r="CX2" s="4">
        <v>2022</v>
      </c>
      <c r="CY2" s="4">
        <v>2023</v>
      </c>
      <c r="CZ2" s="4">
        <v>2022</v>
      </c>
      <c r="DA2" s="4">
        <v>2023</v>
      </c>
      <c r="DB2" s="5" t="s">
        <v>27</v>
      </c>
      <c r="DC2" s="4">
        <v>2022</v>
      </c>
      <c r="DD2" s="4">
        <v>2023</v>
      </c>
      <c r="DE2" s="4">
        <v>2022</v>
      </c>
      <c r="DF2" s="4">
        <v>2023</v>
      </c>
      <c r="DG2" s="5" t="s">
        <v>27</v>
      </c>
      <c r="DH2" s="4">
        <v>2022</v>
      </c>
      <c r="DI2" s="4">
        <v>2023</v>
      </c>
      <c r="DJ2" s="4">
        <v>2022</v>
      </c>
      <c r="DK2" s="4">
        <v>2023</v>
      </c>
      <c r="DL2" s="5" t="s">
        <v>27</v>
      </c>
      <c r="DM2" s="4">
        <v>2022</v>
      </c>
      <c r="DN2" s="4">
        <v>2023</v>
      </c>
      <c r="DO2" s="4">
        <v>2022</v>
      </c>
      <c r="DP2" s="4">
        <v>2023</v>
      </c>
      <c r="DQ2" s="5" t="s">
        <v>27</v>
      </c>
    </row>
    <row r="3" spans="1:121" x14ac:dyDescent="0.25">
      <c r="A3" s="7" t="s">
        <v>54</v>
      </c>
      <c r="B3" s="8">
        <v>802841</v>
      </c>
      <c r="C3" s="8">
        <v>794732</v>
      </c>
      <c r="D3" s="8">
        <v>8528278</v>
      </c>
      <c r="E3" s="8">
        <v>8078306</v>
      </c>
      <c r="F3" s="9">
        <v>-5.2762351321099032</v>
      </c>
      <c r="G3" s="8">
        <v>726454</v>
      </c>
      <c r="H3" s="8">
        <v>360235</v>
      </c>
      <c r="I3" s="8">
        <v>5392363</v>
      </c>
      <c r="J3" s="8">
        <v>5183353</v>
      </c>
      <c r="K3" s="9">
        <v>-3.8760372771640168</v>
      </c>
      <c r="L3" s="8">
        <v>27810</v>
      </c>
      <c r="M3" s="8">
        <v>78431</v>
      </c>
      <c r="N3" s="8">
        <v>896733</v>
      </c>
      <c r="O3" s="8">
        <v>622167</v>
      </c>
      <c r="P3" s="9">
        <v>-30.618478409961501</v>
      </c>
      <c r="Q3" s="8">
        <v>0</v>
      </c>
      <c r="R3" s="8">
        <v>0</v>
      </c>
      <c r="S3" s="8">
        <v>113</v>
      </c>
      <c r="T3" s="8">
        <v>174</v>
      </c>
      <c r="U3" s="9">
        <v>53.982300884955748</v>
      </c>
      <c r="V3" s="8">
        <v>1918.3530000000001</v>
      </c>
      <c r="W3" s="8">
        <v>1119.2339999999999</v>
      </c>
      <c r="X3" s="8">
        <v>28130.599999999991</v>
      </c>
      <c r="Y3" s="8">
        <v>27229.947999999989</v>
      </c>
      <c r="Z3" s="9">
        <v>-3.2016807320142529</v>
      </c>
      <c r="AA3" s="8">
        <v>22238</v>
      </c>
      <c r="AB3" s="8">
        <v>23583</v>
      </c>
      <c r="AC3" s="8">
        <v>73749</v>
      </c>
      <c r="AD3" s="8">
        <v>75447</v>
      </c>
      <c r="AE3" s="9">
        <v>2.302404100394583</v>
      </c>
      <c r="AF3" s="8">
        <v>3374</v>
      </c>
      <c r="AG3" s="8">
        <v>2061</v>
      </c>
      <c r="AH3" s="8">
        <v>31511</v>
      </c>
      <c r="AI3" s="8">
        <v>29586</v>
      </c>
      <c r="AJ3" s="9">
        <v>-6.1089778172701577</v>
      </c>
      <c r="AK3" s="8">
        <v>0</v>
      </c>
      <c r="AL3" s="8">
        <v>0</v>
      </c>
      <c r="AM3" s="8">
        <v>0</v>
      </c>
      <c r="AN3" s="8">
        <v>0</v>
      </c>
      <c r="AO3" s="9" t="s">
        <v>75</v>
      </c>
      <c r="AP3" s="8">
        <v>470045</v>
      </c>
      <c r="AQ3" s="8">
        <v>42191</v>
      </c>
      <c r="AR3" s="8">
        <v>1929275</v>
      </c>
      <c r="AS3" s="8">
        <v>1714875</v>
      </c>
      <c r="AT3" s="9">
        <v>-11.112982856254289</v>
      </c>
      <c r="AU3" s="8">
        <v>0</v>
      </c>
      <c r="AV3" s="8">
        <v>0</v>
      </c>
      <c r="AW3" s="8">
        <v>0</v>
      </c>
      <c r="AX3" s="8">
        <v>0</v>
      </c>
      <c r="AY3" s="9" t="s">
        <v>75</v>
      </c>
      <c r="AZ3" s="8">
        <v>0</v>
      </c>
      <c r="BA3" s="8">
        <v>0</v>
      </c>
      <c r="BB3" s="8">
        <v>0</v>
      </c>
      <c r="BC3" s="8">
        <v>0</v>
      </c>
      <c r="BD3" s="9" t="s">
        <v>75</v>
      </c>
      <c r="BE3" s="8">
        <v>0</v>
      </c>
      <c r="BF3" s="8">
        <v>0</v>
      </c>
      <c r="BG3" s="8">
        <v>0</v>
      </c>
      <c r="BH3" s="8">
        <v>0</v>
      </c>
      <c r="BI3" s="9" t="s">
        <v>75</v>
      </c>
      <c r="BJ3" s="8">
        <v>0</v>
      </c>
      <c r="BK3" s="8">
        <v>0</v>
      </c>
      <c r="BL3" s="8">
        <v>10</v>
      </c>
      <c r="BM3" s="8">
        <v>14</v>
      </c>
      <c r="BN3" s="9">
        <v>40</v>
      </c>
      <c r="BO3" s="8">
        <v>0</v>
      </c>
      <c r="BP3" s="8">
        <v>0</v>
      </c>
      <c r="BQ3" s="8">
        <v>0</v>
      </c>
      <c r="BR3" s="8">
        <v>0</v>
      </c>
      <c r="BS3" s="9" t="s">
        <v>75</v>
      </c>
      <c r="BT3" s="8">
        <v>0</v>
      </c>
      <c r="BU3" s="8">
        <v>0</v>
      </c>
      <c r="BV3" s="8">
        <v>0</v>
      </c>
      <c r="BW3" s="8">
        <v>0</v>
      </c>
      <c r="BX3" s="9" t="s">
        <v>75</v>
      </c>
      <c r="BY3" s="8">
        <v>0</v>
      </c>
      <c r="BZ3" s="8">
        <v>0</v>
      </c>
      <c r="CA3" s="8">
        <v>10</v>
      </c>
      <c r="CB3" s="8">
        <v>14</v>
      </c>
      <c r="CC3" s="9">
        <v>40</v>
      </c>
      <c r="CD3" s="8">
        <v>90</v>
      </c>
      <c r="CE3" s="8">
        <v>71</v>
      </c>
      <c r="CF3" s="8">
        <v>1094</v>
      </c>
      <c r="CG3" s="8">
        <v>1093</v>
      </c>
      <c r="CH3" s="9">
        <v>-9.1407678244976864E-2</v>
      </c>
      <c r="CI3" s="8">
        <v>1936468</v>
      </c>
      <c r="CJ3" s="8">
        <v>1541848</v>
      </c>
      <c r="CK3" s="8">
        <v>26583332</v>
      </c>
      <c r="CL3" s="8">
        <v>27764406</v>
      </c>
      <c r="CM3" s="9">
        <v>4.442911821588055</v>
      </c>
      <c r="CN3" s="8">
        <v>7</v>
      </c>
      <c r="CO3" s="8">
        <v>4</v>
      </c>
      <c r="CP3" s="8">
        <v>137</v>
      </c>
      <c r="CQ3" s="8">
        <v>131</v>
      </c>
      <c r="CR3" s="9">
        <v>-4.379562043795616</v>
      </c>
      <c r="CS3" s="8">
        <v>10397</v>
      </c>
      <c r="CT3" s="8">
        <v>3924</v>
      </c>
      <c r="CU3" s="8">
        <v>222723</v>
      </c>
      <c r="CV3" s="8">
        <v>323991</v>
      </c>
      <c r="CW3" s="9">
        <v>45.468137552026519</v>
      </c>
      <c r="CX3" s="8">
        <v>0</v>
      </c>
      <c r="CY3" s="8">
        <v>0</v>
      </c>
      <c r="CZ3" s="8">
        <v>0</v>
      </c>
      <c r="DA3" s="8">
        <v>0</v>
      </c>
      <c r="DB3" s="9" t="s">
        <v>75</v>
      </c>
      <c r="DC3" s="8">
        <v>10397</v>
      </c>
      <c r="DD3" s="8">
        <v>3924</v>
      </c>
      <c r="DE3" s="8">
        <v>222723</v>
      </c>
      <c r="DF3" s="8">
        <v>323991</v>
      </c>
      <c r="DG3" s="9">
        <v>45.468137552026519</v>
      </c>
      <c r="DH3" s="8">
        <v>0</v>
      </c>
      <c r="DI3" s="8">
        <v>0</v>
      </c>
      <c r="DJ3" s="8">
        <v>0</v>
      </c>
      <c r="DK3" s="8">
        <v>0</v>
      </c>
      <c r="DL3" s="9" t="s">
        <v>75</v>
      </c>
      <c r="DM3" s="8">
        <v>0</v>
      </c>
      <c r="DN3" s="8">
        <v>0</v>
      </c>
      <c r="DO3" s="8">
        <v>0</v>
      </c>
      <c r="DP3" s="8">
        <v>0</v>
      </c>
      <c r="DQ3" s="9" t="s">
        <v>75</v>
      </c>
    </row>
    <row r="4" spans="1:121" x14ac:dyDescent="0.25">
      <c r="A4" s="7" t="s">
        <v>55</v>
      </c>
      <c r="B4" s="8">
        <v>0</v>
      </c>
      <c r="C4" s="8">
        <v>3992</v>
      </c>
      <c r="D4" s="8">
        <v>30420</v>
      </c>
      <c r="E4" s="8">
        <v>46725</v>
      </c>
      <c r="F4" s="9">
        <v>53.599605522682452</v>
      </c>
      <c r="G4" s="8">
        <v>140621</v>
      </c>
      <c r="H4" s="8">
        <v>196105</v>
      </c>
      <c r="I4" s="8">
        <v>1659168</v>
      </c>
      <c r="J4" s="8">
        <v>1832995</v>
      </c>
      <c r="K4" s="9">
        <v>10.476757025207821</v>
      </c>
      <c r="L4" s="8">
        <v>129941</v>
      </c>
      <c r="M4" s="8">
        <v>93352</v>
      </c>
      <c r="N4" s="8">
        <v>1523017</v>
      </c>
      <c r="O4" s="8">
        <v>1303168</v>
      </c>
      <c r="P4" s="9">
        <v>-14.43509822936973</v>
      </c>
      <c r="Q4" s="8">
        <v>101752</v>
      </c>
      <c r="R4" s="8">
        <v>86589</v>
      </c>
      <c r="S4" s="8">
        <v>1359128</v>
      </c>
      <c r="T4" s="8">
        <v>1095190</v>
      </c>
      <c r="U4" s="9">
        <v>-19.419657309686801</v>
      </c>
      <c r="V4" s="8">
        <v>0</v>
      </c>
      <c r="W4" s="8">
        <v>0</v>
      </c>
      <c r="X4" s="8">
        <v>377.81</v>
      </c>
      <c r="Y4" s="8">
        <v>0</v>
      </c>
      <c r="Z4" s="9">
        <v>-100</v>
      </c>
      <c r="AA4" s="8">
        <v>1751</v>
      </c>
      <c r="AB4" s="8">
        <v>1116</v>
      </c>
      <c r="AC4" s="8">
        <v>22444</v>
      </c>
      <c r="AD4" s="8">
        <v>28308</v>
      </c>
      <c r="AE4" s="9">
        <v>26.127250044555339</v>
      </c>
      <c r="AF4" s="8">
        <v>111</v>
      </c>
      <c r="AG4" s="8">
        <v>80</v>
      </c>
      <c r="AH4" s="8">
        <v>2280</v>
      </c>
      <c r="AI4" s="8">
        <v>1716</v>
      </c>
      <c r="AJ4" s="9">
        <v>-24.736842105263161</v>
      </c>
      <c r="AK4" s="8">
        <v>0</v>
      </c>
      <c r="AL4" s="8">
        <v>0</v>
      </c>
      <c r="AM4" s="8">
        <v>0</v>
      </c>
      <c r="AN4" s="8">
        <v>0</v>
      </c>
      <c r="AO4" s="9" t="s">
        <v>75</v>
      </c>
      <c r="AP4" s="8">
        <v>1076</v>
      </c>
      <c r="AQ4" s="8">
        <v>662</v>
      </c>
      <c r="AR4" s="8">
        <v>18631</v>
      </c>
      <c r="AS4" s="8">
        <v>15820</v>
      </c>
      <c r="AT4" s="9">
        <v>-15.08775696419946</v>
      </c>
      <c r="AU4" s="8">
        <v>1076</v>
      </c>
      <c r="AV4" s="8">
        <v>662</v>
      </c>
      <c r="AW4" s="8">
        <v>18631</v>
      </c>
      <c r="AX4" s="8">
        <v>15820</v>
      </c>
      <c r="AY4" s="9">
        <v>-15.08775696419946</v>
      </c>
      <c r="AZ4" s="8">
        <v>5741</v>
      </c>
      <c r="BA4" s="8">
        <v>4607</v>
      </c>
      <c r="BB4" s="8">
        <v>55831</v>
      </c>
      <c r="BC4" s="8">
        <v>21678</v>
      </c>
      <c r="BD4" s="9">
        <v>-61.172108685139087</v>
      </c>
      <c r="BE4" s="8">
        <v>200</v>
      </c>
      <c r="BF4" s="8">
        <v>172</v>
      </c>
      <c r="BG4" s="8">
        <v>2284</v>
      </c>
      <c r="BH4" s="8">
        <v>817</v>
      </c>
      <c r="BI4" s="9">
        <v>-64.229422066549915</v>
      </c>
      <c r="BJ4" s="8">
        <v>15214</v>
      </c>
      <c r="BK4" s="8">
        <v>13333.5</v>
      </c>
      <c r="BL4" s="8">
        <v>210344</v>
      </c>
      <c r="BM4" s="8">
        <v>171615</v>
      </c>
      <c r="BN4" s="9">
        <v>-18.412219982504851</v>
      </c>
      <c r="BO4" s="8">
        <v>111.5</v>
      </c>
      <c r="BP4" s="8">
        <v>63.5</v>
      </c>
      <c r="BQ4" s="8">
        <v>1530.5</v>
      </c>
      <c r="BR4" s="8">
        <v>1678</v>
      </c>
      <c r="BS4" s="9">
        <v>9.6373734073832082</v>
      </c>
      <c r="BT4" s="8">
        <v>13212.5</v>
      </c>
      <c r="BU4" s="8">
        <v>11699.75</v>
      </c>
      <c r="BV4" s="8">
        <v>181132.5</v>
      </c>
      <c r="BW4" s="8">
        <v>147021</v>
      </c>
      <c r="BX4" s="9">
        <v>-18.832346486687921</v>
      </c>
      <c r="BY4" s="8">
        <v>1890</v>
      </c>
      <c r="BZ4" s="8">
        <v>1570.25</v>
      </c>
      <c r="CA4" s="8">
        <v>27681</v>
      </c>
      <c r="CB4" s="8">
        <v>22916</v>
      </c>
      <c r="CC4" s="9">
        <v>-17.213973483616929</v>
      </c>
      <c r="CD4" s="8">
        <v>54</v>
      </c>
      <c r="CE4" s="8">
        <v>54</v>
      </c>
      <c r="CF4" s="8">
        <v>669</v>
      </c>
      <c r="CG4" s="8">
        <v>873</v>
      </c>
      <c r="CH4" s="9">
        <v>30.493273542600889</v>
      </c>
      <c r="CI4" s="8">
        <v>820162</v>
      </c>
      <c r="CJ4" s="8">
        <v>726443</v>
      </c>
      <c r="CK4" s="8">
        <v>11897698</v>
      </c>
      <c r="CL4" s="8">
        <v>14377873</v>
      </c>
      <c r="CM4" s="9">
        <v>20.845839253946441</v>
      </c>
      <c r="CN4" s="8">
        <v>2</v>
      </c>
      <c r="CO4" s="8">
        <v>1</v>
      </c>
      <c r="CP4" s="8">
        <v>60</v>
      </c>
      <c r="CQ4" s="8">
        <v>85</v>
      </c>
      <c r="CR4" s="9">
        <v>41.666666666666657</v>
      </c>
      <c r="CS4" s="8">
        <v>14007</v>
      </c>
      <c r="CT4" s="8">
        <v>11659</v>
      </c>
      <c r="CU4" s="8">
        <v>244182</v>
      </c>
      <c r="CV4" s="8">
        <v>359010</v>
      </c>
      <c r="CW4" s="9">
        <v>47.025579281028087</v>
      </c>
      <c r="CX4" s="8">
        <v>7357</v>
      </c>
      <c r="CY4" s="8">
        <v>6558</v>
      </c>
      <c r="CZ4" s="8">
        <v>126748</v>
      </c>
      <c r="DA4" s="8">
        <v>162952</v>
      </c>
      <c r="DB4" s="9">
        <v>28.563764319752579</v>
      </c>
      <c r="DC4" s="8">
        <v>6650</v>
      </c>
      <c r="DD4" s="8">
        <v>5101</v>
      </c>
      <c r="DE4" s="8">
        <v>117434</v>
      </c>
      <c r="DF4" s="8">
        <v>196058</v>
      </c>
      <c r="DG4" s="9">
        <v>66.951649437130641</v>
      </c>
      <c r="DH4" s="8">
        <v>2308</v>
      </c>
      <c r="DI4" s="8">
        <v>1521</v>
      </c>
      <c r="DJ4" s="8">
        <v>31819</v>
      </c>
      <c r="DK4" s="8">
        <v>41432</v>
      </c>
      <c r="DL4" s="9">
        <v>30.211508846915361</v>
      </c>
      <c r="DM4" s="8">
        <v>1110</v>
      </c>
      <c r="DN4" s="8">
        <v>168</v>
      </c>
      <c r="DO4" s="8">
        <v>2646</v>
      </c>
      <c r="DP4" s="8">
        <v>2426</v>
      </c>
      <c r="DQ4" s="9">
        <v>-8.3144368858654616</v>
      </c>
    </row>
    <row r="5" spans="1:121" x14ac:dyDescent="0.25">
      <c r="A5" s="7" t="s">
        <v>56</v>
      </c>
      <c r="B5" s="8">
        <v>7824</v>
      </c>
      <c r="C5" s="8">
        <v>11998</v>
      </c>
      <c r="D5" s="8">
        <v>104483</v>
      </c>
      <c r="E5" s="8">
        <v>33261</v>
      </c>
      <c r="F5" s="9">
        <v>-68.166113147593393</v>
      </c>
      <c r="G5" s="8">
        <v>384542</v>
      </c>
      <c r="H5" s="8">
        <v>344197</v>
      </c>
      <c r="I5" s="8">
        <v>3914006</v>
      </c>
      <c r="J5" s="8">
        <v>3903275</v>
      </c>
      <c r="K5" s="9">
        <v>-0.27416922712944819</v>
      </c>
      <c r="L5" s="8">
        <v>124091</v>
      </c>
      <c r="M5" s="8">
        <v>117370</v>
      </c>
      <c r="N5" s="8">
        <v>1482964</v>
      </c>
      <c r="O5" s="8">
        <v>1256648</v>
      </c>
      <c r="P5" s="9">
        <v>-15.261058259000221</v>
      </c>
      <c r="Q5" s="8">
        <v>19195</v>
      </c>
      <c r="R5" s="8">
        <v>20078</v>
      </c>
      <c r="S5" s="8">
        <v>373247</v>
      </c>
      <c r="T5" s="8">
        <v>214412</v>
      </c>
      <c r="U5" s="9">
        <v>-42.554930113302987</v>
      </c>
      <c r="V5" s="8">
        <v>145.11500000000001</v>
      </c>
      <c r="W5" s="8">
        <v>257.97699999999998</v>
      </c>
      <c r="X5" s="8">
        <v>3064.1570000000002</v>
      </c>
      <c r="Y5" s="8">
        <v>3561.2540000000008</v>
      </c>
      <c r="Z5" s="9">
        <v>16.222961160280011</v>
      </c>
      <c r="AA5" s="8">
        <v>6244</v>
      </c>
      <c r="AB5" s="8">
        <v>6199</v>
      </c>
      <c r="AC5" s="8">
        <v>79658</v>
      </c>
      <c r="AD5" s="8">
        <v>92961</v>
      </c>
      <c r="AE5" s="9">
        <v>16.700143111802959</v>
      </c>
      <c r="AF5" s="8">
        <v>3423</v>
      </c>
      <c r="AG5" s="8">
        <v>2921</v>
      </c>
      <c r="AH5" s="8">
        <v>40962</v>
      </c>
      <c r="AI5" s="8">
        <v>46828</v>
      </c>
      <c r="AJ5" s="9">
        <v>14.32058981495044</v>
      </c>
      <c r="AK5" s="8">
        <v>0</v>
      </c>
      <c r="AL5" s="8">
        <v>0</v>
      </c>
      <c r="AM5" s="8">
        <v>0</v>
      </c>
      <c r="AN5" s="8">
        <v>0</v>
      </c>
      <c r="AO5" s="9" t="s">
        <v>75</v>
      </c>
      <c r="AP5" s="8">
        <v>0</v>
      </c>
      <c r="AQ5" s="8">
        <v>1248</v>
      </c>
      <c r="AR5" s="8">
        <v>11322</v>
      </c>
      <c r="AS5" s="8">
        <v>1291</v>
      </c>
      <c r="AT5" s="9">
        <v>-88.597420950362121</v>
      </c>
      <c r="AU5" s="8">
        <v>0</v>
      </c>
      <c r="AV5" s="8">
        <v>0</v>
      </c>
      <c r="AW5" s="8">
        <v>791</v>
      </c>
      <c r="AX5" s="8">
        <v>43</v>
      </c>
      <c r="AY5" s="9">
        <v>-94.56384323640961</v>
      </c>
      <c r="AZ5" s="8">
        <v>73937</v>
      </c>
      <c r="BA5" s="8">
        <v>81374</v>
      </c>
      <c r="BB5" s="8">
        <v>830825</v>
      </c>
      <c r="BC5" s="8">
        <v>779161</v>
      </c>
      <c r="BD5" s="9">
        <v>-6.218397376102061</v>
      </c>
      <c r="BE5" s="8">
        <v>3467</v>
      </c>
      <c r="BF5" s="8">
        <v>3903</v>
      </c>
      <c r="BG5" s="8">
        <v>42332</v>
      </c>
      <c r="BH5" s="8">
        <v>40228</v>
      </c>
      <c r="BI5" s="9">
        <v>-4.9702352830010446</v>
      </c>
      <c r="BJ5" s="8">
        <v>1075</v>
      </c>
      <c r="BK5" s="8">
        <v>1393.75</v>
      </c>
      <c r="BL5" s="8">
        <v>22068</v>
      </c>
      <c r="BM5" s="8">
        <v>16773.75</v>
      </c>
      <c r="BN5" s="9">
        <v>-23.990619902120709</v>
      </c>
      <c r="BO5" s="8">
        <v>0</v>
      </c>
      <c r="BP5" s="8">
        <v>0</v>
      </c>
      <c r="BQ5" s="8">
        <v>333</v>
      </c>
      <c r="BR5" s="8">
        <v>17</v>
      </c>
      <c r="BS5" s="9">
        <v>-94.89489489489489</v>
      </c>
      <c r="BT5" s="8">
        <v>217</v>
      </c>
      <c r="BU5" s="8">
        <v>554.5</v>
      </c>
      <c r="BV5" s="8">
        <v>3068.5</v>
      </c>
      <c r="BW5" s="8">
        <v>7450</v>
      </c>
      <c r="BX5" s="9">
        <v>142.7896366302754</v>
      </c>
      <c r="BY5" s="8">
        <v>858</v>
      </c>
      <c r="BZ5" s="8">
        <v>839.25</v>
      </c>
      <c r="CA5" s="8">
        <v>18666.5</v>
      </c>
      <c r="CB5" s="8">
        <v>9306.75</v>
      </c>
      <c r="CC5" s="9">
        <v>-50.141965553263873</v>
      </c>
      <c r="CD5" s="8">
        <v>124</v>
      </c>
      <c r="CE5" s="8">
        <v>135</v>
      </c>
      <c r="CF5" s="8">
        <v>1769</v>
      </c>
      <c r="CG5" s="8">
        <v>1929</v>
      </c>
      <c r="CH5" s="9">
        <v>9.0446579988694111</v>
      </c>
      <c r="CI5" s="8">
        <v>2216911</v>
      </c>
      <c r="CJ5" s="8">
        <v>2372479</v>
      </c>
      <c r="CK5" s="8">
        <v>28727683</v>
      </c>
      <c r="CL5" s="8">
        <v>34580264</v>
      </c>
      <c r="CM5" s="9">
        <v>20.372617589800061</v>
      </c>
      <c r="CN5" s="8">
        <v>0</v>
      </c>
      <c r="CO5" s="8">
        <v>0</v>
      </c>
      <c r="CP5" s="8">
        <v>14</v>
      </c>
      <c r="CQ5" s="8">
        <v>21</v>
      </c>
      <c r="CR5" s="9">
        <v>50</v>
      </c>
      <c r="CS5" s="8">
        <v>37988</v>
      </c>
      <c r="CT5" s="8">
        <v>45490</v>
      </c>
      <c r="CU5" s="8">
        <v>712546</v>
      </c>
      <c r="CV5" s="8">
        <v>842625</v>
      </c>
      <c r="CW5" s="9">
        <v>18.255523152189468</v>
      </c>
      <c r="CX5" s="8">
        <v>37988</v>
      </c>
      <c r="CY5" s="8">
        <v>45490</v>
      </c>
      <c r="CZ5" s="8">
        <v>705508</v>
      </c>
      <c r="DA5" s="8">
        <v>833744</v>
      </c>
      <c r="DB5" s="9">
        <v>18.176406220765742</v>
      </c>
      <c r="DC5" s="8">
        <v>0</v>
      </c>
      <c r="DD5" s="8">
        <v>0</v>
      </c>
      <c r="DE5" s="8">
        <v>7038</v>
      </c>
      <c r="DF5" s="8">
        <v>8881</v>
      </c>
      <c r="DG5" s="9">
        <v>26.186416595623751</v>
      </c>
      <c r="DH5" s="8">
        <v>10991</v>
      </c>
      <c r="DI5" s="8">
        <v>12802</v>
      </c>
      <c r="DJ5" s="8">
        <v>169494</v>
      </c>
      <c r="DK5" s="8">
        <v>217896</v>
      </c>
      <c r="DL5" s="9">
        <v>28.556763071259159</v>
      </c>
      <c r="DM5" s="8">
        <v>162</v>
      </c>
      <c r="DN5" s="8">
        <v>283</v>
      </c>
      <c r="DO5" s="8">
        <v>2537</v>
      </c>
      <c r="DP5" s="8">
        <v>2466</v>
      </c>
      <c r="DQ5" s="9">
        <v>-2.7985810011824981</v>
      </c>
    </row>
    <row r="6" spans="1:121" x14ac:dyDescent="0.25">
      <c r="A6" s="7" t="s">
        <v>57</v>
      </c>
      <c r="B6" s="8">
        <v>74694</v>
      </c>
      <c r="C6" s="8">
        <v>36077</v>
      </c>
      <c r="D6" s="8">
        <v>651467</v>
      </c>
      <c r="E6" s="8">
        <v>657301</v>
      </c>
      <c r="F6" s="9">
        <v>0.89551734777049319</v>
      </c>
      <c r="G6" s="8">
        <v>193046</v>
      </c>
      <c r="H6" s="8">
        <v>171400</v>
      </c>
      <c r="I6" s="8">
        <v>2795249</v>
      </c>
      <c r="J6" s="8">
        <v>2746097</v>
      </c>
      <c r="K6" s="9">
        <v>-1.7584122201635639</v>
      </c>
      <c r="L6" s="8">
        <v>65231</v>
      </c>
      <c r="M6" s="8">
        <v>59377</v>
      </c>
      <c r="N6" s="8">
        <v>996944</v>
      </c>
      <c r="O6" s="8">
        <v>1120031</v>
      </c>
      <c r="P6" s="9">
        <v>12.34643069219536</v>
      </c>
      <c r="Q6" s="8">
        <v>0</v>
      </c>
      <c r="R6" s="8">
        <v>0</v>
      </c>
      <c r="S6" s="8">
        <v>0</v>
      </c>
      <c r="T6" s="8">
        <v>9</v>
      </c>
      <c r="U6" s="9" t="s">
        <v>75</v>
      </c>
      <c r="V6" s="8">
        <v>528.44100000000003</v>
      </c>
      <c r="W6" s="8">
        <v>310.20299999999997</v>
      </c>
      <c r="X6" s="8">
        <v>14045.364</v>
      </c>
      <c r="Y6" s="8">
        <v>7455.4159999999983</v>
      </c>
      <c r="Z6" s="9">
        <v>-46.919026092880188</v>
      </c>
      <c r="AA6" s="8">
        <v>3774</v>
      </c>
      <c r="AB6" s="8">
        <v>2979</v>
      </c>
      <c r="AC6" s="8">
        <v>55777</v>
      </c>
      <c r="AD6" s="8">
        <v>48170</v>
      </c>
      <c r="AE6" s="9">
        <v>-13.63823798339817</v>
      </c>
      <c r="AF6" s="8">
        <v>1064</v>
      </c>
      <c r="AG6" s="8">
        <v>823</v>
      </c>
      <c r="AH6" s="8">
        <v>16841</v>
      </c>
      <c r="AI6" s="8">
        <v>12537</v>
      </c>
      <c r="AJ6" s="9">
        <v>-25.55667715693842</v>
      </c>
      <c r="AK6" s="8">
        <v>0</v>
      </c>
      <c r="AL6" s="8">
        <v>0</v>
      </c>
      <c r="AM6" s="8">
        <v>0</v>
      </c>
      <c r="AN6" s="8">
        <v>0</v>
      </c>
      <c r="AO6" s="9" t="s">
        <v>75</v>
      </c>
      <c r="AP6" s="8">
        <v>0</v>
      </c>
      <c r="AQ6" s="8">
        <v>0</v>
      </c>
      <c r="AR6" s="8">
        <v>6050</v>
      </c>
      <c r="AS6" s="8">
        <v>33000</v>
      </c>
      <c r="AT6" s="9">
        <v>445.4545454545455</v>
      </c>
      <c r="AU6" s="8">
        <v>0</v>
      </c>
      <c r="AV6" s="8">
        <v>0</v>
      </c>
      <c r="AW6" s="8">
        <v>0</v>
      </c>
      <c r="AX6" s="8">
        <v>0</v>
      </c>
      <c r="AY6" s="9" t="s">
        <v>75</v>
      </c>
      <c r="AZ6" s="8">
        <v>0</v>
      </c>
      <c r="BA6" s="8">
        <v>0</v>
      </c>
      <c r="BB6" s="8">
        <v>214</v>
      </c>
      <c r="BC6" s="8">
        <v>0</v>
      </c>
      <c r="BD6" s="9">
        <v>-100</v>
      </c>
      <c r="BE6" s="8">
        <v>0</v>
      </c>
      <c r="BF6" s="8">
        <v>0</v>
      </c>
      <c r="BG6" s="8">
        <v>0</v>
      </c>
      <c r="BH6" s="8">
        <v>0</v>
      </c>
      <c r="BI6" s="9" t="s">
        <v>75</v>
      </c>
      <c r="BJ6" s="8">
        <v>0</v>
      </c>
      <c r="BK6" s="8">
        <v>0</v>
      </c>
      <c r="BL6" s="8">
        <v>0</v>
      </c>
      <c r="BM6" s="8">
        <v>0</v>
      </c>
      <c r="BN6" s="9" t="s">
        <v>75</v>
      </c>
      <c r="BO6" s="8">
        <v>0</v>
      </c>
      <c r="BP6" s="8">
        <v>0</v>
      </c>
      <c r="BQ6" s="8">
        <v>0</v>
      </c>
      <c r="BR6" s="8">
        <v>0</v>
      </c>
      <c r="BS6" s="9" t="s">
        <v>75</v>
      </c>
      <c r="BT6" s="8">
        <v>0</v>
      </c>
      <c r="BU6" s="8">
        <v>0</v>
      </c>
      <c r="BV6" s="8">
        <v>0</v>
      </c>
      <c r="BW6" s="8">
        <v>0</v>
      </c>
      <c r="BX6" s="9" t="s">
        <v>75</v>
      </c>
      <c r="BY6" s="8">
        <v>0</v>
      </c>
      <c r="BZ6" s="8">
        <v>0</v>
      </c>
      <c r="CA6" s="8">
        <v>0</v>
      </c>
      <c r="CB6" s="8">
        <v>0</v>
      </c>
      <c r="CC6" s="9" t="s">
        <v>75</v>
      </c>
      <c r="CD6" s="8">
        <v>58</v>
      </c>
      <c r="CE6" s="8">
        <v>52</v>
      </c>
      <c r="CF6" s="8">
        <v>771</v>
      </c>
      <c r="CG6" s="8">
        <v>775</v>
      </c>
      <c r="CH6" s="9">
        <v>0.5188067444876765</v>
      </c>
      <c r="CI6" s="8">
        <v>388963</v>
      </c>
      <c r="CJ6" s="8">
        <v>308631</v>
      </c>
      <c r="CK6" s="8">
        <v>5605906</v>
      </c>
      <c r="CL6" s="8">
        <v>6066640</v>
      </c>
      <c r="CM6" s="9">
        <v>8.2187250374872463</v>
      </c>
      <c r="CN6" s="8">
        <v>0</v>
      </c>
      <c r="CO6" s="8">
        <v>0</v>
      </c>
      <c r="CP6" s="8">
        <v>3</v>
      </c>
      <c r="CQ6" s="8">
        <v>0</v>
      </c>
      <c r="CR6" s="9">
        <v>-100</v>
      </c>
      <c r="CS6" s="8">
        <v>0</v>
      </c>
      <c r="CT6" s="8">
        <v>0</v>
      </c>
      <c r="CU6" s="8">
        <v>166</v>
      </c>
      <c r="CV6" s="8">
        <v>0</v>
      </c>
      <c r="CW6" s="9">
        <v>-100</v>
      </c>
      <c r="CX6" s="8">
        <v>0</v>
      </c>
      <c r="CY6" s="8">
        <v>0</v>
      </c>
      <c r="CZ6" s="8">
        <v>0</v>
      </c>
      <c r="DA6" s="8">
        <v>0</v>
      </c>
      <c r="DB6" s="9" t="s">
        <v>75</v>
      </c>
      <c r="DC6" s="8">
        <v>0</v>
      </c>
      <c r="DD6" s="8">
        <v>0</v>
      </c>
      <c r="DE6" s="8">
        <v>166</v>
      </c>
      <c r="DF6" s="8">
        <v>0</v>
      </c>
      <c r="DG6" s="9">
        <v>-100</v>
      </c>
      <c r="DH6" s="8">
        <v>0</v>
      </c>
      <c r="DI6" s="8">
        <v>0</v>
      </c>
      <c r="DJ6" s="8">
        <v>0</v>
      </c>
      <c r="DK6" s="8">
        <v>0</v>
      </c>
      <c r="DL6" s="9" t="s">
        <v>75</v>
      </c>
      <c r="DM6" s="8">
        <v>0</v>
      </c>
      <c r="DN6" s="8">
        <v>0</v>
      </c>
      <c r="DO6" s="8">
        <v>0</v>
      </c>
      <c r="DP6" s="8">
        <v>0</v>
      </c>
      <c r="DQ6" s="9" t="s">
        <v>75</v>
      </c>
    </row>
    <row r="7" spans="1:121" x14ac:dyDescent="0.25">
      <c r="A7" s="7" t="s">
        <v>58</v>
      </c>
      <c r="B7" s="8">
        <v>2216780</v>
      </c>
      <c r="C7" s="8">
        <v>2294738</v>
      </c>
      <c r="D7" s="8">
        <v>27286694</v>
      </c>
      <c r="E7" s="8">
        <v>26493869</v>
      </c>
      <c r="F7" s="9">
        <v>-2.9055370357435071</v>
      </c>
      <c r="G7" s="8">
        <v>88569</v>
      </c>
      <c r="H7" s="8">
        <v>38684</v>
      </c>
      <c r="I7" s="8">
        <v>1376371</v>
      </c>
      <c r="J7" s="8">
        <v>447847</v>
      </c>
      <c r="K7" s="9">
        <v>-67.461752681508102</v>
      </c>
      <c r="L7" s="8">
        <v>5610460</v>
      </c>
      <c r="M7" s="8">
        <v>5351028</v>
      </c>
      <c r="N7" s="8">
        <v>71055938</v>
      </c>
      <c r="O7" s="8">
        <v>70256000</v>
      </c>
      <c r="P7" s="9">
        <v>-1.125786278410686</v>
      </c>
      <c r="Q7" s="8">
        <v>4461674</v>
      </c>
      <c r="R7" s="8">
        <v>4298530</v>
      </c>
      <c r="S7" s="8">
        <v>56434334</v>
      </c>
      <c r="T7" s="8">
        <v>56641395</v>
      </c>
      <c r="U7" s="9">
        <v>0.3669060752980613</v>
      </c>
      <c r="V7" s="8">
        <v>104.59</v>
      </c>
      <c r="W7" s="8">
        <v>89.735000000000014</v>
      </c>
      <c r="X7" s="8">
        <v>1060.81</v>
      </c>
      <c r="Y7" s="8">
        <v>1023.208</v>
      </c>
      <c r="Z7" s="9">
        <v>-3.5446498430444109</v>
      </c>
      <c r="AA7" s="8">
        <v>299015</v>
      </c>
      <c r="AB7" s="8">
        <v>337356</v>
      </c>
      <c r="AC7" s="8">
        <v>3993356</v>
      </c>
      <c r="AD7" s="8">
        <v>3742411</v>
      </c>
      <c r="AE7" s="9">
        <v>-6.2840628283579036</v>
      </c>
      <c r="AF7" s="8">
        <v>287154</v>
      </c>
      <c r="AG7" s="8">
        <v>322352</v>
      </c>
      <c r="AH7" s="8">
        <v>3806160</v>
      </c>
      <c r="AI7" s="8">
        <v>3565505</v>
      </c>
      <c r="AJ7" s="9">
        <v>-6.3227767618807462</v>
      </c>
      <c r="AK7" s="8">
        <v>263419</v>
      </c>
      <c r="AL7" s="8">
        <v>364126</v>
      </c>
      <c r="AM7" s="8">
        <v>3537286</v>
      </c>
      <c r="AN7" s="8">
        <v>3844351</v>
      </c>
      <c r="AO7" s="9">
        <v>8.6808078283746397</v>
      </c>
      <c r="AP7" s="8">
        <v>5131866</v>
      </c>
      <c r="AQ7" s="8">
        <v>4764030</v>
      </c>
      <c r="AR7" s="8">
        <v>62968993</v>
      </c>
      <c r="AS7" s="8">
        <v>63463964</v>
      </c>
      <c r="AT7" s="9">
        <v>0.78605513034010244</v>
      </c>
      <c r="AU7" s="8">
        <v>3967547</v>
      </c>
      <c r="AV7" s="8">
        <v>3862767</v>
      </c>
      <c r="AW7" s="8">
        <v>50025413</v>
      </c>
      <c r="AX7" s="8">
        <v>50468638</v>
      </c>
      <c r="AY7" s="9">
        <v>0.88599968180172084</v>
      </c>
      <c r="AZ7" s="8">
        <v>1142932</v>
      </c>
      <c r="BA7" s="8">
        <v>1036163</v>
      </c>
      <c r="BB7" s="8">
        <v>14503657</v>
      </c>
      <c r="BC7" s="8">
        <v>13511648</v>
      </c>
      <c r="BD7" s="9">
        <v>-6.8397163556749803</v>
      </c>
      <c r="BE7" s="8">
        <v>37289</v>
      </c>
      <c r="BF7" s="8">
        <v>38841</v>
      </c>
      <c r="BG7" s="8">
        <v>464581</v>
      </c>
      <c r="BH7" s="8">
        <v>459629</v>
      </c>
      <c r="BI7" s="9">
        <v>-1.0659066987242201</v>
      </c>
      <c r="BJ7" s="8">
        <v>372741</v>
      </c>
      <c r="BK7" s="8">
        <v>350541</v>
      </c>
      <c r="BL7" s="8">
        <v>4767282</v>
      </c>
      <c r="BM7" s="8">
        <v>4733385</v>
      </c>
      <c r="BN7" s="9">
        <v>-0.71103408608931318</v>
      </c>
      <c r="BO7" s="8">
        <v>308731</v>
      </c>
      <c r="BP7" s="8">
        <v>297156</v>
      </c>
      <c r="BQ7" s="8">
        <v>3950284</v>
      </c>
      <c r="BR7" s="8">
        <v>3956449</v>
      </c>
      <c r="BS7" s="9">
        <v>0.15606472851065689</v>
      </c>
      <c r="BT7" s="8">
        <v>1</v>
      </c>
      <c r="BU7" s="8">
        <v>0</v>
      </c>
      <c r="BV7" s="8">
        <v>225</v>
      </c>
      <c r="BW7" s="8">
        <v>130</v>
      </c>
      <c r="BX7" s="9">
        <v>-42.222222222222221</v>
      </c>
      <c r="BY7" s="8">
        <v>64009</v>
      </c>
      <c r="BZ7" s="8">
        <v>53385</v>
      </c>
      <c r="CA7" s="8">
        <v>816773</v>
      </c>
      <c r="CB7" s="8">
        <v>776806</v>
      </c>
      <c r="CC7" s="9">
        <v>-4.8932812421566334</v>
      </c>
      <c r="CD7" s="8">
        <v>2271</v>
      </c>
      <c r="CE7" s="8">
        <v>2398</v>
      </c>
      <c r="CF7" s="8">
        <v>27451</v>
      </c>
      <c r="CG7" s="8">
        <v>29915</v>
      </c>
      <c r="CH7" s="9">
        <v>8.9759935885760029</v>
      </c>
      <c r="CI7" s="8">
        <v>41596891</v>
      </c>
      <c r="CJ7" s="8">
        <v>46226828</v>
      </c>
      <c r="CK7" s="8">
        <v>482808119</v>
      </c>
      <c r="CL7" s="8">
        <v>542386817</v>
      </c>
      <c r="CM7" s="9">
        <v>12.34003647730704</v>
      </c>
      <c r="CN7" s="8">
        <v>1</v>
      </c>
      <c r="CO7" s="8">
        <v>1</v>
      </c>
      <c r="CP7" s="8">
        <v>2</v>
      </c>
      <c r="CQ7" s="8">
        <v>2</v>
      </c>
      <c r="CR7" s="9">
        <v>0</v>
      </c>
      <c r="CS7" s="8">
        <v>321572</v>
      </c>
      <c r="CT7" s="8">
        <v>376001</v>
      </c>
      <c r="CU7" s="8">
        <v>4387073</v>
      </c>
      <c r="CV7" s="8">
        <v>5541639</v>
      </c>
      <c r="CW7" s="9">
        <v>26.317455852683551</v>
      </c>
      <c r="CX7" s="8">
        <v>321572</v>
      </c>
      <c r="CY7" s="8">
        <v>376001</v>
      </c>
      <c r="CZ7" s="8">
        <v>4387073</v>
      </c>
      <c r="DA7" s="8">
        <v>5541615</v>
      </c>
      <c r="DB7" s="9">
        <v>26.31690879089544</v>
      </c>
      <c r="DC7" s="8">
        <v>0</v>
      </c>
      <c r="DD7" s="8">
        <v>0</v>
      </c>
      <c r="DE7" s="8">
        <v>0</v>
      </c>
      <c r="DF7" s="8">
        <v>24</v>
      </c>
      <c r="DG7" s="9" t="s">
        <v>75</v>
      </c>
      <c r="DH7" s="8">
        <v>68462</v>
      </c>
      <c r="DI7" s="8">
        <v>81739</v>
      </c>
      <c r="DJ7" s="8">
        <v>926760</v>
      </c>
      <c r="DK7" s="8">
        <v>1191181</v>
      </c>
      <c r="DL7" s="9">
        <v>28.531766584660549</v>
      </c>
      <c r="DM7" s="8">
        <v>224</v>
      </c>
      <c r="DN7" s="8">
        <v>345</v>
      </c>
      <c r="DO7" s="8">
        <v>2980</v>
      </c>
      <c r="DP7" s="8">
        <v>3766</v>
      </c>
      <c r="DQ7" s="9">
        <v>26.375838926174499</v>
      </c>
    </row>
    <row r="8" spans="1:121" x14ac:dyDescent="0.25">
      <c r="A8" s="7" t="s">
        <v>59</v>
      </c>
      <c r="B8" s="8">
        <v>136745</v>
      </c>
      <c r="C8" s="8">
        <v>22075</v>
      </c>
      <c r="D8" s="8">
        <v>1472287</v>
      </c>
      <c r="E8" s="8">
        <v>1255019</v>
      </c>
      <c r="F8" s="9">
        <v>-14.75717709930197</v>
      </c>
      <c r="G8" s="8">
        <v>166995</v>
      </c>
      <c r="H8" s="8">
        <v>192303</v>
      </c>
      <c r="I8" s="8">
        <v>1878021</v>
      </c>
      <c r="J8" s="8">
        <v>2226894</v>
      </c>
      <c r="K8" s="9">
        <v>18.576629334815749</v>
      </c>
      <c r="L8" s="8">
        <v>169578</v>
      </c>
      <c r="M8" s="8">
        <v>190702</v>
      </c>
      <c r="N8" s="8">
        <v>2202921</v>
      </c>
      <c r="O8" s="8">
        <v>2138125</v>
      </c>
      <c r="P8" s="9">
        <v>-2.941367393565173</v>
      </c>
      <c r="Q8" s="8">
        <v>120520</v>
      </c>
      <c r="R8" s="8">
        <v>137356</v>
      </c>
      <c r="S8" s="8">
        <v>1593314</v>
      </c>
      <c r="T8" s="8">
        <v>1504945</v>
      </c>
      <c r="U8" s="9">
        <v>-5.5462388455759566</v>
      </c>
      <c r="V8" s="8">
        <v>903.34899999999982</v>
      </c>
      <c r="W8" s="8">
        <v>721.4849999999999</v>
      </c>
      <c r="X8" s="8">
        <v>13452.764999999999</v>
      </c>
      <c r="Y8" s="8">
        <v>12199.861000000001</v>
      </c>
      <c r="Z8" s="9">
        <v>-9.3133567708943303</v>
      </c>
      <c r="AA8" s="8">
        <v>5528</v>
      </c>
      <c r="AB8" s="8">
        <v>5931</v>
      </c>
      <c r="AC8" s="8">
        <v>150577</v>
      </c>
      <c r="AD8" s="8">
        <v>115508</v>
      </c>
      <c r="AE8" s="9">
        <v>-23.289745445851619</v>
      </c>
      <c r="AF8" s="8">
        <v>1201</v>
      </c>
      <c r="AG8" s="8">
        <v>896</v>
      </c>
      <c r="AH8" s="8">
        <v>30051</v>
      </c>
      <c r="AI8" s="8">
        <v>22749</v>
      </c>
      <c r="AJ8" s="9">
        <v>-24.298692223220531</v>
      </c>
      <c r="AK8" s="8">
        <v>0</v>
      </c>
      <c r="AL8" s="8">
        <v>0</v>
      </c>
      <c r="AM8" s="8">
        <v>0</v>
      </c>
      <c r="AN8" s="8">
        <v>0</v>
      </c>
      <c r="AO8" s="9" t="s">
        <v>75</v>
      </c>
      <c r="AP8" s="8">
        <v>147950</v>
      </c>
      <c r="AQ8" s="8">
        <v>33556</v>
      </c>
      <c r="AR8" s="8">
        <v>1889756</v>
      </c>
      <c r="AS8" s="8">
        <v>1467209</v>
      </c>
      <c r="AT8" s="9">
        <v>-22.359870798134779</v>
      </c>
      <c r="AU8" s="8">
        <v>18084</v>
      </c>
      <c r="AV8" s="8">
        <v>17669</v>
      </c>
      <c r="AW8" s="8">
        <v>348356</v>
      </c>
      <c r="AX8" s="8">
        <v>206346</v>
      </c>
      <c r="AY8" s="9">
        <v>-40.76576835191586</v>
      </c>
      <c r="AZ8" s="8">
        <v>68794</v>
      </c>
      <c r="BA8" s="8">
        <v>72353</v>
      </c>
      <c r="BB8" s="8">
        <v>774004</v>
      </c>
      <c r="BC8" s="8">
        <v>820535</v>
      </c>
      <c r="BD8" s="9">
        <v>6.0117260375915427</v>
      </c>
      <c r="BE8" s="8">
        <v>2108</v>
      </c>
      <c r="BF8" s="8">
        <v>2234</v>
      </c>
      <c r="BG8" s="8">
        <v>24796</v>
      </c>
      <c r="BH8" s="8">
        <v>25775</v>
      </c>
      <c r="BI8" s="9">
        <v>3.9482174544281321</v>
      </c>
      <c r="BJ8" s="8">
        <v>16659.5</v>
      </c>
      <c r="BK8" s="8">
        <v>18931.75</v>
      </c>
      <c r="BL8" s="8">
        <v>217497.25</v>
      </c>
      <c r="BM8" s="8">
        <v>199868</v>
      </c>
      <c r="BN8" s="9">
        <v>-8.1055047822443669</v>
      </c>
      <c r="BO8" s="8">
        <v>1687.75</v>
      </c>
      <c r="BP8" s="8">
        <v>1577.25</v>
      </c>
      <c r="BQ8" s="8">
        <v>31800.25</v>
      </c>
      <c r="BR8" s="8">
        <v>17930.5</v>
      </c>
      <c r="BS8" s="9">
        <v>-43.615223150761388</v>
      </c>
      <c r="BT8" s="8">
        <v>13316</v>
      </c>
      <c r="BU8" s="8">
        <v>14730.5</v>
      </c>
      <c r="BV8" s="8">
        <v>156032.25</v>
      </c>
      <c r="BW8" s="8">
        <v>152145</v>
      </c>
      <c r="BX8" s="9">
        <v>-2.4913118922530368</v>
      </c>
      <c r="BY8" s="8">
        <v>1655.75</v>
      </c>
      <c r="BZ8" s="8">
        <v>2624</v>
      </c>
      <c r="CA8" s="8">
        <v>29664.75</v>
      </c>
      <c r="CB8" s="8">
        <v>29792.5</v>
      </c>
      <c r="CC8" s="9">
        <v>0.43064580015000331</v>
      </c>
      <c r="CD8" s="8">
        <v>116</v>
      </c>
      <c r="CE8" s="8">
        <v>102</v>
      </c>
      <c r="CF8" s="8">
        <v>1558</v>
      </c>
      <c r="CG8" s="8">
        <v>1576</v>
      </c>
      <c r="CH8" s="9">
        <v>1.155327342747114</v>
      </c>
      <c r="CI8" s="8">
        <v>2551066</v>
      </c>
      <c r="CJ8" s="8">
        <v>3068195</v>
      </c>
      <c r="CK8" s="8">
        <v>37059974</v>
      </c>
      <c r="CL8" s="8">
        <v>43718894</v>
      </c>
      <c r="CM8" s="9">
        <v>17.96795648048754</v>
      </c>
      <c r="CN8" s="8">
        <v>17</v>
      </c>
      <c r="CO8" s="8">
        <v>22</v>
      </c>
      <c r="CP8" s="8">
        <v>315</v>
      </c>
      <c r="CQ8" s="8">
        <v>360</v>
      </c>
      <c r="CR8" s="9">
        <v>14.28571428571429</v>
      </c>
      <c r="CS8" s="8">
        <v>26140</v>
      </c>
      <c r="CT8" s="8">
        <v>44352</v>
      </c>
      <c r="CU8" s="8">
        <v>416095</v>
      </c>
      <c r="CV8" s="8">
        <v>705088</v>
      </c>
      <c r="CW8" s="9">
        <v>69.453610353404883</v>
      </c>
      <c r="CX8" s="8">
        <v>1506</v>
      </c>
      <c r="CY8" s="8">
        <v>1455</v>
      </c>
      <c r="CZ8" s="8">
        <v>21819</v>
      </c>
      <c r="DA8" s="8">
        <v>25547</v>
      </c>
      <c r="DB8" s="9">
        <v>17.08602594069389</v>
      </c>
      <c r="DC8" s="8">
        <v>24634</v>
      </c>
      <c r="DD8" s="8">
        <v>42897</v>
      </c>
      <c r="DE8" s="8">
        <v>394276</v>
      </c>
      <c r="DF8" s="8">
        <v>679541</v>
      </c>
      <c r="DG8" s="9">
        <v>72.351601416266789</v>
      </c>
      <c r="DH8" s="8">
        <v>914</v>
      </c>
      <c r="DI8" s="8">
        <v>850</v>
      </c>
      <c r="DJ8" s="8">
        <v>12350</v>
      </c>
      <c r="DK8" s="8">
        <v>14225</v>
      </c>
      <c r="DL8" s="9">
        <v>15.18218623481782</v>
      </c>
      <c r="DM8" s="8">
        <v>864</v>
      </c>
      <c r="DN8" s="8">
        <v>1349</v>
      </c>
      <c r="DO8" s="8">
        <v>11257</v>
      </c>
      <c r="DP8" s="8">
        <v>19600</v>
      </c>
      <c r="DQ8" s="9">
        <v>74.113884693968203</v>
      </c>
    </row>
    <row r="9" spans="1:121" x14ac:dyDescent="0.25">
      <c r="A9" s="7" t="s">
        <v>60</v>
      </c>
      <c r="B9" s="8">
        <v>114581</v>
      </c>
      <c r="C9" s="8">
        <v>84111</v>
      </c>
      <c r="D9" s="8">
        <v>1547976</v>
      </c>
      <c r="E9" s="8">
        <v>1482600</v>
      </c>
      <c r="F9" s="9">
        <v>-4.223321291802975</v>
      </c>
      <c r="G9" s="8">
        <v>35122</v>
      </c>
      <c r="H9" s="8">
        <v>36382</v>
      </c>
      <c r="I9" s="8">
        <v>382227</v>
      </c>
      <c r="J9" s="8">
        <v>393267</v>
      </c>
      <c r="K9" s="9">
        <v>2.8883359888234001</v>
      </c>
      <c r="L9" s="8">
        <v>944945</v>
      </c>
      <c r="M9" s="8">
        <v>922412</v>
      </c>
      <c r="N9" s="8">
        <v>13502564</v>
      </c>
      <c r="O9" s="8">
        <v>14190776</v>
      </c>
      <c r="P9" s="9">
        <v>5.0968986334743533</v>
      </c>
      <c r="Q9" s="8">
        <v>21865</v>
      </c>
      <c r="R9" s="8">
        <v>20325</v>
      </c>
      <c r="S9" s="8">
        <v>362498</v>
      </c>
      <c r="T9" s="8">
        <v>334795</v>
      </c>
      <c r="U9" s="9">
        <v>-7.6422490606844784</v>
      </c>
      <c r="V9" s="8">
        <v>114.667</v>
      </c>
      <c r="W9" s="8">
        <v>90.333999999999989</v>
      </c>
      <c r="X9" s="8">
        <v>1888.3520000000001</v>
      </c>
      <c r="Y9" s="8">
        <v>1494.5250000000001</v>
      </c>
      <c r="Z9" s="9">
        <v>-20.855592601379389</v>
      </c>
      <c r="AA9" s="8">
        <v>4023</v>
      </c>
      <c r="AB9" s="8">
        <v>6193</v>
      </c>
      <c r="AC9" s="8">
        <v>86073</v>
      </c>
      <c r="AD9" s="8">
        <v>145239</v>
      </c>
      <c r="AE9" s="9">
        <v>68.739325921020537</v>
      </c>
      <c r="AF9" s="8">
        <v>119</v>
      </c>
      <c r="AG9" s="8">
        <v>0</v>
      </c>
      <c r="AH9" s="8">
        <v>1873</v>
      </c>
      <c r="AI9" s="8">
        <v>1014</v>
      </c>
      <c r="AJ9" s="9">
        <v>-45.862253069941268</v>
      </c>
      <c r="AK9" s="8">
        <v>0</v>
      </c>
      <c r="AL9" s="8">
        <v>92</v>
      </c>
      <c r="AM9" s="8">
        <v>0</v>
      </c>
      <c r="AN9" s="8">
        <v>4654</v>
      </c>
      <c r="AO9" s="9" t="s">
        <v>75</v>
      </c>
      <c r="AP9" s="8">
        <v>1313</v>
      </c>
      <c r="AQ9" s="8">
        <v>833</v>
      </c>
      <c r="AR9" s="8">
        <v>19993</v>
      </c>
      <c r="AS9" s="8">
        <v>16545</v>
      </c>
      <c r="AT9" s="9">
        <v>-17.24603611263943</v>
      </c>
      <c r="AU9" s="8">
        <v>0</v>
      </c>
      <c r="AV9" s="8">
        <v>26</v>
      </c>
      <c r="AW9" s="8">
        <v>15</v>
      </c>
      <c r="AX9" s="8">
        <v>30</v>
      </c>
      <c r="AY9" s="9">
        <v>100</v>
      </c>
      <c r="AZ9" s="8">
        <v>932316</v>
      </c>
      <c r="BA9" s="8">
        <v>920013</v>
      </c>
      <c r="BB9" s="8">
        <v>13390747</v>
      </c>
      <c r="BC9" s="8">
        <v>13967009</v>
      </c>
      <c r="BD9" s="9">
        <v>4.3034343042998273</v>
      </c>
      <c r="BE9" s="8">
        <v>43471</v>
      </c>
      <c r="BF9" s="8">
        <v>42653</v>
      </c>
      <c r="BG9" s="8">
        <v>638746</v>
      </c>
      <c r="BH9" s="8">
        <v>659600</v>
      </c>
      <c r="BI9" s="9">
        <v>3.264834535167338</v>
      </c>
      <c r="BJ9" s="8">
        <v>6321</v>
      </c>
      <c r="BK9" s="8">
        <v>5679</v>
      </c>
      <c r="BL9" s="8">
        <v>97232</v>
      </c>
      <c r="BM9" s="8">
        <v>91310</v>
      </c>
      <c r="BN9" s="9">
        <v>-6.090587460918214</v>
      </c>
      <c r="BO9" s="8">
        <v>0</v>
      </c>
      <c r="BP9" s="8">
        <v>2</v>
      </c>
      <c r="BQ9" s="8">
        <v>8</v>
      </c>
      <c r="BR9" s="8">
        <v>6</v>
      </c>
      <c r="BS9" s="9">
        <v>-25</v>
      </c>
      <c r="BT9" s="8">
        <v>6317</v>
      </c>
      <c r="BU9" s="8">
        <v>5677</v>
      </c>
      <c r="BV9" s="8">
        <v>97200</v>
      </c>
      <c r="BW9" s="8">
        <v>91294</v>
      </c>
      <c r="BX9" s="9">
        <v>-6.0761316872427926</v>
      </c>
      <c r="BY9" s="8">
        <v>4</v>
      </c>
      <c r="BZ9" s="8">
        <v>0</v>
      </c>
      <c r="CA9" s="8">
        <v>24</v>
      </c>
      <c r="CB9" s="8">
        <v>10</v>
      </c>
      <c r="CC9" s="9">
        <v>-58.333333333333343</v>
      </c>
      <c r="CD9" s="8">
        <v>2780</v>
      </c>
      <c r="CE9" s="8">
        <v>2826</v>
      </c>
      <c r="CF9" s="8">
        <v>46720</v>
      </c>
      <c r="CG9" s="8">
        <v>49179</v>
      </c>
      <c r="CH9" s="9">
        <v>5.2632705479452113</v>
      </c>
      <c r="CI9" s="8">
        <v>18616036</v>
      </c>
      <c r="CJ9" s="8">
        <v>16973399</v>
      </c>
      <c r="CK9" s="8">
        <v>279043818</v>
      </c>
      <c r="CL9" s="8">
        <v>291132806</v>
      </c>
      <c r="CM9" s="9">
        <v>4.3322902068376976</v>
      </c>
      <c r="CN9" s="8">
        <v>18</v>
      </c>
      <c r="CO9" s="8">
        <v>17</v>
      </c>
      <c r="CP9" s="8">
        <v>717</v>
      </c>
      <c r="CQ9" s="8">
        <v>759</v>
      </c>
      <c r="CR9" s="9">
        <v>5.857740585774053</v>
      </c>
      <c r="CS9" s="8">
        <v>344333</v>
      </c>
      <c r="CT9" s="8">
        <v>355384</v>
      </c>
      <c r="CU9" s="8">
        <v>8748532</v>
      </c>
      <c r="CV9" s="8">
        <v>9889407</v>
      </c>
      <c r="CW9" s="9">
        <v>13.040759295388071</v>
      </c>
      <c r="CX9" s="8">
        <v>282570</v>
      </c>
      <c r="CY9" s="8">
        <v>303547</v>
      </c>
      <c r="CZ9" s="8">
        <v>7021054</v>
      </c>
      <c r="DA9" s="8">
        <v>7372113</v>
      </c>
      <c r="DB9" s="9">
        <v>5.0000897301174376</v>
      </c>
      <c r="DC9" s="8">
        <v>61763</v>
      </c>
      <c r="DD9" s="8">
        <v>51837</v>
      </c>
      <c r="DE9" s="8">
        <v>1727478</v>
      </c>
      <c r="DF9" s="8">
        <v>2517294</v>
      </c>
      <c r="DG9" s="9">
        <v>45.720755922796123</v>
      </c>
      <c r="DH9" s="8">
        <v>66218</v>
      </c>
      <c r="DI9" s="8">
        <v>75901</v>
      </c>
      <c r="DJ9" s="8">
        <v>1167200</v>
      </c>
      <c r="DK9" s="8">
        <v>1253139</v>
      </c>
      <c r="DL9" s="9">
        <v>7.3628341329677918</v>
      </c>
      <c r="DM9" s="8">
        <v>7106</v>
      </c>
      <c r="DN9" s="8">
        <v>6359</v>
      </c>
      <c r="DO9" s="8">
        <v>99813</v>
      </c>
      <c r="DP9" s="8">
        <v>127162</v>
      </c>
      <c r="DQ9" s="9">
        <v>27.40023844589382</v>
      </c>
    </row>
    <row r="10" spans="1:121" x14ac:dyDescent="0.25">
      <c r="A10" s="7" t="s">
        <v>61</v>
      </c>
      <c r="B10" s="8">
        <v>1738260</v>
      </c>
      <c r="C10" s="8">
        <v>1025011</v>
      </c>
      <c r="D10" s="8">
        <v>15530495</v>
      </c>
      <c r="E10" s="8">
        <v>12914650</v>
      </c>
      <c r="F10" s="9">
        <v>-16.843281556705051</v>
      </c>
      <c r="G10" s="8">
        <v>460189</v>
      </c>
      <c r="H10" s="8">
        <v>361708</v>
      </c>
      <c r="I10" s="8">
        <v>4539863</v>
      </c>
      <c r="J10" s="8">
        <v>4794906</v>
      </c>
      <c r="K10" s="9">
        <v>5.6178567503028214</v>
      </c>
      <c r="L10" s="8">
        <v>3697756</v>
      </c>
      <c r="M10" s="8">
        <v>3607547</v>
      </c>
      <c r="N10" s="8">
        <v>49017656</v>
      </c>
      <c r="O10" s="8">
        <v>44743317</v>
      </c>
      <c r="P10" s="9">
        <v>-8.7199987694230003</v>
      </c>
      <c r="Q10" s="8">
        <v>2837101</v>
      </c>
      <c r="R10" s="8">
        <v>2827043</v>
      </c>
      <c r="S10" s="8">
        <v>37620594</v>
      </c>
      <c r="T10" s="8">
        <v>33520083</v>
      </c>
      <c r="U10" s="9">
        <v>-10.899644487272059</v>
      </c>
      <c r="V10" s="8">
        <v>84.429000000000002</v>
      </c>
      <c r="W10" s="8">
        <v>25.562999999999999</v>
      </c>
      <c r="X10" s="8">
        <v>3201.2919999999999</v>
      </c>
      <c r="Y10" s="8">
        <v>1544.877</v>
      </c>
      <c r="Z10" s="9">
        <v>-51.742077886053501</v>
      </c>
      <c r="AA10" s="8">
        <v>111293</v>
      </c>
      <c r="AB10" s="8">
        <v>92228</v>
      </c>
      <c r="AC10" s="8">
        <v>1822588</v>
      </c>
      <c r="AD10" s="8">
        <v>1563242</v>
      </c>
      <c r="AE10" s="9">
        <v>-14.22954611793779</v>
      </c>
      <c r="AF10" s="8">
        <v>93557</v>
      </c>
      <c r="AG10" s="8">
        <v>73369</v>
      </c>
      <c r="AH10" s="8">
        <v>1559319</v>
      </c>
      <c r="AI10" s="8">
        <v>1269933</v>
      </c>
      <c r="AJ10" s="9">
        <v>-18.558486108358839</v>
      </c>
      <c r="AK10" s="8">
        <v>0</v>
      </c>
      <c r="AL10" s="8">
        <v>0</v>
      </c>
      <c r="AM10" s="8">
        <v>0</v>
      </c>
      <c r="AN10" s="8">
        <v>0</v>
      </c>
      <c r="AO10" s="9" t="s">
        <v>75</v>
      </c>
      <c r="AP10" s="8">
        <v>2061474</v>
      </c>
      <c r="AQ10" s="8">
        <v>1783553</v>
      </c>
      <c r="AR10" s="8">
        <v>25518867</v>
      </c>
      <c r="AS10" s="8">
        <v>20546735</v>
      </c>
      <c r="AT10" s="9">
        <v>-19.48414089073782</v>
      </c>
      <c r="AU10" s="8">
        <v>1310923</v>
      </c>
      <c r="AV10" s="8">
        <v>1411487</v>
      </c>
      <c r="AW10" s="8">
        <v>18858245</v>
      </c>
      <c r="AX10" s="8">
        <v>15848044</v>
      </c>
      <c r="AY10" s="9">
        <v>-15.96225417582602</v>
      </c>
      <c r="AZ10" s="8">
        <v>847934</v>
      </c>
      <c r="BA10" s="8">
        <v>782022</v>
      </c>
      <c r="BB10" s="8">
        <v>11631705</v>
      </c>
      <c r="BC10" s="8">
        <v>11568380</v>
      </c>
      <c r="BD10" s="9">
        <v>-0.54441717701746484</v>
      </c>
      <c r="BE10" s="8">
        <v>28292</v>
      </c>
      <c r="BF10" s="8">
        <v>26910</v>
      </c>
      <c r="BG10" s="8">
        <v>417107</v>
      </c>
      <c r="BH10" s="8">
        <v>413301</v>
      </c>
      <c r="BI10" s="9">
        <v>-0.91247569568480458</v>
      </c>
      <c r="BJ10" s="8">
        <v>280190.25</v>
      </c>
      <c r="BK10" s="8">
        <v>279753.5</v>
      </c>
      <c r="BL10" s="8">
        <v>3525010</v>
      </c>
      <c r="BM10" s="8">
        <v>3280048.25</v>
      </c>
      <c r="BN10" s="9">
        <v>-6.9492497893622973</v>
      </c>
      <c r="BO10" s="8">
        <v>111983</v>
      </c>
      <c r="BP10" s="8">
        <v>119132</v>
      </c>
      <c r="BQ10" s="8">
        <v>1552277.92</v>
      </c>
      <c r="BR10" s="8">
        <v>1318370</v>
      </c>
      <c r="BS10" s="9">
        <v>-15.068688215316479</v>
      </c>
      <c r="BT10" s="8">
        <v>17037.75</v>
      </c>
      <c r="BU10" s="8">
        <v>18311.5</v>
      </c>
      <c r="BV10" s="8">
        <v>198961.25</v>
      </c>
      <c r="BW10" s="8">
        <v>231168.75</v>
      </c>
      <c r="BX10" s="9">
        <v>16.187825518788198</v>
      </c>
      <c r="BY10" s="8">
        <v>151169.5</v>
      </c>
      <c r="BZ10" s="8">
        <v>142310</v>
      </c>
      <c r="CA10" s="8">
        <v>1773770.83</v>
      </c>
      <c r="CB10" s="8">
        <v>1730509.5</v>
      </c>
      <c r="CC10" s="9">
        <v>-2.4389469749031889</v>
      </c>
      <c r="CD10" s="8">
        <v>709</v>
      </c>
      <c r="CE10" s="8">
        <v>653</v>
      </c>
      <c r="CF10" s="8">
        <v>8715</v>
      </c>
      <c r="CG10" s="8">
        <v>8766</v>
      </c>
      <c r="CH10" s="9">
        <v>0.58519793459552716</v>
      </c>
      <c r="CI10" s="8">
        <v>27171386</v>
      </c>
      <c r="CJ10" s="8">
        <v>25742253</v>
      </c>
      <c r="CK10" s="8">
        <v>350974559</v>
      </c>
      <c r="CL10" s="8">
        <v>374300716</v>
      </c>
      <c r="CM10" s="9">
        <v>6.6461104948635352</v>
      </c>
      <c r="CN10" s="8">
        <v>33</v>
      </c>
      <c r="CO10" s="8">
        <v>32</v>
      </c>
      <c r="CP10" s="8">
        <v>807</v>
      </c>
      <c r="CQ10" s="8">
        <v>804</v>
      </c>
      <c r="CR10" s="9">
        <v>-0.37174721189590798</v>
      </c>
      <c r="CS10" s="8">
        <v>198977</v>
      </c>
      <c r="CT10" s="8">
        <v>218805</v>
      </c>
      <c r="CU10" s="8">
        <v>3930572</v>
      </c>
      <c r="CV10" s="8">
        <v>5304144</v>
      </c>
      <c r="CW10" s="9">
        <v>34.945855208860188</v>
      </c>
      <c r="CX10" s="8">
        <v>90483</v>
      </c>
      <c r="CY10" s="8">
        <v>92085</v>
      </c>
      <c r="CZ10" s="8">
        <v>1596267</v>
      </c>
      <c r="DA10" s="8">
        <v>1735243</v>
      </c>
      <c r="DB10" s="9">
        <v>8.7063129163229007</v>
      </c>
      <c r="DC10" s="8">
        <v>108494</v>
      </c>
      <c r="DD10" s="8">
        <v>126720</v>
      </c>
      <c r="DE10" s="8">
        <v>2334305</v>
      </c>
      <c r="DF10" s="8">
        <v>3568901</v>
      </c>
      <c r="DG10" s="9">
        <v>52.889232555300197</v>
      </c>
      <c r="DH10" s="8">
        <v>27560</v>
      </c>
      <c r="DI10" s="8">
        <v>28451</v>
      </c>
      <c r="DJ10" s="8">
        <v>484993</v>
      </c>
      <c r="DK10" s="8">
        <v>515256</v>
      </c>
      <c r="DL10" s="9">
        <v>6.2398838746126302</v>
      </c>
      <c r="DM10" s="8">
        <v>85065</v>
      </c>
      <c r="DN10" s="8">
        <v>66480</v>
      </c>
      <c r="DO10" s="8">
        <v>591186</v>
      </c>
      <c r="DP10" s="8">
        <v>790319</v>
      </c>
      <c r="DQ10" s="9">
        <v>33.683646094460947</v>
      </c>
    </row>
    <row r="11" spans="1:121" x14ac:dyDescent="0.25">
      <c r="A11" s="7" t="s">
        <v>62</v>
      </c>
      <c r="B11" s="8">
        <v>2125365</v>
      </c>
      <c r="C11" s="8">
        <v>1642934</v>
      </c>
      <c r="D11" s="8">
        <v>20452536</v>
      </c>
      <c r="E11" s="8">
        <v>20644498</v>
      </c>
      <c r="F11" s="9">
        <v>0.93857309430967462</v>
      </c>
      <c r="G11" s="8">
        <v>317634</v>
      </c>
      <c r="H11" s="8">
        <v>321453</v>
      </c>
      <c r="I11" s="8">
        <v>3752884</v>
      </c>
      <c r="J11" s="8">
        <v>3918705</v>
      </c>
      <c r="K11" s="9">
        <v>4.4184952159459243</v>
      </c>
      <c r="L11" s="8">
        <v>640513</v>
      </c>
      <c r="M11" s="8">
        <v>564080</v>
      </c>
      <c r="N11" s="8">
        <v>8560815</v>
      </c>
      <c r="O11" s="8">
        <v>8239982</v>
      </c>
      <c r="P11" s="9">
        <v>-3.747692246591015</v>
      </c>
      <c r="Q11" s="8">
        <v>392512</v>
      </c>
      <c r="R11" s="8">
        <v>432805</v>
      </c>
      <c r="S11" s="8">
        <v>5399875</v>
      </c>
      <c r="T11" s="8">
        <v>5230041</v>
      </c>
      <c r="U11" s="9">
        <v>-3.1451468783999559</v>
      </c>
      <c r="V11" s="8">
        <v>0</v>
      </c>
      <c r="W11" s="8">
        <v>0</v>
      </c>
      <c r="X11" s="8">
        <v>0</v>
      </c>
      <c r="Y11" s="8">
        <v>0</v>
      </c>
      <c r="Z11" s="9" t="s">
        <v>75</v>
      </c>
      <c r="AA11" s="8">
        <v>10277</v>
      </c>
      <c r="AB11" s="8">
        <v>9095</v>
      </c>
      <c r="AC11" s="8">
        <v>122627</v>
      </c>
      <c r="AD11" s="8">
        <v>130266</v>
      </c>
      <c r="AE11" s="9">
        <v>6.2294600699682832</v>
      </c>
      <c r="AF11" s="8">
        <v>5447</v>
      </c>
      <c r="AG11" s="8">
        <v>4820</v>
      </c>
      <c r="AH11" s="8">
        <v>64997</v>
      </c>
      <c r="AI11" s="8">
        <v>68487</v>
      </c>
      <c r="AJ11" s="9">
        <v>5.3694785913196057</v>
      </c>
      <c r="AK11" s="8">
        <v>0</v>
      </c>
      <c r="AL11" s="8">
        <v>0</v>
      </c>
      <c r="AM11" s="8">
        <v>1020</v>
      </c>
      <c r="AN11" s="8">
        <v>0</v>
      </c>
      <c r="AO11" s="9">
        <v>-100</v>
      </c>
      <c r="AP11" s="8">
        <v>7688</v>
      </c>
      <c r="AQ11" s="8">
        <v>29193</v>
      </c>
      <c r="AR11" s="8">
        <v>99694</v>
      </c>
      <c r="AS11" s="8">
        <v>69969</v>
      </c>
      <c r="AT11" s="9">
        <v>-29.816237687323209</v>
      </c>
      <c r="AU11" s="8">
        <v>5783</v>
      </c>
      <c r="AV11" s="8">
        <v>26768</v>
      </c>
      <c r="AW11" s="8">
        <v>53137</v>
      </c>
      <c r="AX11" s="8">
        <v>66477</v>
      </c>
      <c r="AY11" s="9">
        <v>25.104917477463911</v>
      </c>
      <c r="AZ11" s="8">
        <v>78084</v>
      </c>
      <c r="BA11" s="8">
        <v>35119</v>
      </c>
      <c r="BB11" s="8">
        <v>1054789</v>
      </c>
      <c r="BC11" s="8">
        <v>951482</v>
      </c>
      <c r="BD11" s="9">
        <v>-9.7940915197257397</v>
      </c>
      <c r="BE11" s="8">
        <v>3137</v>
      </c>
      <c r="BF11" s="8">
        <v>1301</v>
      </c>
      <c r="BG11" s="8">
        <v>39838</v>
      </c>
      <c r="BH11" s="8">
        <v>37464</v>
      </c>
      <c r="BI11" s="9">
        <v>-5.9591344947035481</v>
      </c>
      <c r="BJ11" s="8">
        <v>38083.25</v>
      </c>
      <c r="BK11" s="8">
        <v>38954</v>
      </c>
      <c r="BL11" s="8">
        <v>496623.75</v>
      </c>
      <c r="BM11" s="8">
        <v>492335.5</v>
      </c>
      <c r="BN11" s="9">
        <v>-0.86348065311013045</v>
      </c>
      <c r="BO11" s="8">
        <v>386.5</v>
      </c>
      <c r="BP11" s="8">
        <v>1919.75</v>
      </c>
      <c r="BQ11" s="8">
        <v>3834.75</v>
      </c>
      <c r="BR11" s="8">
        <v>4959.75</v>
      </c>
      <c r="BS11" s="9">
        <v>29.336984158028539</v>
      </c>
      <c r="BT11" s="8">
        <v>3782.25</v>
      </c>
      <c r="BU11" s="8">
        <v>1862.5</v>
      </c>
      <c r="BV11" s="8">
        <v>45423.75</v>
      </c>
      <c r="BW11" s="8">
        <v>33564.75</v>
      </c>
      <c r="BX11" s="9">
        <v>-26.107487823000081</v>
      </c>
      <c r="BY11" s="8">
        <v>33914.5</v>
      </c>
      <c r="BZ11" s="8">
        <v>35171.75</v>
      </c>
      <c r="CA11" s="8">
        <v>447365.25</v>
      </c>
      <c r="CB11" s="8">
        <v>453811</v>
      </c>
      <c r="CC11" s="9">
        <v>1.4408249187883939</v>
      </c>
      <c r="CD11" s="8">
        <v>213</v>
      </c>
      <c r="CE11" s="8">
        <v>191</v>
      </c>
      <c r="CF11" s="8">
        <v>2644</v>
      </c>
      <c r="CG11" s="8">
        <v>2740</v>
      </c>
      <c r="CH11" s="9">
        <v>3.6308623298033349</v>
      </c>
      <c r="CI11" s="8">
        <v>4371125</v>
      </c>
      <c r="CJ11" s="8">
        <v>3563957</v>
      </c>
      <c r="CK11" s="8">
        <v>53638413</v>
      </c>
      <c r="CL11" s="8">
        <v>58433991</v>
      </c>
      <c r="CM11" s="9">
        <v>8.9405665301842561</v>
      </c>
      <c r="CN11" s="8">
        <v>1</v>
      </c>
      <c r="CO11" s="8">
        <v>0</v>
      </c>
      <c r="CP11" s="8">
        <v>78</v>
      </c>
      <c r="CQ11" s="8">
        <v>80</v>
      </c>
      <c r="CR11" s="9">
        <v>2.5641025641025692</v>
      </c>
      <c r="CS11" s="8">
        <v>3790</v>
      </c>
      <c r="CT11" s="8">
        <v>21</v>
      </c>
      <c r="CU11" s="8">
        <v>214028</v>
      </c>
      <c r="CV11" s="8">
        <v>270771</v>
      </c>
      <c r="CW11" s="9">
        <v>26.51195170725326</v>
      </c>
      <c r="CX11" s="8">
        <v>3063</v>
      </c>
      <c r="CY11" s="8">
        <v>21</v>
      </c>
      <c r="CZ11" s="8">
        <v>104680</v>
      </c>
      <c r="DA11" s="8">
        <v>121739</v>
      </c>
      <c r="DB11" s="9">
        <v>16.29633167749331</v>
      </c>
      <c r="DC11" s="8">
        <v>727</v>
      </c>
      <c r="DD11" s="8">
        <v>0</v>
      </c>
      <c r="DE11" s="8">
        <v>109348</v>
      </c>
      <c r="DF11" s="8">
        <v>149032</v>
      </c>
      <c r="DG11" s="9">
        <v>36.291473095072597</v>
      </c>
      <c r="DH11" s="8">
        <v>1285</v>
      </c>
      <c r="DI11" s="8">
        <v>0</v>
      </c>
      <c r="DJ11" s="8">
        <v>44358</v>
      </c>
      <c r="DK11" s="8">
        <v>51562</v>
      </c>
      <c r="DL11" s="9">
        <v>16.24058794355021</v>
      </c>
      <c r="DM11" s="8">
        <v>2535</v>
      </c>
      <c r="DN11" s="8">
        <v>3950</v>
      </c>
      <c r="DO11" s="8">
        <v>110899</v>
      </c>
      <c r="DP11" s="8">
        <v>130085</v>
      </c>
      <c r="DQ11" s="9">
        <v>17.300426514215641</v>
      </c>
    </row>
    <row r="12" spans="1:121" x14ac:dyDescent="0.25">
      <c r="A12" s="7" t="s">
        <v>63</v>
      </c>
      <c r="B12" s="8">
        <v>2172412</v>
      </c>
      <c r="C12" s="8">
        <v>2472797</v>
      </c>
      <c r="D12" s="8">
        <v>28011190</v>
      </c>
      <c r="E12" s="8">
        <v>27653463</v>
      </c>
      <c r="F12" s="9">
        <v>-1.2770860502534871</v>
      </c>
      <c r="G12" s="8">
        <v>688423</v>
      </c>
      <c r="H12" s="8">
        <v>578719</v>
      </c>
      <c r="I12" s="8">
        <v>7367619</v>
      </c>
      <c r="J12" s="8">
        <v>8689819</v>
      </c>
      <c r="K12" s="9">
        <v>17.946096289724</v>
      </c>
      <c r="L12" s="8">
        <v>77806</v>
      </c>
      <c r="M12" s="8">
        <v>75037</v>
      </c>
      <c r="N12" s="8">
        <v>1004830</v>
      </c>
      <c r="O12" s="8">
        <v>986600</v>
      </c>
      <c r="P12" s="9">
        <v>-1.8142372341590089</v>
      </c>
      <c r="Q12" s="8">
        <v>34074</v>
      </c>
      <c r="R12" s="8">
        <v>52789</v>
      </c>
      <c r="S12" s="8">
        <v>628494</v>
      </c>
      <c r="T12" s="8">
        <v>643757</v>
      </c>
      <c r="U12" s="9">
        <v>2.4285036929549051</v>
      </c>
      <c r="V12" s="8">
        <v>15.475</v>
      </c>
      <c r="W12" s="8">
        <v>18.324999999999999</v>
      </c>
      <c r="X12" s="8">
        <v>379.15000000000009</v>
      </c>
      <c r="Y12" s="8">
        <v>250.74799999999999</v>
      </c>
      <c r="Z12" s="9">
        <v>-33.865752340762228</v>
      </c>
      <c r="AA12" s="8">
        <v>10358</v>
      </c>
      <c r="AB12" s="8">
        <v>17705</v>
      </c>
      <c r="AC12" s="8">
        <v>204332</v>
      </c>
      <c r="AD12" s="8">
        <v>262918</v>
      </c>
      <c r="AE12" s="9">
        <v>28.671965233052109</v>
      </c>
      <c r="AF12" s="8">
        <v>1799</v>
      </c>
      <c r="AG12" s="8">
        <v>2024</v>
      </c>
      <c r="AH12" s="8">
        <v>45322</v>
      </c>
      <c r="AI12" s="8">
        <v>42490</v>
      </c>
      <c r="AJ12" s="9">
        <v>-6.2486209787740989</v>
      </c>
      <c r="AK12" s="8">
        <v>0</v>
      </c>
      <c r="AL12" s="8">
        <v>0</v>
      </c>
      <c r="AM12" s="8">
        <v>0</v>
      </c>
      <c r="AN12" s="8">
        <v>0</v>
      </c>
      <c r="AO12" s="9" t="s">
        <v>75</v>
      </c>
      <c r="AP12" s="8">
        <v>21</v>
      </c>
      <c r="AQ12" s="8">
        <v>876</v>
      </c>
      <c r="AR12" s="8">
        <v>121778</v>
      </c>
      <c r="AS12" s="8">
        <v>839238</v>
      </c>
      <c r="AT12" s="9">
        <v>589.15403439044815</v>
      </c>
      <c r="AU12" s="8">
        <v>21</v>
      </c>
      <c r="AV12" s="8">
        <v>876</v>
      </c>
      <c r="AW12" s="8">
        <v>782</v>
      </c>
      <c r="AX12" s="8">
        <v>2347</v>
      </c>
      <c r="AY12" s="9">
        <v>200.12787723785161</v>
      </c>
      <c r="AZ12" s="8">
        <v>0</v>
      </c>
      <c r="BA12" s="8">
        <v>0</v>
      </c>
      <c r="BB12" s="8">
        <v>0</v>
      </c>
      <c r="BC12" s="8">
        <v>0</v>
      </c>
      <c r="BD12" s="9" t="s">
        <v>75</v>
      </c>
      <c r="BE12" s="8">
        <v>0</v>
      </c>
      <c r="BF12" s="8">
        <v>0</v>
      </c>
      <c r="BG12" s="8">
        <v>0</v>
      </c>
      <c r="BH12" s="8">
        <v>0</v>
      </c>
      <c r="BI12" s="9" t="s">
        <v>75</v>
      </c>
      <c r="BJ12" s="8">
        <v>3362.75</v>
      </c>
      <c r="BK12" s="8">
        <v>4942</v>
      </c>
      <c r="BL12" s="8">
        <v>52523.25</v>
      </c>
      <c r="BM12" s="8">
        <v>50146.5</v>
      </c>
      <c r="BN12" s="9">
        <v>-4.5251388670731529</v>
      </c>
      <c r="BO12" s="8">
        <v>10</v>
      </c>
      <c r="BP12" s="8">
        <v>438</v>
      </c>
      <c r="BQ12" s="8">
        <v>390</v>
      </c>
      <c r="BR12" s="8">
        <v>1133</v>
      </c>
      <c r="BS12" s="9">
        <v>190.5128205128205</v>
      </c>
      <c r="BT12" s="8">
        <v>1159</v>
      </c>
      <c r="BU12" s="8">
        <v>1692</v>
      </c>
      <c r="BV12" s="8">
        <v>14151</v>
      </c>
      <c r="BW12" s="8">
        <v>12193.5</v>
      </c>
      <c r="BX12" s="9">
        <v>-13.83294466822133</v>
      </c>
      <c r="BY12" s="8">
        <v>2193.75</v>
      </c>
      <c r="BZ12" s="8">
        <v>2812</v>
      </c>
      <c r="CA12" s="8">
        <v>37982.25</v>
      </c>
      <c r="CB12" s="8">
        <v>36820</v>
      </c>
      <c r="CC12" s="9">
        <v>-3.0599819652600928</v>
      </c>
      <c r="CD12" s="8">
        <v>161</v>
      </c>
      <c r="CE12" s="8">
        <v>179</v>
      </c>
      <c r="CF12" s="8">
        <v>2105</v>
      </c>
      <c r="CG12" s="8">
        <v>2201</v>
      </c>
      <c r="CH12" s="9">
        <v>4.5605700712589083</v>
      </c>
      <c r="CI12" s="8">
        <v>3691445</v>
      </c>
      <c r="CJ12" s="8">
        <v>3868982</v>
      </c>
      <c r="CK12" s="8">
        <v>52064205</v>
      </c>
      <c r="CL12" s="8">
        <v>49605121</v>
      </c>
      <c r="CM12" s="9">
        <v>-4.7231759324856739</v>
      </c>
      <c r="CN12" s="8">
        <v>5</v>
      </c>
      <c r="CO12" s="8">
        <v>6</v>
      </c>
      <c r="CP12" s="8">
        <v>185</v>
      </c>
      <c r="CQ12" s="8">
        <v>150</v>
      </c>
      <c r="CR12" s="9">
        <v>-18.918918918918919</v>
      </c>
      <c r="CS12" s="8">
        <v>5374</v>
      </c>
      <c r="CT12" s="8">
        <v>11439</v>
      </c>
      <c r="CU12" s="8">
        <v>175706</v>
      </c>
      <c r="CV12" s="8">
        <v>184295</v>
      </c>
      <c r="CW12" s="9">
        <v>4.888279284714244</v>
      </c>
      <c r="CX12" s="8">
        <v>0</v>
      </c>
      <c r="CY12" s="8">
        <v>0</v>
      </c>
      <c r="CZ12" s="8">
        <v>0</v>
      </c>
      <c r="DA12" s="8">
        <v>7854</v>
      </c>
      <c r="DB12" s="9" t="s">
        <v>75</v>
      </c>
      <c r="DC12" s="8">
        <v>5374</v>
      </c>
      <c r="DD12" s="8">
        <v>11439</v>
      </c>
      <c r="DE12" s="8">
        <v>175706</v>
      </c>
      <c r="DF12" s="8">
        <v>176441</v>
      </c>
      <c r="DG12" s="9">
        <v>0.41831240822737931</v>
      </c>
      <c r="DH12" s="8">
        <v>0</v>
      </c>
      <c r="DI12" s="8">
        <v>0</v>
      </c>
      <c r="DJ12" s="8">
        <v>0</v>
      </c>
      <c r="DK12" s="8">
        <v>0</v>
      </c>
      <c r="DL12" s="9" t="s">
        <v>75</v>
      </c>
      <c r="DM12" s="8">
        <v>1</v>
      </c>
      <c r="DN12" s="8">
        <v>0</v>
      </c>
      <c r="DO12" s="8">
        <v>12</v>
      </c>
      <c r="DP12" s="8">
        <v>35</v>
      </c>
      <c r="DQ12" s="9">
        <v>191.66666666666671</v>
      </c>
    </row>
    <row r="13" spans="1:121" x14ac:dyDescent="0.25">
      <c r="A13" s="7" t="s">
        <v>64</v>
      </c>
      <c r="B13" s="8">
        <v>945407</v>
      </c>
      <c r="C13" s="8">
        <v>514845</v>
      </c>
      <c r="D13" s="8">
        <v>10263676</v>
      </c>
      <c r="E13" s="8">
        <v>8150344</v>
      </c>
      <c r="F13" s="9">
        <v>-20.590400554343301</v>
      </c>
      <c r="G13" s="8">
        <v>397210</v>
      </c>
      <c r="H13" s="8">
        <v>490681</v>
      </c>
      <c r="I13" s="8">
        <v>9156395</v>
      </c>
      <c r="J13" s="8">
        <v>6477575</v>
      </c>
      <c r="K13" s="9">
        <v>-29.256273893819561</v>
      </c>
      <c r="L13" s="8">
        <v>115564</v>
      </c>
      <c r="M13" s="8">
        <v>57606</v>
      </c>
      <c r="N13" s="8">
        <v>1487289</v>
      </c>
      <c r="O13" s="8">
        <v>1082687</v>
      </c>
      <c r="P13" s="9">
        <v>-27.203993305941211</v>
      </c>
      <c r="Q13" s="8">
        <v>108687</v>
      </c>
      <c r="R13" s="8">
        <v>54104</v>
      </c>
      <c r="S13" s="8">
        <v>1372496</v>
      </c>
      <c r="T13" s="8">
        <v>1001571</v>
      </c>
      <c r="U13" s="9">
        <v>-27.025579673820541</v>
      </c>
      <c r="V13" s="8">
        <v>91.176000000000002</v>
      </c>
      <c r="W13" s="8">
        <v>62.436</v>
      </c>
      <c r="X13" s="8">
        <v>2519.6759999999999</v>
      </c>
      <c r="Y13" s="8">
        <v>2269.306</v>
      </c>
      <c r="Z13" s="9">
        <v>-9.9365950225346324</v>
      </c>
      <c r="AA13" s="8">
        <v>2392</v>
      </c>
      <c r="AB13" s="8">
        <v>2043</v>
      </c>
      <c r="AC13" s="8">
        <v>32478</v>
      </c>
      <c r="AD13" s="8">
        <v>28758</v>
      </c>
      <c r="AE13" s="9">
        <v>-11.453907260299269</v>
      </c>
      <c r="AF13" s="8">
        <v>0</v>
      </c>
      <c r="AG13" s="8">
        <v>0</v>
      </c>
      <c r="AH13" s="8">
        <v>0</v>
      </c>
      <c r="AI13" s="8">
        <v>0</v>
      </c>
      <c r="AJ13" s="9" t="s">
        <v>75</v>
      </c>
      <c r="AK13" s="8">
        <v>0</v>
      </c>
      <c r="AL13" s="8">
        <v>0</v>
      </c>
      <c r="AM13" s="8">
        <v>0</v>
      </c>
      <c r="AN13" s="8">
        <v>0</v>
      </c>
      <c r="AO13" s="9" t="s">
        <v>75</v>
      </c>
      <c r="AP13" s="8">
        <v>9633</v>
      </c>
      <c r="AQ13" s="8">
        <v>1227</v>
      </c>
      <c r="AR13" s="8">
        <v>35388</v>
      </c>
      <c r="AS13" s="8">
        <v>15219</v>
      </c>
      <c r="AT13" s="9">
        <v>-56.993896236012198</v>
      </c>
      <c r="AU13" s="8">
        <v>9633</v>
      </c>
      <c r="AV13" s="8">
        <v>1227</v>
      </c>
      <c r="AW13" s="8">
        <v>34575</v>
      </c>
      <c r="AX13" s="8">
        <v>15161</v>
      </c>
      <c r="AY13" s="9">
        <v>-56.150397686189443</v>
      </c>
      <c r="AZ13" s="8">
        <v>17555</v>
      </c>
      <c r="BA13" s="8">
        <v>3674</v>
      </c>
      <c r="BB13" s="8">
        <v>325905</v>
      </c>
      <c r="BC13" s="8">
        <v>130562</v>
      </c>
      <c r="BD13" s="9">
        <v>-59.938632423559007</v>
      </c>
      <c r="BE13" s="8">
        <v>21</v>
      </c>
      <c r="BF13" s="8">
        <v>0</v>
      </c>
      <c r="BG13" s="8">
        <v>86</v>
      </c>
      <c r="BH13" s="8">
        <v>43</v>
      </c>
      <c r="BI13" s="9">
        <v>-50</v>
      </c>
      <c r="BJ13" s="8">
        <v>7474</v>
      </c>
      <c r="BK13" s="8">
        <v>3513</v>
      </c>
      <c r="BL13" s="8">
        <v>103253.75</v>
      </c>
      <c r="BM13" s="8">
        <v>71782.25</v>
      </c>
      <c r="BN13" s="9">
        <v>-30.479764657457959</v>
      </c>
      <c r="BO13" s="8">
        <v>762</v>
      </c>
      <c r="BP13" s="8">
        <v>121</v>
      </c>
      <c r="BQ13" s="8">
        <v>3019</v>
      </c>
      <c r="BR13" s="8">
        <v>1692</v>
      </c>
      <c r="BS13" s="9">
        <v>-43.954951970851283</v>
      </c>
      <c r="BT13" s="8">
        <v>470</v>
      </c>
      <c r="BU13" s="8">
        <v>329</v>
      </c>
      <c r="BV13" s="8">
        <v>3876</v>
      </c>
      <c r="BW13" s="8">
        <v>5806.25</v>
      </c>
      <c r="BX13" s="9">
        <v>49.800051599587192</v>
      </c>
      <c r="BY13" s="8">
        <v>6242</v>
      </c>
      <c r="BZ13" s="8">
        <v>3063</v>
      </c>
      <c r="CA13" s="8">
        <v>96358.75</v>
      </c>
      <c r="CB13" s="8">
        <v>64284</v>
      </c>
      <c r="CC13" s="9">
        <v>-33.286805816804389</v>
      </c>
      <c r="CD13" s="8">
        <v>100</v>
      </c>
      <c r="CE13" s="8">
        <v>81</v>
      </c>
      <c r="CF13" s="8">
        <v>1527</v>
      </c>
      <c r="CG13" s="8">
        <v>1277</v>
      </c>
      <c r="CH13" s="9">
        <v>-16.371971185330711</v>
      </c>
      <c r="CI13" s="8">
        <v>1567057</v>
      </c>
      <c r="CJ13" s="8">
        <v>1179387</v>
      </c>
      <c r="CK13" s="8">
        <v>22019106</v>
      </c>
      <c r="CL13" s="8">
        <v>17726191</v>
      </c>
      <c r="CM13" s="9">
        <v>-19.496318333723451</v>
      </c>
      <c r="CN13" s="8">
        <v>0</v>
      </c>
      <c r="CO13" s="8">
        <v>0</v>
      </c>
      <c r="CP13" s="8">
        <v>1</v>
      </c>
      <c r="CQ13" s="8">
        <v>1</v>
      </c>
      <c r="CR13" s="9">
        <v>0</v>
      </c>
      <c r="CS13" s="8">
        <v>0</v>
      </c>
      <c r="CT13" s="8">
        <v>0</v>
      </c>
      <c r="CU13" s="8">
        <v>633</v>
      </c>
      <c r="CV13" s="8">
        <v>170</v>
      </c>
      <c r="CW13" s="9">
        <v>-73.143759873617697</v>
      </c>
      <c r="CX13" s="8">
        <v>0</v>
      </c>
      <c r="CY13" s="8">
        <v>0</v>
      </c>
      <c r="CZ13" s="8">
        <v>0</v>
      </c>
      <c r="DA13" s="8">
        <v>0</v>
      </c>
      <c r="DB13" s="9" t="s">
        <v>75</v>
      </c>
      <c r="DC13" s="8">
        <v>0</v>
      </c>
      <c r="DD13" s="8">
        <v>0</v>
      </c>
      <c r="DE13" s="8">
        <v>633</v>
      </c>
      <c r="DF13" s="8">
        <v>170</v>
      </c>
      <c r="DG13" s="9">
        <v>-73.143759873617697</v>
      </c>
      <c r="DH13" s="8">
        <v>0</v>
      </c>
      <c r="DI13" s="8">
        <v>0</v>
      </c>
      <c r="DJ13" s="8">
        <v>0</v>
      </c>
      <c r="DK13" s="8">
        <v>0</v>
      </c>
      <c r="DL13" s="9" t="s">
        <v>75</v>
      </c>
      <c r="DM13" s="8">
        <v>4</v>
      </c>
      <c r="DN13" s="8">
        <v>40</v>
      </c>
      <c r="DO13" s="8">
        <v>872</v>
      </c>
      <c r="DP13" s="8">
        <v>1089</v>
      </c>
      <c r="DQ13" s="9">
        <v>24.885321100917441</v>
      </c>
    </row>
    <row r="14" spans="1:121" x14ac:dyDescent="0.25">
      <c r="A14" s="7" t="s">
        <v>65</v>
      </c>
      <c r="B14" s="8">
        <v>78664</v>
      </c>
      <c r="C14" s="8">
        <v>81887</v>
      </c>
      <c r="D14" s="8">
        <v>681899</v>
      </c>
      <c r="E14" s="8">
        <v>677160</v>
      </c>
      <c r="F14" s="9">
        <v>-0.69497095610933002</v>
      </c>
      <c r="G14" s="8">
        <v>0</v>
      </c>
      <c r="H14" s="8">
        <v>1300</v>
      </c>
      <c r="I14" s="8">
        <v>5856</v>
      </c>
      <c r="J14" s="8">
        <v>7476</v>
      </c>
      <c r="K14" s="9">
        <v>27.663934426229499</v>
      </c>
      <c r="L14" s="8">
        <v>39951</v>
      </c>
      <c r="M14" s="8">
        <v>45070</v>
      </c>
      <c r="N14" s="8">
        <v>569090</v>
      </c>
      <c r="O14" s="8">
        <v>536192</v>
      </c>
      <c r="P14" s="9">
        <v>-5.7808079565622288</v>
      </c>
      <c r="Q14" s="8">
        <v>5117</v>
      </c>
      <c r="R14" s="8">
        <v>5678</v>
      </c>
      <c r="S14" s="8">
        <v>67456</v>
      </c>
      <c r="T14" s="8">
        <v>64625</v>
      </c>
      <c r="U14" s="9">
        <v>-4.1968097722960209</v>
      </c>
      <c r="V14" s="8">
        <v>28.437000000000001</v>
      </c>
      <c r="W14" s="8">
        <v>0</v>
      </c>
      <c r="X14" s="8">
        <v>38.542000000000002</v>
      </c>
      <c r="Y14" s="8">
        <v>0</v>
      </c>
      <c r="Z14" s="9">
        <v>-100</v>
      </c>
      <c r="AA14" s="8">
        <v>57379</v>
      </c>
      <c r="AB14" s="8">
        <v>65370</v>
      </c>
      <c r="AC14" s="8">
        <v>683016</v>
      </c>
      <c r="AD14" s="8">
        <v>640010</v>
      </c>
      <c r="AE14" s="9">
        <v>-6.2964850018154834</v>
      </c>
      <c r="AF14" s="8">
        <v>55414</v>
      </c>
      <c r="AG14" s="8">
        <v>63281</v>
      </c>
      <c r="AH14" s="8">
        <v>666983</v>
      </c>
      <c r="AI14" s="8">
        <v>620017</v>
      </c>
      <c r="AJ14" s="9">
        <v>-7.0415587803587139</v>
      </c>
      <c r="AK14" s="8">
        <v>0</v>
      </c>
      <c r="AL14" s="8">
        <v>0</v>
      </c>
      <c r="AM14" s="8">
        <v>0</v>
      </c>
      <c r="AN14" s="8">
        <v>0</v>
      </c>
      <c r="AO14" s="9" t="s">
        <v>75</v>
      </c>
      <c r="AP14" s="8">
        <v>0</v>
      </c>
      <c r="AQ14" s="8">
        <v>0</v>
      </c>
      <c r="AR14" s="8">
        <v>0</v>
      </c>
      <c r="AS14" s="8">
        <v>0</v>
      </c>
      <c r="AT14" s="9" t="s">
        <v>75</v>
      </c>
      <c r="AU14" s="8">
        <v>0</v>
      </c>
      <c r="AV14" s="8">
        <v>0</v>
      </c>
      <c r="AW14" s="8">
        <v>0</v>
      </c>
      <c r="AX14" s="8">
        <v>0</v>
      </c>
      <c r="AY14" s="9" t="s">
        <v>75</v>
      </c>
      <c r="AZ14" s="8">
        <v>39446</v>
      </c>
      <c r="BA14" s="8">
        <v>44382</v>
      </c>
      <c r="BB14" s="8">
        <v>565149</v>
      </c>
      <c r="BC14" s="8">
        <v>530489</v>
      </c>
      <c r="BD14" s="9">
        <v>-6.1328959265609626</v>
      </c>
      <c r="BE14" s="8">
        <v>2367</v>
      </c>
      <c r="BF14" s="8">
        <v>2593</v>
      </c>
      <c r="BG14" s="8">
        <v>31066</v>
      </c>
      <c r="BH14" s="8">
        <v>31801</v>
      </c>
      <c r="BI14" s="9">
        <v>2.3659305993690789</v>
      </c>
      <c r="BJ14" s="8">
        <v>410</v>
      </c>
      <c r="BK14" s="8">
        <v>448</v>
      </c>
      <c r="BL14" s="8">
        <v>5365</v>
      </c>
      <c r="BM14" s="8">
        <v>5356.25</v>
      </c>
      <c r="BN14" s="9">
        <v>-0.1630941286113767</v>
      </c>
      <c r="BO14" s="8">
        <v>0</v>
      </c>
      <c r="BP14" s="8">
        <v>0</v>
      </c>
      <c r="BQ14" s="8">
        <v>0</v>
      </c>
      <c r="BR14" s="8">
        <v>0</v>
      </c>
      <c r="BS14" s="9" t="s">
        <v>75</v>
      </c>
      <c r="BT14" s="8">
        <v>403</v>
      </c>
      <c r="BU14" s="8">
        <v>428</v>
      </c>
      <c r="BV14" s="8">
        <v>5260</v>
      </c>
      <c r="BW14" s="8">
        <v>5169</v>
      </c>
      <c r="BX14" s="9">
        <v>-1.7300380228136869</v>
      </c>
      <c r="BY14" s="8">
        <v>7</v>
      </c>
      <c r="BZ14" s="8">
        <v>20</v>
      </c>
      <c r="CA14" s="8">
        <v>105</v>
      </c>
      <c r="CB14" s="8">
        <v>187.25</v>
      </c>
      <c r="CC14" s="9">
        <v>78.333333333333343</v>
      </c>
      <c r="CD14" s="8">
        <v>910</v>
      </c>
      <c r="CE14" s="8">
        <v>873</v>
      </c>
      <c r="CF14" s="8">
        <v>10119</v>
      </c>
      <c r="CG14" s="8">
        <v>10159</v>
      </c>
      <c r="CH14" s="9">
        <v>0.39529597786342657</v>
      </c>
      <c r="CI14" s="8">
        <v>6353124</v>
      </c>
      <c r="CJ14" s="8">
        <v>6291822</v>
      </c>
      <c r="CK14" s="8">
        <v>72005471</v>
      </c>
      <c r="CL14" s="8">
        <v>72276081</v>
      </c>
      <c r="CM14" s="9">
        <v>0.37581866522336332</v>
      </c>
      <c r="CN14" s="8">
        <v>0</v>
      </c>
      <c r="CO14" s="8">
        <v>0</v>
      </c>
      <c r="CP14" s="8">
        <v>5</v>
      </c>
      <c r="CQ14" s="8">
        <v>15</v>
      </c>
      <c r="CR14" s="9">
        <v>200</v>
      </c>
      <c r="CS14" s="8">
        <v>151144</v>
      </c>
      <c r="CT14" s="8">
        <v>156399</v>
      </c>
      <c r="CU14" s="8">
        <v>1818459</v>
      </c>
      <c r="CV14" s="8">
        <v>1903952</v>
      </c>
      <c r="CW14" s="9">
        <v>4.7013982718334546</v>
      </c>
      <c r="CX14" s="8">
        <v>151144</v>
      </c>
      <c r="CY14" s="8">
        <v>156399</v>
      </c>
      <c r="CZ14" s="8">
        <v>1814939</v>
      </c>
      <c r="DA14" s="8">
        <v>1877844</v>
      </c>
      <c r="DB14" s="9">
        <v>3.4659567070849282</v>
      </c>
      <c r="DC14" s="8">
        <v>0</v>
      </c>
      <c r="DD14" s="8">
        <v>0</v>
      </c>
      <c r="DE14" s="8">
        <v>3520</v>
      </c>
      <c r="DF14" s="8">
        <v>26108</v>
      </c>
      <c r="DG14" s="9">
        <v>641.7045454545455</v>
      </c>
      <c r="DH14" s="8">
        <v>36028</v>
      </c>
      <c r="DI14" s="8">
        <v>37606</v>
      </c>
      <c r="DJ14" s="8">
        <v>418435</v>
      </c>
      <c r="DK14" s="8">
        <v>440330</v>
      </c>
      <c r="DL14" s="9">
        <v>5.2325928758349534</v>
      </c>
      <c r="DM14" s="8">
        <v>123</v>
      </c>
      <c r="DN14" s="8">
        <v>106</v>
      </c>
      <c r="DO14" s="8">
        <v>2219</v>
      </c>
      <c r="DP14" s="8">
        <v>2650</v>
      </c>
      <c r="DQ14" s="9">
        <v>19.42316358720144</v>
      </c>
    </row>
    <row r="15" spans="1:121" x14ac:dyDescent="0.25">
      <c r="A15" s="7" t="s">
        <v>66</v>
      </c>
      <c r="B15" s="8">
        <v>280938</v>
      </c>
      <c r="C15" s="8">
        <v>363453</v>
      </c>
      <c r="D15" s="8">
        <v>3961856</v>
      </c>
      <c r="E15" s="8">
        <v>3641605</v>
      </c>
      <c r="F15" s="9">
        <v>-8.0833579009433976</v>
      </c>
      <c r="G15" s="8">
        <v>489178</v>
      </c>
      <c r="H15" s="8">
        <v>341545</v>
      </c>
      <c r="I15" s="8">
        <v>6856470</v>
      </c>
      <c r="J15" s="8">
        <v>3800846</v>
      </c>
      <c r="K15" s="9">
        <v>-44.56555632854807</v>
      </c>
      <c r="L15" s="8">
        <v>71906</v>
      </c>
      <c r="M15" s="8">
        <v>82299</v>
      </c>
      <c r="N15" s="8">
        <v>977889</v>
      </c>
      <c r="O15" s="8">
        <v>994466</v>
      </c>
      <c r="P15" s="9">
        <v>1.6951821730278169</v>
      </c>
      <c r="Q15" s="8">
        <v>28716</v>
      </c>
      <c r="R15" s="8">
        <v>8735</v>
      </c>
      <c r="S15" s="8">
        <v>411630</v>
      </c>
      <c r="T15" s="8">
        <v>304973</v>
      </c>
      <c r="U15" s="9">
        <v>-25.910890848577608</v>
      </c>
      <c r="V15" s="8">
        <v>20.686</v>
      </c>
      <c r="W15" s="8">
        <v>0</v>
      </c>
      <c r="X15" s="8">
        <v>207.40600000000001</v>
      </c>
      <c r="Y15" s="8">
        <v>159.708</v>
      </c>
      <c r="Z15" s="9">
        <v>-22.99740605382679</v>
      </c>
      <c r="AA15" s="8">
        <v>1253</v>
      </c>
      <c r="AB15" s="8">
        <v>689</v>
      </c>
      <c r="AC15" s="8">
        <v>14161</v>
      </c>
      <c r="AD15" s="8">
        <v>13359</v>
      </c>
      <c r="AE15" s="9">
        <v>-5.6634418473271637</v>
      </c>
      <c r="AF15" s="8">
        <v>1013</v>
      </c>
      <c r="AG15" s="8">
        <v>355</v>
      </c>
      <c r="AH15" s="8">
        <v>9010</v>
      </c>
      <c r="AI15" s="8">
        <v>8232</v>
      </c>
      <c r="AJ15" s="9">
        <v>-8.6348501664816837</v>
      </c>
      <c r="AK15" s="8">
        <v>0</v>
      </c>
      <c r="AL15" s="8">
        <v>776</v>
      </c>
      <c r="AM15" s="8">
        <v>29</v>
      </c>
      <c r="AN15" s="8">
        <v>872</v>
      </c>
      <c r="AO15" s="9">
        <v>2906.8965517241381</v>
      </c>
      <c r="AP15" s="8">
        <v>91400</v>
      </c>
      <c r="AQ15" s="8">
        <v>140196</v>
      </c>
      <c r="AR15" s="8">
        <v>686153</v>
      </c>
      <c r="AS15" s="8">
        <v>738703</v>
      </c>
      <c r="AT15" s="9">
        <v>7.6586417315088653</v>
      </c>
      <c r="AU15" s="8">
        <v>0</v>
      </c>
      <c r="AV15" s="8">
        <v>133</v>
      </c>
      <c r="AW15" s="8">
        <v>49372</v>
      </c>
      <c r="AX15" s="8">
        <v>1195</v>
      </c>
      <c r="AY15" s="9">
        <v>-97.579599773150775</v>
      </c>
      <c r="AZ15" s="8">
        <v>1507</v>
      </c>
      <c r="BA15" s="8">
        <v>1288</v>
      </c>
      <c r="BB15" s="8">
        <v>23859</v>
      </c>
      <c r="BC15" s="8">
        <v>18640</v>
      </c>
      <c r="BD15" s="9">
        <v>-21.87434511085964</v>
      </c>
      <c r="BE15" s="8">
        <v>3</v>
      </c>
      <c r="BF15" s="8">
        <v>9</v>
      </c>
      <c r="BG15" s="8">
        <v>125</v>
      </c>
      <c r="BH15" s="8">
        <v>40</v>
      </c>
      <c r="BI15" s="9">
        <v>-68</v>
      </c>
      <c r="BJ15" s="8">
        <v>2890.5</v>
      </c>
      <c r="BK15" s="8">
        <v>707.25</v>
      </c>
      <c r="BL15" s="8">
        <v>37100.5</v>
      </c>
      <c r="BM15" s="8">
        <v>25395</v>
      </c>
      <c r="BN15" s="9">
        <v>-31.550787725232809</v>
      </c>
      <c r="BO15" s="8">
        <v>0</v>
      </c>
      <c r="BP15" s="8">
        <v>19.75</v>
      </c>
      <c r="BQ15" s="8">
        <v>3996</v>
      </c>
      <c r="BR15" s="8">
        <v>128.75</v>
      </c>
      <c r="BS15" s="9">
        <v>-96.778028028028032</v>
      </c>
      <c r="BT15" s="8">
        <v>1019.25</v>
      </c>
      <c r="BU15" s="8">
        <v>94.25</v>
      </c>
      <c r="BV15" s="8">
        <v>10973.5</v>
      </c>
      <c r="BW15" s="8">
        <v>6057.25</v>
      </c>
      <c r="BX15" s="9">
        <v>-44.801111769262313</v>
      </c>
      <c r="BY15" s="8">
        <v>1871.25</v>
      </c>
      <c r="BZ15" s="8">
        <v>593.25</v>
      </c>
      <c r="CA15" s="8">
        <v>22131</v>
      </c>
      <c r="CB15" s="8">
        <v>19209</v>
      </c>
      <c r="CC15" s="9">
        <v>-13.203199132438661</v>
      </c>
      <c r="CD15" s="8">
        <v>96</v>
      </c>
      <c r="CE15" s="8">
        <v>70</v>
      </c>
      <c r="CF15" s="8">
        <v>1079</v>
      </c>
      <c r="CG15" s="8">
        <v>956</v>
      </c>
      <c r="CH15" s="9">
        <v>-11.399443929564409</v>
      </c>
      <c r="CI15" s="8">
        <v>1785647</v>
      </c>
      <c r="CJ15" s="8">
        <v>1043156</v>
      </c>
      <c r="CK15" s="8">
        <v>17317364</v>
      </c>
      <c r="CL15" s="8">
        <v>15809293</v>
      </c>
      <c r="CM15" s="9">
        <v>-8.7084327614757058</v>
      </c>
      <c r="CN15" s="8">
        <v>0</v>
      </c>
      <c r="CO15" s="8">
        <v>0</v>
      </c>
      <c r="CP15" s="8">
        <v>15</v>
      </c>
      <c r="CQ15" s="8">
        <v>14</v>
      </c>
      <c r="CR15" s="9">
        <v>-6.6666666666666714</v>
      </c>
      <c r="CS15" s="8">
        <v>0</v>
      </c>
      <c r="CT15" s="8">
        <v>0</v>
      </c>
      <c r="CU15" s="8">
        <v>13244</v>
      </c>
      <c r="CV15" s="8">
        <v>6571</v>
      </c>
      <c r="CW15" s="9">
        <v>-50.385080036242833</v>
      </c>
      <c r="CX15" s="8">
        <v>0</v>
      </c>
      <c r="CY15" s="8">
        <v>0</v>
      </c>
      <c r="CZ15" s="8">
        <v>0</v>
      </c>
      <c r="DA15" s="8">
        <v>0</v>
      </c>
      <c r="DB15" s="9" t="s">
        <v>75</v>
      </c>
      <c r="DC15" s="8">
        <v>0</v>
      </c>
      <c r="DD15" s="8">
        <v>0</v>
      </c>
      <c r="DE15" s="8">
        <v>13244</v>
      </c>
      <c r="DF15" s="8">
        <v>6571</v>
      </c>
      <c r="DG15" s="9">
        <v>-50.385080036242833</v>
      </c>
      <c r="DH15" s="8">
        <v>0</v>
      </c>
      <c r="DI15" s="8">
        <v>0</v>
      </c>
      <c r="DJ15" s="8">
        <v>0</v>
      </c>
      <c r="DK15" s="8">
        <v>0</v>
      </c>
      <c r="DL15" s="9" t="s">
        <v>75</v>
      </c>
      <c r="DM15" s="8">
        <v>10</v>
      </c>
      <c r="DN15" s="8">
        <v>0</v>
      </c>
      <c r="DO15" s="8">
        <v>837</v>
      </c>
      <c r="DP15" s="8">
        <v>128</v>
      </c>
      <c r="DQ15" s="9">
        <v>-84.707287933094392</v>
      </c>
    </row>
    <row r="16" spans="1:121" x14ac:dyDescent="0.25">
      <c r="A16" s="7" t="s">
        <v>67</v>
      </c>
      <c r="B16" s="8">
        <v>51343</v>
      </c>
      <c r="C16" s="8">
        <v>133764</v>
      </c>
      <c r="D16" s="8">
        <v>843782</v>
      </c>
      <c r="E16" s="8">
        <v>1297603</v>
      </c>
      <c r="F16" s="9">
        <v>53.784152778798301</v>
      </c>
      <c r="G16" s="8">
        <v>1821197</v>
      </c>
      <c r="H16" s="8">
        <v>1249510</v>
      </c>
      <c r="I16" s="8">
        <v>16938911</v>
      </c>
      <c r="J16" s="8">
        <v>16111830</v>
      </c>
      <c r="K16" s="9">
        <v>-4.8827282934540506</v>
      </c>
      <c r="L16" s="8">
        <v>153132</v>
      </c>
      <c r="M16" s="8">
        <v>123943</v>
      </c>
      <c r="N16" s="8">
        <v>1283220</v>
      </c>
      <c r="O16" s="8">
        <v>1547621</v>
      </c>
      <c r="P16" s="9">
        <v>20.604494942410501</v>
      </c>
      <c r="Q16" s="8">
        <v>55917</v>
      </c>
      <c r="R16" s="8">
        <v>83683</v>
      </c>
      <c r="S16" s="8">
        <v>630135</v>
      </c>
      <c r="T16" s="8">
        <v>865042</v>
      </c>
      <c r="U16" s="9">
        <v>37.278837074595117</v>
      </c>
      <c r="V16" s="8">
        <v>119.873</v>
      </c>
      <c r="W16" s="8">
        <v>94.072999999999993</v>
      </c>
      <c r="X16" s="8">
        <v>8401.3010000000013</v>
      </c>
      <c r="Y16" s="8">
        <v>7475.6629999999996</v>
      </c>
      <c r="Z16" s="9">
        <v>-11.017793553641299</v>
      </c>
      <c r="AA16" s="8">
        <v>0</v>
      </c>
      <c r="AB16" s="8">
        <v>0</v>
      </c>
      <c r="AC16" s="8">
        <v>25563</v>
      </c>
      <c r="AD16" s="8">
        <v>11065</v>
      </c>
      <c r="AE16" s="9">
        <v>-56.714783084927433</v>
      </c>
      <c r="AF16" s="8">
        <v>0</v>
      </c>
      <c r="AG16" s="8">
        <v>0</v>
      </c>
      <c r="AH16" s="8">
        <v>25563</v>
      </c>
      <c r="AI16" s="8">
        <v>11065</v>
      </c>
      <c r="AJ16" s="9">
        <v>-56.714783084927433</v>
      </c>
      <c r="AK16" s="8">
        <v>0</v>
      </c>
      <c r="AL16" s="8">
        <v>0</v>
      </c>
      <c r="AM16" s="8">
        <v>0</v>
      </c>
      <c r="AN16" s="8">
        <v>0</v>
      </c>
      <c r="AO16" s="9" t="s">
        <v>75</v>
      </c>
      <c r="AP16" s="8">
        <v>768425</v>
      </c>
      <c r="AQ16" s="8">
        <v>392386</v>
      </c>
      <c r="AR16" s="8">
        <v>3180479</v>
      </c>
      <c r="AS16" s="8">
        <v>5743346</v>
      </c>
      <c r="AT16" s="9">
        <v>80.581164032210239</v>
      </c>
      <c r="AU16" s="8">
        <v>239</v>
      </c>
      <c r="AV16" s="8">
        <v>0</v>
      </c>
      <c r="AW16" s="8">
        <v>11719</v>
      </c>
      <c r="AX16" s="8">
        <v>5427</v>
      </c>
      <c r="AY16" s="9">
        <v>-53.690587934124068</v>
      </c>
      <c r="AZ16" s="8">
        <v>0</v>
      </c>
      <c r="BA16" s="8">
        <v>0</v>
      </c>
      <c r="BB16" s="8">
        <v>0</v>
      </c>
      <c r="BC16" s="8">
        <v>1856</v>
      </c>
      <c r="BD16" s="9" t="s">
        <v>75</v>
      </c>
      <c r="BE16" s="8">
        <v>0</v>
      </c>
      <c r="BF16" s="8">
        <v>0</v>
      </c>
      <c r="BG16" s="8">
        <v>0</v>
      </c>
      <c r="BH16" s="8">
        <v>0</v>
      </c>
      <c r="BI16" s="9" t="s">
        <v>75</v>
      </c>
      <c r="BJ16" s="8">
        <v>3868</v>
      </c>
      <c r="BK16" s="8">
        <v>5844</v>
      </c>
      <c r="BL16" s="8">
        <v>46672</v>
      </c>
      <c r="BM16" s="8">
        <v>64483</v>
      </c>
      <c r="BN16" s="9">
        <v>38.162067192320883</v>
      </c>
      <c r="BO16" s="8">
        <v>19</v>
      </c>
      <c r="BP16" s="8">
        <v>0</v>
      </c>
      <c r="BQ16" s="8">
        <v>1799</v>
      </c>
      <c r="BR16" s="8">
        <v>566</v>
      </c>
      <c r="BS16" s="9">
        <v>-68.538076709282933</v>
      </c>
      <c r="BT16" s="8">
        <v>456</v>
      </c>
      <c r="BU16" s="8">
        <v>373</v>
      </c>
      <c r="BV16" s="8">
        <v>7659</v>
      </c>
      <c r="BW16" s="8">
        <v>6635</v>
      </c>
      <c r="BX16" s="9">
        <v>-13.369891630761201</v>
      </c>
      <c r="BY16" s="8">
        <v>3393</v>
      </c>
      <c r="BZ16" s="8">
        <v>5471</v>
      </c>
      <c r="CA16" s="8">
        <v>37214</v>
      </c>
      <c r="CB16" s="8">
        <v>57282</v>
      </c>
      <c r="CC16" s="9">
        <v>53.92594184984145</v>
      </c>
      <c r="CD16" s="8">
        <v>111</v>
      </c>
      <c r="CE16" s="8">
        <v>92</v>
      </c>
      <c r="CF16" s="8">
        <v>1248</v>
      </c>
      <c r="CG16" s="8">
        <v>1178</v>
      </c>
      <c r="CH16" s="9">
        <v>-5.6089743589743648</v>
      </c>
      <c r="CI16" s="8">
        <v>2039953</v>
      </c>
      <c r="CJ16" s="8">
        <v>1533916</v>
      </c>
      <c r="CK16" s="8">
        <v>20933228</v>
      </c>
      <c r="CL16" s="8">
        <v>21032793</v>
      </c>
      <c r="CM16" s="9">
        <v>0.47563137419608392</v>
      </c>
      <c r="CN16" s="8">
        <v>1</v>
      </c>
      <c r="CO16" s="8">
        <v>0</v>
      </c>
      <c r="CP16" s="8">
        <v>28</v>
      </c>
      <c r="CQ16" s="8">
        <v>25</v>
      </c>
      <c r="CR16" s="9">
        <v>-10.71428571428571</v>
      </c>
      <c r="CS16" s="8">
        <v>867</v>
      </c>
      <c r="CT16" s="8">
        <v>0</v>
      </c>
      <c r="CU16" s="8">
        <v>25441</v>
      </c>
      <c r="CV16" s="8">
        <v>30751</v>
      </c>
      <c r="CW16" s="9">
        <v>20.87182107621555</v>
      </c>
      <c r="CX16" s="8">
        <v>0</v>
      </c>
      <c r="CY16" s="8">
        <v>0</v>
      </c>
      <c r="CZ16" s="8">
        <v>0</v>
      </c>
      <c r="DA16" s="8">
        <v>0</v>
      </c>
      <c r="DB16" s="9" t="s">
        <v>75</v>
      </c>
      <c r="DC16" s="8">
        <v>867</v>
      </c>
      <c r="DD16" s="8">
        <v>0</v>
      </c>
      <c r="DE16" s="8">
        <v>25441</v>
      </c>
      <c r="DF16" s="8">
        <v>30751</v>
      </c>
      <c r="DG16" s="9">
        <v>20.87182107621555</v>
      </c>
      <c r="DH16" s="8">
        <v>0</v>
      </c>
      <c r="DI16" s="8">
        <v>0</v>
      </c>
      <c r="DJ16" s="8">
        <v>0</v>
      </c>
      <c r="DK16" s="8">
        <v>0</v>
      </c>
      <c r="DL16" s="9" t="s">
        <v>75</v>
      </c>
      <c r="DM16" s="8">
        <v>0</v>
      </c>
      <c r="DN16" s="8">
        <v>4</v>
      </c>
      <c r="DO16" s="8">
        <v>0</v>
      </c>
      <c r="DP16" s="8">
        <v>23</v>
      </c>
      <c r="DQ16" s="9" t="s">
        <v>75</v>
      </c>
    </row>
    <row r="17" spans="1:121" x14ac:dyDescent="0.25">
      <c r="A17" s="7" t="s">
        <v>68</v>
      </c>
      <c r="B17" s="8">
        <v>2221720</v>
      </c>
      <c r="C17" s="8">
        <v>2019325</v>
      </c>
      <c r="D17" s="8">
        <v>24871254</v>
      </c>
      <c r="E17" s="8">
        <v>22582477</v>
      </c>
      <c r="F17" s="9">
        <v>-9.202499399507559</v>
      </c>
      <c r="G17" s="8">
        <v>570079</v>
      </c>
      <c r="H17" s="8">
        <v>562932</v>
      </c>
      <c r="I17" s="8">
        <v>5711619</v>
      </c>
      <c r="J17" s="8">
        <v>5701002</v>
      </c>
      <c r="K17" s="9">
        <v>-0.1858842475312201</v>
      </c>
      <c r="L17" s="8">
        <v>119867</v>
      </c>
      <c r="M17" s="8">
        <v>153641</v>
      </c>
      <c r="N17" s="8">
        <v>1295189</v>
      </c>
      <c r="O17" s="8">
        <v>1492018</v>
      </c>
      <c r="P17" s="9">
        <v>15.196932648439731</v>
      </c>
      <c r="Q17" s="8">
        <v>49915</v>
      </c>
      <c r="R17" s="8">
        <v>67025</v>
      </c>
      <c r="S17" s="8">
        <v>579715</v>
      </c>
      <c r="T17" s="8">
        <v>647075</v>
      </c>
      <c r="U17" s="9">
        <v>11.619502686664999</v>
      </c>
      <c r="V17" s="8">
        <v>12.651</v>
      </c>
      <c r="W17" s="8">
        <v>12.157999999999999</v>
      </c>
      <c r="X17" s="8">
        <v>172.30199999999999</v>
      </c>
      <c r="Y17" s="8">
        <v>161.995</v>
      </c>
      <c r="Z17" s="9">
        <v>-5.9819386890459887</v>
      </c>
      <c r="AA17" s="8">
        <v>14433</v>
      </c>
      <c r="AB17" s="8">
        <v>15986</v>
      </c>
      <c r="AC17" s="8">
        <v>179212</v>
      </c>
      <c r="AD17" s="8">
        <v>168888</v>
      </c>
      <c r="AE17" s="9">
        <v>-5.7607749481061603</v>
      </c>
      <c r="AF17" s="8">
        <v>12826</v>
      </c>
      <c r="AG17" s="8">
        <v>10896</v>
      </c>
      <c r="AH17" s="8">
        <v>156675</v>
      </c>
      <c r="AI17" s="8">
        <v>136491</v>
      </c>
      <c r="AJ17" s="9">
        <v>-12.88271900430829</v>
      </c>
      <c r="AK17" s="8">
        <v>5105</v>
      </c>
      <c r="AL17" s="8">
        <v>14144</v>
      </c>
      <c r="AM17" s="8">
        <v>86740</v>
      </c>
      <c r="AN17" s="8">
        <v>130353</v>
      </c>
      <c r="AO17" s="9">
        <v>50.280147567442917</v>
      </c>
      <c r="AP17" s="8">
        <v>220801</v>
      </c>
      <c r="AQ17" s="8">
        <v>189369</v>
      </c>
      <c r="AR17" s="8">
        <v>2279561</v>
      </c>
      <c r="AS17" s="8">
        <v>2296636</v>
      </c>
      <c r="AT17" s="9">
        <v>0.74904773331356012</v>
      </c>
      <c r="AU17" s="8">
        <v>0</v>
      </c>
      <c r="AV17" s="8">
        <v>13574</v>
      </c>
      <c r="AW17" s="8">
        <v>450</v>
      </c>
      <c r="AX17" s="8">
        <v>67411</v>
      </c>
      <c r="AY17" s="9">
        <v>14880.222222222221</v>
      </c>
      <c r="AZ17" s="8">
        <v>58635</v>
      </c>
      <c r="BA17" s="8">
        <v>63250</v>
      </c>
      <c r="BB17" s="8">
        <v>591240</v>
      </c>
      <c r="BC17" s="8">
        <v>652899</v>
      </c>
      <c r="BD17" s="9">
        <v>10.428759894459111</v>
      </c>
      <c r="BE17" s="8">
        <v>2904</v>
      </c>
      <c r="BF17" s="8">
        <v>3345</v>
      </c>
      <c r="BG17" s="8">
        <v>30120</v>
      </c>
      <c r="BH17" s="8">
        <v>34078</v>
      </c>
      <c r="BI17" s="9">
        <v>13.14077025232403</v>
      </c>
      <c r="BJ17" s="8">
        <v>6798.75</v>
      </c>
      <c r="BK17" s="8">
        <v>9327.25</v>
      </c>
      <c r="BL17" s="8">
        <v>81343.75</v>
      </c>
      <c r="BM17" s="8">
        <v>87883.25</v>
      </c>
      <c r="BN17" s="9">
        <v>8.039339223972334</v>
      </c>
      <c r="BO17" s="8">
        <v>0</v>
      </c>
      <c r="BP17" s="8">
        <v>1064.25</v>
      </c>
      <c r="BQ17" s="8">
        <v>64.5</v>
      </c>
      <c r="BR17" s="8">
        <v>4760.25</v>
      </c>
      <c r="BS17" s="9">
        <v>7280.2325581395353</v>
      </c>
      <c r="BT17" s="8">
        <v>5901.25</v>
      </c>
      <c r="BU17" s="8">
        <v>7255.25</v>
      </c>
      <c r="BV17" s="8">
        <v>69986.25</v>
      </c>
      <c r="BW17" s="8">
        <v>70701</v>
      </c>
      <c r="BX17" s="9">
        <v>1.0212720355784199</v>
      </c>
      <c r="BY17" s="8">
        <v>897.5</v>
      </c>
      <c r="BZ17" s="8">
        <v>1007.75</v>
      </c>
      <c r="CA17" s="8">
        <v>11293</v>
      </c>
      <c r="CB17" s="8">
        <v>12422</v>
      </c>
      <c r="CC17" s="9">
        <v>9.9973434871159128</v>
      </c>
      <c r="CD17" s="8">
        <v>182</v>
      </c>
      <c r="CE17" s="8">
        <v>206</v>
      </c>
      <c r="CF17" s="8">
        <v>2170</v>
      </c>
      <c r="CG17" s="8">
        <v>2112</v>
      </c>
      <c r="CH17" s="9">
        <v>-2.6728110599078292</v>
      </c>
      <c r="CI17" s="8">
        <v>3685059</v>
      </c>
      <c r="CJ17" s="8">
        <v>3927070</v>
      </c>
      <c r="CK17" s="8">
        <v>43390353</v>
      </c>
      <c r="CL17" s="8">
        <v>40292269</v>
      </c>
      <c r="CM17" s="9">
        <v>-7.140029489965201</v>
      </c>
      <c r="CN17" s="8">
        <v>0</v>
      </c>
      <c r="CO17" s="8">
        <v>2</v>
      </c>
      <c r="CP17" s="8">
        <v>17</v>
      </c>
      <c r="CQ17" s="8">
        <v>18</v>
      </c>
      <c r="CR17" s="9">
        <v>5.882352941176463</v>
      </c>
      <c r="CS17" s="8">
        <v>4685</v>
      </c>
      <c r="CT17" s="8">
        <v>4601</v>
      </c>
      <c r="CU17" s="8">
        <v>71621</v>
      </c>
      <c r="CV17" s="8">
        <v>70855</v>
      </c>
      <c r="CW17" s="9">
        <v>-1.0695187165775339</v>
      </c>
      <c r="CX17" s="8">
        <v>4685</v>
      </c>
      <c r="CY17" s="8">
        <v>4601</v>
      </c>
      <c r="CZ17" s="8">
        <v>69665</v>
      </c>
      <c r="DA17" s="8">
        <v>68831</v>
      </c>
      <c r="DB17" s="9">
        <v>-1.19715782674227</v>
      </c>
      <c r="DC17" s="8">
        <v>0</v>
      </c>
      <c r="DD17" s="8">
        <v>0</v>
      </c>
      <c r="DE17" s="8">
        <v>1956</v>
      </c>
      <c r="DF17" s="8">
        <v>2024</v>
      </c>
      <c r="DG17" s="9">
        <v>3.4764826175869099</v>
      </c>
      <c r="DH17" s="8">
        <v>2797</v>
      </c>
      <c r="DI17" s="8">
        <v>2845</v>
      </c>
      <c r="DJ17" s="8">
        <v>39531</v>
      </c>
      <c r="DK17" s="8">
        <v>39683</v>
      </c>
      <c r="DL17" s="9">
        <v>0.38450836052717818</v>
      </c>
      <c r="DM17" s="8">
        <v>7802</v>
      </c>
      <c r="DN17" s="8">
        <v>1237</v>
      </c>
      <c r="DO17" s="8">
        <v>16985</v>
      </c>
      <c r="DP17" s="8">
        <v>20876</v>
      </c>
      <c r="DQ17" s="9">
        <v>22.908448631145131</v>
      </c>
    </row>
    <row r="18" spans="1:121" x14ac:dyDescent="0.25">
      <c r="A18" s="7" t="s">
        <v>69</v>
      </c>
      <c r="B18" s="8">
        <v>608249</v>
      </c>
      <c r="C18" s="8">
        <v>551273</v>
      </c>
      <c r="D18" s="8">
        <v>7808545</v>
      </c>
      <c r="E18" s="8">
        <v>6904879</v>
      </c>
      <c r="F18" s="9">
        <v>-11.572783405871389</v>
      </c>
      <c r="G18" s="8">
        <v>20477</v>
      </c>
      <c r="H18" s="8">
        <v>51103</v>
      </c>
      <c r="I18" s="8">
        <v>362686</v>
      </c>
      <c r="J18" s="8">
        <v>379653</v>
      </c>
      <c r="K18" s="9">
        <v>4.6781513485494344</v>
      </c>
      <c r="L18" s="8">
        <v>1624529</v>
      </c>
      <c r="M18" s="8">
        <v>1519113</v>
      </c>
      <c r="N18" s="8">
        <v>17576287</v>
      </c>
      <c r="O18" s="8">
        <v>18257547</v>
      </c>
      <c r="P18" s="9">
        <v>3.87601772774876</v>
      </c>
      <c r="Q18" s="8">
        <v>1200467</v>
      </c>
      <c r="R18" s="8">
        <v>1105656</v>
      </c>
      <c r="S18" s="8">
        <v>12794405</v>
      </c>
      <c r="T18" s="8">
        <v>13397240</v>
      </c>
      <c r="U18" s="9">
        <v>4.7117079692256141</v>
      </c>
      <c r="V18" s="8">
        <v>65.201000000000008</v>
      </c>
      <c r="W18" s="8">
        <v>21.094999999999999</v>
      </c>
      <c r="X18" s="8">
        <v>1582.1980000000001</v>
      </c>
      <c r="Y18" s="8">
        <v>720.89300000000014</v>
      </c>
      <c r="Z18" s="9">
        <v>-54.437244896024367</v>
      </c>
      <c r="AA18" s="8">
        <v>198450</v>
      </c>
      <c r="AB18" s="8">
        <v>214881</v>
      </c>
      <c r="AC18" s="8">
        <v>2539074</v>
      </c>
      <c r="AD18" s="8">
        <v>2327488</v>
      </c>
      <c r="AE18" s="9">
        <v>-8.3331954878038204</v>
      </c>
      <c r="AF18" s="8">
        <v>174933</v>
      </c>
      <c r="AG18" s="8">
        <v>187889</v>
      </c>
      <c r="AH18" s="8">
        <v>2307457</v>
      </c>
      <c r="AI18" s="8">
        <v>2065102</v>
      </c>
      <c r="AJ18" s="9">
        <v>-10.503120968234731</v>
      </c>
      <c r="AK18" s="8">
        <v>0</v>
      </c>
      <c r="AL18" s="8">
        <v>0</v>
      </c>
      <c r="AM18" s="8">
        <v>1</v>
      </c>
      <c r="AN18" s="8">
        <v>0</v>
      </c>
      <c r="AO18" s="9">
        <v>-100</v>
      </c>
      <c r="AP18" s="8">
        <v>1037584</v>
      </c>
      <c r="AQ18" s="8">
        <v>946203</v>
      </c>
      <c r="AR18" s="8">
        <v>12125127</v>
      </c>
      <c r="AS18" s="8">
        <v>12022984</v>
      </c>
      <c r="AT18" s="9">
        <v>-0.84240767127634808</v>
      </c>
      <c r="AU18" s="8">
        <v>842971</v>
      </c>
      <c r="AV18" s="8">
        <v>738794</v>
      </c>
      <c r="AW18" s="8">
        <v>8463222</v>
      </c>
      <c r="AX18" s="8">
        <v>9101209</v>
      </c>
      <c r="AY18" s="9">
        <v>7.5383465068032081</v>
      </c>
      <c r="AZ18" s="8">
        <v>402618</v>
      </c>
      <c r="BA18" s="8">
        <v>409219</v>
      </c>
      <c r="BB18" s="8">
        <v>4730286</v>
      </c>
      <c r="BC18" s="8">
        <v>4844033</v>
      </c>
      <c r="BD18" s="9">
        <v>2.4046537566650268</v>
      </c>
      <c r="BE18" s="8">
        <v>28897</v>
      </c>
      <c r="BF18" s="8">
        <v>27321</v>
      </c>
      <c r="BG18" s="8">
        <v>342924</v>
      </c>
      <c r="BH18" s="8">
        <v>335913</v>
      </c>
      <c r="BI18" s="9">
        <v>-2.044476327116215</v>
      </c>
      <c r="BJ18" s="8">
        <v>102015</v>
      </c>
      <c r="BK18" s="8">
        <v>103824</v>
      </c>
      <c r="BL18" s="8">
        <v>1164111</v>
      </c>
      <c r="BM18" s="8">
        <v>1205296</v>
      </c>
      <c r="BN18" s="9">
        <v>3.5378928641684548</v>
      </c>
      <c r="BO18" s="8">
        <v>52136</v>
      </c>
      <c r="BP18" s="8">
        <v>54565</v>
      </c>
      <c r="BQ18" s="8">
        <v>576912</v>
      </c>
      <c r="BR18" s="8">
        <v>631041</v>
      </c>
      <c r="BS18" s="9">
        <v>9.3825401447707861</v>
      </c>
      <c r="BT18" s="8">
        <v>43668</v>
      </c>
      <c r="BU18" s="8">
        <v>41931</v>
      </c>
      <c r="BV18" s="8">
        <v>517248</v>
      </c>
      <c r="BW18" s="8">
        <v>497999</v>
      </c>
      <c r="BX18" s="9">
        <v>-3.7214256990843921</v>
      </c>
      <c r="BY18" s="8">
        <v>6211</v>
      </c>
      <c r="BZ18" s="8">
        <v>7328</v>
      </c>
      <c r="CA18" s="8">
        <v>69951</v>
      </c>
      <c r="CB18" s="8">
        <v>76256</v>
      </c>
      <c r="CC18" s="9">
        <v>9.0134522737344724</v>
      </c>
      <c r="CD18" s="8">
        <v>1152</v>
      </c>
      <c r="CE18" s="8">
        <v>1144</v>
      </c>
      <c r="CF18" s="8">
        <v>12600</v>
      </c>
      <c r="CG18" s="8">
        <v>12743</v>
      </c>
      <c r="CH18" s="9">
        <v>1.1349206349206331</v>
      </c>
      <c r="CI18" s="8">
        <v>27791318</v>
      </c>
      <c r="CJ18" s="8">
        <v>28295339</v>
      </c>
      <c r="CK18" s="8">
        <v>272794881</v>
      </c>
      <c r="CL18" s="8">
        <v>268041469</v>
      </c>
      <c r="CM18" s="9">
        <v>-1.7424857763368351</v>
      </c>
      <c r="CN18" s="8">
        <v>103</v>
      </c>
      <c r="CO18" s="8">
        <v>102</v>
      </c>
      <c r="CP18" s="8">
        <v>673</v>
      </c>
      <c r="CQ18" s="8">
        <v>639</v>
      </c>
      <c r="CR18" s="9">
        <v>-5.0520059435364004</v>
      </c>
      <c r="CS18" s="8">
        <v>363542</v>
      </c>
      <c r="CT18" s="8">
        <v>393295</v>
      </c>
      <c r="CU18" s="8">
        <v>2680720</v>
      </c>
      <c r="CV18" s="8">
        <v>3182357</v>
      </c>
      <c r="CW18" s="9">
        <v>18.71277119579814</v>
      </c>
      <c r="CX18" s="8">
        <v>124011</v>
      </c>
      <c r="CY18" s="8">
        <v>128091</v>
      </c>
      <c r="CZ18" s="8">
        <v>1645068</v>
      </c>
      <c r="DA18" s="8">
        <v>1670614</v>
      </c>
      <c r="DB18" s="9">
        <v>1.5528841360965091</v>
      </c>
      <c r="DC18" s="8">
        <v>239531</v>
      </c>
      <c r="DD18" s="8">
        <v>265204</v>
      </c>
      <c r="DE18" s="8">
        <v>1035652</v>
      </c>
      <c r="DF18" s="8">
        <v>1511743</v>
      </c>
      <c r="DG18" s="9">
        <v>45.970171447551877</v>
      </c>
      <c r="DH18" s="8">
        <v>54097</v>
      </c>
      <c r="DI18" s="8">
        <v>55192</v>
      </c>
      <c r="DJ18" s="8">
        <v>695231</v>
      </c>
      <c r="DK18" s="8">
        <v>699443</v>
      </c>
      <c r="DL18" s="9">
        <v>0.60584179934438964</v>
      </c>
      <c r="DM18" s="8">
        <v>36355</v>
      </c>
      <c r="DN18" s="8">
        <v>25574</v>
      </c>
      <c r="DO18" s="8">
        <v>361643</v>
      </c>
      <c r="DP18" s="8">
        <v>386357</v>
      </c>
      <c r="DQ18" s="9">
        <v>6.8338112447911357</v>
      </c>
    </row>
    <row r="19" spans="1:121" x14ac:dyDescent="0.25">
      <c r="A19" s="7" t="s">
        <v>70</v>
      </c>
      <c r="B19" s="8">
        <v>7680</v>
      </c>
      <c r="C19" s="8">
        <v>23997</v>
      </c>
      <c r="D19" s="8">
        <v>112637</v>
      </c>
      <c r="E19" s="8">
        <v>138560</v>
      </c>
      <c r="F19" s="9">
        <v>23.01463994957253</v>
      </c>
      <c r="G19" s="8">
        <v>128236</v>
      </c>
      <c r="H19" s="8">
        <v>93364</v>
      </c>
      <c r="I19" s="8">
        <v>1374382</v>
      </c>
      <c r="J19" s="8">
        <v>1351764</v>
      </c>
      <c r="K19" s="9">
        <v>-1.645685115200862</v>
      </c>
      <c r="L19" s="8">
        <v>60555</v>
      </c>
      <c r="M19" s="8">
        <v>83326</v>
      </c>
      <c r="N19" s="8">
        <v>2851470</v>
      </c>
      <c r="O19" s="8">
        <v>968201</v>
      </c>
      <c r="P19" s="9">
        <v>-66.045548436420518</v>
      </c>
      <c r="Q19" s="8">
        <v>20093</v>
      </c>
      <c r="R19" s="8">
        <v>22806</v>
      </c>
      <c r="S19" s="8">
        <v>2395915</v>
      </c>
      <c r="T19" s="8">
        <v>308807</v>
      </c>
      <c r="U19" s="9">
        <v>-87.111103691074177</v>
      </c>
      <c r="V19" s="8">
        <v>18.847999999999999</v>
      </c>
      <c r="W19" s="8">
        <v>77.935000000000002</v>
      </c>
      <c r="X19" s="8">
        <v>297.20099999999991</v>
      </c>
      <c r="Y19" s="8">
        <v>518.94200000000012</v>
      </c>
      <c r="Z19" s="9">
        <v>74.609775875585939</v>
      </c>
      <c r="AA19" s="8">
        <v>6306</v>
      </c>
      <c r="AB19" s="8">
        <v>5255</v>
      </c>
      <c r="AC19" s="8">
        <v>74831</v>
      </c>
      <c r="AD19" s="8">
        <v>93560</v>
      </c>
      <c r="AE19" s="9">
        <v>25.0283973219655</v>
      </c>
      <c r="AF19" s="8">
        <v>3139</v>
      </c>
      <c r="AG19" s="8">
        <v>940</v>
      </c>
      <c r="AH19" s="8">
        <v>27676</v>
      </c>
      <c r="AI19" s="8">
        <v>32163</v>
      </c>
      <c r="AJ19" s="9">
        <v>16.212602977308858</v>
      </c>
      <c r="AK19" s="8">
        <v>0</v>
      </c>
      <c r="AL19" s="8">
        <v>0</v>
      </c>
      <c r="AM19" s="8">
        <v>0</v>
      </c>
      <c r="AN19" s="8">
        <v>0</v>
      </c>
      <c r="AO19" s="9" t="s">
        <v>75</v>
      </c>
      <c r="AP19" s="8">
        <v>127</v>
      </c>
      <c r="AQ19" s="8">
        <v>16713</v>
      </c>
      <c r="AR19" s="8">
        <v>2121127</v>
      </c>
      <c r="AS19" s="8">
        <v>57216</v>
      </c>
      <c r="AT19" s="9">
        <v>-97.302566041543017</v>
      </c>
      <c r="AU19" s="8">
        <v>127</v>
      </c>
      <c r="AV19" s="8">
        <v>3893</v>
      </c>
      <c r="AW19" s="8">
        <v>2099390</v>
      </c>
      <c r="AX19" s="8">
        <v>24727</v>
      </c>
      <c r="AY19" s="9">
        <v>-98.82218168134554</v>
      </c>
      <c r="AZ19" s="8">
        <v>39705</v>
      </c>
      <c r="BA19" s="8">
        <v>60489</v>
      </c>
      <c r="BB19" s="8">
        <v>467028</v>
      </c>
      <c r="BC19" s="8">
        <v>674689</v>
      </c>
      <c r="BD19" s="9">
        <v>44.464357597403158</v>
      </c>
      <c r="BE19" s="8">
        <v>2172</v>
      </c>
      <c r="BF19" s="8">
        <v>2973</v>
      </c>
      <c r="BG19" s="8">
        <v>26905</v>
      </c>
      <c r="BH19" s="8">
        <v>37298</v>
      </c>
      <c r="BI19" s="9">
        <v>38.628507712321117</v>
      </c>
      <c r="BJ19" s="8">
        <v>1839</v>
      </c>
      <c r="BK19" s="8">
        <v>3838</v>
      </c>
      <c r="BL19" s="8">
        <v>227872.5</v>
      </c>
      <c r="BM19" s="8">
        <v>40592</v>
      </c>
      <c r="BN19" s="9">
        <v>-82.186529747995039</v>
      </c>
      <c r="BO19" s="8">
        <v>62</v>
      </c>
      <c r="BP19" s="8">
        <v>1945</v>
      </c>
      <c r="BQ19" s="8">
        <v>201769.25</v>
      </c>
      <c r="BR19" s="8">
        <v>11744</v>
      </c>
      <c r="BS19" s="9">
        <v>-94.179489689335711</v>
      </c>
      <c r="BT19" s="8">
        <v>644</v>
      </c>
      <c r="BU19" s="8">
        <v>576</v>
      </c>
      <c r="BV19" s="8">
        <v>8183.25</v>
      </c>
      <c r="BW19" s="8">
        <v>9847</v>
      </c>
      <c r="BX19" s="9">
        <v>20.331164268475231</v>
      </c>
      <c r="BY19" s="8">
        <v>1133</v>
      </c>
      <c r="BZ19" s="8">
        <v>1317</v>
      </c>
      <c r="CA19" s="8">
        <v>17920</v>
      </c>
      <c r="CB19" s="8">
        <v>19001</v>
      </c>
      <c r="CC19" s="9">
        <v>6.0323660714285694</v>
      </c>
      <c r="CD19" s="8">
        <v>104</v>
      </c>
      <c r="CE19" s="8">
        <v>139</v>
      </c>
      <c r="CF19" s="8">
        <v>1430</v>
      </c>
      <c r="CG19" s="8">
        <v>1736</v>
      </c>
      <c r="CH19" s="9">
        <v>21.3986013986014</v>
      </c>
      <c r="CI19" s="8">
        <v>3083853</v>
      </c>
      <c r="CJ19" s="8">
        <v>4022658</v>
      </c>
      <c r="CK19" s="8">
        <v>48563435</v>
      </c>
      <c r="CL19" s="8">
        <v>54520100</v>
      </c>
      <c r="CM19" s="9">
        <v>12.26574067505727</v>
      </c>
      <c r="CN19" s="8">
        <v>12</v>
      </c>
      <c r="CO19" s="8">
        <v>9</v>
      </c>
      <c r="CP19" s="8">
        <v>285</v>
      </c>
      <c r="CQ19" s="8">
        <v>301</v>
      </c>
      <c r="CR19" s="9">
        <v>5.6140350877193006</v>
      </c>
      <c r="CS19" s="8">
        <v>46429</v>
      </c>
      <c r="CT19" s="8">
        <v>45985</v>
      </c>
      <c r="CU19" s="8">
        <v>690530</v>
      </c>
      <c r="CV19" s="8">
        <v>855466</v>
      </c>
      <c r="CW19" s="9">
        <v>23.885421343026369</v>
      </c>
      <c r="CX19" s="8">
        <v>28346</v>
      </c>
      <c r="CY19" s="8">
        <v>30640</v>
      </c>
      <c r="CZ19" s="8">
        <v>348485</v>
      </c>
      <c r="DA19" s="8">
        <v>351568</v>
      </c>
      <c r="DB19" s="9">
        <v>0.884686571875406</v>
      </c>
      <c r="DC19" s="8">
        <v>18083</v>
      </c>
      <c r="DD19" s="8">
        <v>15345</v>
      </c>
      <c r="DE19" s="8">
        <v>342045</v>
      </c>
      <c r="DF19" s="8">
        <v>503898</v>
      </c>
      <c r="DG19" s="9">
        <v>47.319212384335401</v>
      </c>
      <c r="DH19" s="8">
        <v>5323</v>
      </c>
      <c r="DI19" s="8">
        <v>6948</v>
      </c>
      <c r="DJ19" s="8">
        <v>66914</v>
      </c>
      <c r="DK19" s="8">
        <v>75177</v>
      </c>
      <c r="DL19" s="9">
        <v>12.34868637355412</v>
      </c>
      <c r="DM19" s="8">
        <v>6003</v>
      </c>
      <c r="DN19" s="8">
        <v>8594</v>
      </c>
      <c r="DO19" s="8">
        <v>100033</v>
      </c>
      <c r="DP19" s="8">
        <v>67566</v>
      </c>
      <c r="DQ19" s="9">
        <v>-32.456289424489917</v>
      </c>
    </row>
    <row r="20" spans="1:121" ht="22.5" x14ac:dyDescent="0.25">
      <c r="A20" s="7" t="s">
        <v>71</v>
      </c>
      <c r="B20" s="8">
        <v>0</v>
      </c>
      <c r="C20" s="8">
        <v>0</v>
      </c>
      <c r="D20" s="8">
        <v>2</v>
      </c>
      <c r="E20" s="8">
        <v>0</v>
      </c>
      <c r="F20" s="9">
        <v>-100</v>
      </c>
      <c r="G20" s="8">
        <v>59049</v>
      </c>
      <c r="H20" s="8">
        <v>70054</v>
      </c>
      <c r="I20" s="8">
        <v>1039593</v>
      </c>
      <c r="J20" s="8">
        <v>1029914</v>
      </c>
      <c r="K20" s="9">
        <v>-0.9310374348422954</v>
      </c>
      <c r="L20" s="8">
        <v>71264</v>
      </c>
      <c r="M20" s="8">
        <v>95376</v>
      </c>
      <c r="N20" s="8">
        <v>1037668</v>
      </c>
      <c r="O20" s="8">
        <v>1060904</v>
      </c>
      <c r="P20" s="9">
        <v>2.2392518609034942</v>
      </c>
      <c r="Q20" s="8">
        <v>39693</v>
      </c>
      <c r="R20" s="8">
        <v>33246</v>
      </c>
      <c r="S20" s="8">
        <v>542555</v>
      </c>
      <c r="T20" s="8">
        <v>498154</v>
      </c>
      <c r="U20" s="9">
        <v>-8.1836864465353756</v>
      </c>
      <c r="V20" s="8">
        <v>216.82</v>
      </c>
      <c r="W20" s="8">
        <v>256.44200000000001</v>
      </c>
      <c r="X20" s="8">
        <v>3118.0259999999998</v>
      </c>
      <c r="Y20" s="8">
        <v>2607.5410000000002</v>
      </c>
      <c r="Z20" s="9">
        <v>-16.372057192595559</v>
      </c>
      <c r="AA20" s="8">
        <v>3939</v>
      </c>
      <c r="AB20" s="8">
        <v>2917</v>
      </c>
      <c r="AC20" s="8">
        <v>37514</v>
      </c>
      <c r="AD20" s="8">
        <v>26808</v>
      </c>
      <c r="AE20" s="9">
        <v>-28.538678893213199</v>
      </c>
      <c r="AF20" s="8">
        <v>2795</v>
      </c>
      <c r="AG20" s="8">
        <v>2083</v>
      </c>
      <c r="AH20" s="8">
        <v>20711</v>
      </c>
      <c r="AI20" s="8">
        <v>14001</v>
      </c>
      <c r="AJ20" s="9">
        <v>-32.398242479841628</v>
      </c>
      <c r="AK20" s="8">
        <v>0</v>
      </c>
      <c r="AL20" s="8">
        <v>0</v>
      </c>
      <c r="AM20" s="8">
        <v>0</v>
      </c>
      <c r="AN20" s="8">
        <v>0</v>
      </c>
      <c r="AO20" s="9" t="s">
        <v>75</v>
      </c>
      <c r="AP20" s="8">
        <v>29</v>
      </c>
      <c r="AQ20" s="8">
        <v>753</v>
      </c>
      <c r="AR20" s="8">
        <v>1149</v>
      </c>
      <c r="AS20" s="8">
        <v>2753</v>
      </c>
      <c r="AT20" s="9">
        <v>139.59965187119229</v>
      </c>
      <c r="AU20" s="8">
        <v>29</v>
      </c>
      <c r="AV20" s="8">
        <v>700</v>
      </c>
      <c r="AW20" s="8">
        <v>1134</v>
      </c>
      <c r="AX20" s="8">
        <v>2700</v>
      </c>
      <c r="AY20" s="9">
        <v>138.0952380952381</v>
      </c>
      <c r="AZ20" s="8">
        <v>0</v>
      </c>
      <c r="BA20" s="8">
        <v>6660</v>
      </c>
      <c r="BB20" s="8">
        <v>0</v>
      </c>
      <c r="BC20" s="8">
        <v>6660</v>
      </c>
      <c r="BD20" s="9" t="s">
        <v>75</v>
      </c>
      <c r="BE20" s="8">
        <v>0</v>
      </c>
      <c r="BF20" s="8">
        <v>365</v>
      </c>
      <c r="BG20" s="8">
        <v>0</v>
      </c>
      <c r="BH20" s="8">
        <v>365</v>
      </c>
      <c r="BI20" s="9" t="s">
        <v>75</v>
      </c>
      <c r="BJ20" s="8">
        <v>3399</v>
      </c>
      <c r="BK20" s="8">
        <v>2939</v>
      </c>
      <c r="BL20" s="8">
        <v>45988</v>
      </c>
      <c r="BM20" s="8">
        <v>44732.5</v>
      </c>
      <c r="BN20" s="9">
        <v>-2.7300600156562642</v>
      </c>
      <c r="BO20" s="8">
        <v>2</v>
      </c>
      <c r="BP20" s="8">
        <v>350</v>
      </c>
      <c r="BQ20" s="8">
        <v>339</v>
      </c>
      <c r="BR20" s="8">
        <v>1022</v>
      </c>
      <c r="BS20" s="9">
        <v>201.4749262536873</v>
      </c>
      <c r="BT20" s="8">
        <v>186</v>
      </c>
      <c r="BU20" s="8">
        <v>52.5</v>
      </c>
      <c r="BV20" s="8">
        <v>4305.75</v>
      </c>
      <c r="BW20" s="8">
        <v>2602.75</v>
      </c>
      <c r="BX20" s="9">
        <v>-39.551762178482257</v>
      </c>
      <c r="BY20" s="8">
        <v>3211</v>
      </c>
      <c r="BZ20" s="8">
        <v>2536.5</v>
      </c>
      <c r="CA20" s="8">
        <v>41343.25</v>
      </c>
      <c r="CB20" s="8">
        <v>41107.75</v>
      </c>
      <c r="CC20" s="9">
        <v>-0.56962140131702199</v>
      </c>
      <c r="CD20" s="8">
        <v>29</v>
      </c>
      <c r="CE20" s="8">
        <v>35</v>
      </c>
      <c r="CF20" s="8">
        <v>426</v>
      </c>
      <c r="CG20" s="8">
        <v>462</v>
      </c>
      <c r="CH20" s="9">
        <v>8.4507042253521121</v>
      </c>
      <c r="CI20" s="8">
        <v>184150</v>
      </c>
      <c r="CJ20" s="8">
        <v>260903</v>
      </c>
      <c r="CK20" s="8">
        <v>2752472</v>
      </c>
      <c r="CL20" s="8">
        <v>2910366</v>
      </c>
      <c r="CM20" s="9">
        <v>5.7364434588253772</v>
      </c>
      <c r="CN20" s="8">
        <v>0</v>
      </c>
      <c r="CO20" s="8">
        <v>0</v>
      </c>
      <c r="CP20" s="8">
        <v>1</v>
      </c>
      <c r="CQ20" s="8">
        <v>0</v>
      </c>
      <c r="CR20" s="9">
        <v>-100</v>
      </c>
      <c r="CS20" s="8">
        <v>0</v>
      </c>
      <c r="CT20" s="8">
        <v>0</v>
      </c>
      <c r="CU20" s="8">
        <v>0</v>
      </c>
      <c r="CV20" s="8">
        <v>0</v>
      </c>
      <c r="CW20" s="9" t="s">
        <v>75</v>
      </c>
      <c r="CX20" s="8">
        <v>0</v>
      </c>
      <c r="CY20" s="8">
        <v>0</v>
      </c>
      <c r="CZ20" s="8">
        <v>0</v>
      </c>
      <c r="DA20" s="8">
        <v>0</v>
      </c>
      <c r="DB20" s="9" t="s">
        <v>75</v>
      </c>
      <c r="DC20" s="8">
        <v>0</v>
      </c>
      <c r="DD20" s="8">
        <v>0</v>
      </c>
      <c r="DE20" s="8">
        <v>0</v>
      </c>
      <c r="DF20" s="8">
        <v>0</v>
      </c>
      <c r="DG20" s="9" t="s">
        <v>75</v>
      </c>
      <c r="DH20" s="8">
        <v>0</v>
      </c>
      <c r="DI20" s="8">
        <v>0</v>
      </c>
      <c r="DJ20" s="8">
        <v>0</v>
      </c>
      <c r="DK20" s="8">
        <v>0</v>
      </c>
      <c r="DL20" s="9" t="s">
        <v>75</v>
      </c>
      <c r="DM20" s="8">
        <v>0</v>
      </c>
      <c r="DN20" s="8">
        <v>16</v>
      </c>
      <c r="DO20" s="8">
        <v>61</v>
      </c>
      <c r="DP20" s="8">
        <v>272</v>
      </c>
      <c r="DQ20" s="9">
        <v>345.90163934426232</v>
      </c>
    </row>
    <row r="21" spans="1:121" x14ac:dyDescent="0.25">
      <c r="A21" s="7" t="s">
        <v>72</v>
      </c>
      <c r="B21" s="8">
        <v>6507</v>
      </c>
      <c r="C21" s="8">
        <v>4139</v>
      </c>
      <c r="D21" s="8">
        <v>64169</v>
      </c>
      <c r="E21" s="8">
        <v>63617</v>
      </c>
      <c r="F21" s="9">
        <v>-0.86022845922485658</v>
      </c>
      <c r="G21" s="8">
        <v>4135</v>
      </c>
      <c r="H21" s="8">
        <v>1400</v>
      </c>
      <c r="I21" s="8">
        <v>27554</v>
      </c>
      <c r="J21" s="8">
        <v>11851</v>
      </c>
      <c r="K21" s="9">
        <v>-56.989910720766503</v>
      </c>
      <c r="L21" s="8">
        <v>36601</v>
      </c>
      <c r="M21" s="8">
        <v>36458</v>
      </c>
      <c r="N21" s="8">
        <v>479655</v>
      </c>
      <c r="O21" s="8">
        <v>452098</v>
      </c>
      <c r="P21" s="9">
        <v>-5.74517100832891</v>
      </c>
      <c r="Q21" s="8">
        <v>3516</v>
      </c>
      <c r="R21" s="8">
        <v>3356</v>
      </c>
      <c r="S21" s="8">
        <v>40698</v>
      </c>
      <c r="T21" s="8">
        <v>46524</v>
      </c>
      <c r="U21" s="9">
        <v>14.315199764116169</v>
      </c>
      <c r="V21" s="8">
        <v>0</v>
      </c>
      <c r="W21" s="8">
        <v>0</v>
      </c>
      <c r="X21" s="8">
        <v>0</v>
      </c>
      <c r="Y21" s="8">
        <v>0</v>
      </c>
      <c r="Z21" s="9" t="s">
        <v>75</v>
      </c>
      <c r="AA21" s="8">
        <v>29</v>
      </c>
      <c r="AB21" s="8">
        <v>1226</v>
      </c>
      <c r="AC21" s="8">
        <v>4973</v>
      </c>
      <c r="AD21" s="8">
        <v>3782</v>
      </c>
      <c r="AE21" s="9">
        <v>-23.949326362356729</v>
      </c>
      <c r="AF21" s="8">
        <v>0</v>
      </c>
      <c r="AG21" s="8">
        <v>0</v>
      </c>
      <c r="AH21" s="8">
        <v>0</v>
      </c>
      <c r="AI21" s="8">
        <v>0</v>
      </c>
      <c r="AJ21" s="9" t="s">
        <v>75</v>
      </c>
      <c r="AK21" s="8">
        <v>0</v>
      </c>
      <c r="AL21" s="8">
        <v>0</v>
      </c>
      <c r="AM21" s="8">
        <v>0</v>
      </c>
      <c r="AN21" s="8">
        <v>0</v>
      </c>
      <c r="AO21" s="9" t="s">
        <v>75</v>
      </c>
      <c r="AP21" s="8">
        <v>0</v>
      </c>
      <c r="AQ21" s="8">
        <v>0</v>
      </c>
      <c r="AR21" s="8">
        <v>0</v>
      </c>
      <c r="AS21" s="8">
        <v>2990</v>
      </c>
      <c r="AT21" s="9" t="s">
        <v>75</v>
      </c>
      <c r="AU21" s="8">
        <v>0</v>
      </c>
      <c r="AV21" s="8">
        <v>0</v>
      </c>
      <c r="AW21" s="8">
        <v>0</v>
      </c>
      <c r="AX21" s="8">
        <v>0</v>
      </c>
      <c r="AY21" s="9" t="s">
        <v>75</v>
      </c>
      <c r="AZ21" s="8">
        <v>36601</v>
      </c>
      <c r="BA21" s="8">
        <v>36458</v>
      </c>
      <c r="BB21" s="8">
        <v>479655</v>
      </c>
      <c r="BC21" s="8">
        <v>452098</v>
      </c>
      <c r="BD21" s="9">
        <v>-5.74517100832891</v>
      </c>
      <c r="BE21" s="8">
        <v>2405</v>
      </c>
      <c r="BF21" s="8">
        <v>2354</v>
      </c>
      <c r="BG21" s="8">
        <v>31321</v>
      </c>
      <c r="BH21" s="8">
        <v>29789</v>
      </c>
      <c r="BI21" s="9">
        <v>-4.8912869959452081</v>
      </c>
      <c r="BJ21" s="8">
        <v>491</v>
      </c>
      <c r="BK21" s="8">
        <v>513.5</v>
      </c>
      <c r="BL21" s="8">
        <v>5812.25</v>
      </c>
      <c r="BM21" s="8">
        <v>6425</v>
      </c>
      <c r="BN21" s="9">
        <v>10.542388919953551</v>
      </c>
      <c r="BO21" s="8">
        <v>0</v>
      </c>
      <c r="BP21" s="8">
        <v>0</v>
      </c>
      <c r="BQ21" s="8">
        <v>0</v>
      </c>
      <c r="BR21" s="8">
        <v>0</v>
      </c>
      <c r="BS21" s="9" t="s">
        <v>75</v>
      </c>
      <c r="BT21" s="8">
        <v>489</v>
      </c>
      <c r="BU21" s="8">
        <v>511.5</v>
      </c>
      <c r="BV21" s="8">
        <v>5758.25</v>
      </c>
      <c r="BW21" s="8">
        <v>6377</v>
      </c>
      <c r="BX21" s="9">
        <v>10.74545217731081</v>
      </c>
      <c r="BY21" s="8">
        <v>2</v>
      </c>
      <c r="BZ21" s="8">
        <v>2</v>
      </c>
      <c r="CA21" s="8">
        <v>54</v>
      </c>
      <c r="CB21" s="8">
        <v>48</v>
      </c>
      <c r="CC21" s="9">
        <v>-11.111111111111111</v>
      </c>
      <c r="CD21" s="8">
        <v>99</v>
      </c>
      <c r="CE21" s="8">
        <v>97</v>
      </c>
      <c r="CF21" s="8">
        <v>1197</v>
      </c>
      <c r="CG21" s="8">
        <v>1266</v>
      </c>
      <c r="CH21" s="9">
        <v>5.7644110275689258</v>
      </c>
      <c r="CI21" s="8">
        <v>2259521</v>
      </c>
      <c r="CJ21" s="8">
        <v>2878181</v>
      </c>
      <c r="CK21" s="8">
        <v>26810270</v>
      </c>
      <c r="CL21" s="8">
        <v>33935434</v>
      </c>
      <c r="CM21" s="9">
        <v>26.576248579369022</v>
      </c>
      <c r="CN21" s="8">
        <v>0</v>
      </c>
      <c r="CO21" s="8">
        <v>0</v>
      </c>
      <c r="CP21" s="8">
        <v>9</v>
      </c>
      <c r="CQ21" s="8">
        <v>9</v>
      </c>
      <c r="CR21" s="9">
        <v>0</v>
      </c>
      <c r="CS21" s="8">
        <v>46326</v>
      </c>
      <c r="CT21" s="8">
        <v>51626</v>
      </c>
      <c r="CU21" s="8">
        <v>641263</v>
      </c>
      <c r="CV21" s="8">
        <v>651068</v>
      </c>
      <c r="CW21" s="9">
        <v>1.5290138367565189</v>
      </c>
      <c r="CX21" s="8">
        <v>46326</v>
      </c>
      <c r="CY21" s="8">
        <v>51626</v>
      </c>
      <c r="CZ21" s="8">
        <v>636235</v>
      </c>
      <c r="DA21" s="8">
        <v>646836</v>
      </c>
      <c r="DB21" s="9">
        <v>1.6662082406657961</v>
      </c>
      <c r="DC21" s="8">
        <v>0</v>
      </c>
      <c r="DD21" s="8">
        <v>0</v>
      </c>
      <c r="DE21" s="8">
        <v>5028</v>
      </c>
      <c r="DF21" s="8">
        <v>4232</v>
      </c>
      <c r="DG21" s="9">
        <v>-15.831344470962611</v>
      </c>
      <c r="DH21" s="8">
        <v>9948</v>
      </c>
      <c r="DI21" s="8">
        <v>12367</v>
      </c>
      <c r="DJ21" s="8">
        <v>135189</v>
      </c>
      <c r="DK21" s="8">
        <v>147396</v>
      </c>
      <c r="DL21" s="9">
        <v>9.0295808090894951</v>
      </c>
      <c r="DM21" s="8">
        <v>429</v>
      </c>
      <c r="DN21" s="8">
        <v>189</v>
      </c>
      <c r="DO21" s="8">
        <v>4748</v>
      </c>
      <c r="DP21" s="8">
        <v>2183</v>
      </c>
      <c r="DQ21" s="9">
        <v>-54.022746419545072</v>
      </c>
    </row>
    <row r="22" spans="1:121" x14ac:dyDescent="0.25">
      <c r="A22" s="7" t="s">
        <v>73</v>
      </c>
      <c r="B22" s="8">
        <v>132905</v>
      </c>
      <c r="C22" s="8">
        <v>117529</v>
      </c>
      <c r="D22" s="8">
        <v>1333637</v>
      </c>
      <c r="E22" s="8">
        <v>1274826</v>
      </c>
      <c r="F22" s="9">
        <v>-4.4098206633439219</v>
      </c>
      <c r="G22" s="8">
        <v>19130</v>
      </c>
      <c r="H22" s="8">
        <v>60302</v>
      </c>
      <c r="I22" s="8">
        <v>650394</v>
      </c>
      <c r="J22" s="8">
        <v>698751</v>
      </c>
      <c r="K22" s="9">
        <v>7.4350316884842167</v>
      </c>
      <c r="L22" s="8">
        <v>12685</v>
      </c>
      <c r="M22" s="8">
        <v>43292</v>
      </c>
      <c r="N22" s="8">
        <v>145243</v>
      </c>
      <c r="O22" s="8">
        <v>544575</v>
      </c>
      <c r="P22" s="9">
        <v>274.94061675949962</v>
      </c>
      <c r="Q22" s="8">
        <v>88</v>
      </c>
      <c r="R22" s="8">
        <v>170</v>
      </c>
      <c r="S22" s="8">
        <v>88</v>
      </c>
      <c r="T22" s="8">
        <v>4562</v>
      </c>
      <c r="U22" s="9">
        <v>5084.090909090909</v>
      </c>
      <c r="V22" s="8">
        <v>57.042999999999999</v>
      </c>
      <c r="W22" s="8">
        <v>73.351000000000013</v>
      </c>
      <c r="X22" s="8">
        <v>875.83600000000024</v>
      </c>
      <c r="Y22" s="8">
        <v>754.81100000000004</v>
      </c>
      <c r="Z22" s="9">
        <v>-13.81822624326931</v>
      </c>
      <c r="AA22" s="8">
        <v>1111</v>
      </c>
      <c r="AB22" s="8">
        <v>1460</v>
      </c>
      <c r="AC22" s="8">
        <v>17599</v>
      </c>
      <c r="AD22" s="8">
        <v>26272</v>
      </c>
      <c r="AE22" s="9">
        <v>49.281209159611343</v>
      </c>
      <c r="AF22" s="8">
        <v>681</v>
      </c>
      <c r="AG22" s="8">
        <v>1191</v>
      </c>
      <c r="AH22" s="8">
        <v>11194</v>
      </c>
      <c r="AI22" s="8">
        <v>17469</v>
      </c>
      <c r="AJ22" s="9">
        <v>56.056816151509743</v>
      </c>
      <c r="AK22" s="8">
        <v>0</v>
      </c>
      <c r="AL22" s="8">
        <v>0</v>
      </c>
      <c r="AM22" s="8">
        <v>0</v>
      </c>
      <c r="AN22" s="8">
        <v>2998</v>
      </c>
      <c r="AO22" s="9" t="s">
        <v>75</v>
      </c>
      <c r="AP22" s="8">
        <v>0</v>
      </c>
      <c r="AQ22" s="8">
        <v>1929</v>
      </c>
      <c r="AR22" s="8">
        <v>66488</v>
      </c>
      <c r="AS22" s="8">
        <v>54055</v>
      </c>
      <c r="AT22" s="9">
        <v>-18.699614968114549</v>
      </c>
      <c r="AU22" s="8">
        <v>0</v>
      </c>
      <c r="AV22" s="8">
        <v>0</v>
      </c>
      <c r="AW22" s="8">
        <v>0</v>
      </c>
      <c r="AX22" s="8">
        <v>0</v>
      </c>
      <c r="AY22" s="9" t="s">
        <v>75</v>
      </c>
      <c r="AZ22" s="8">
        <v>11710</v>
      </c>
      <c r="BA22" s="8">
        <v>41537</v>
      </c>
      <c r="BB22" s="8">
        <v>44833</v>
      </c>
      <c r="BC22" s="8">
        <v>476419</v>
      </c>
      <c r="BD22" s="9">
        <v>962.65251042758678</v>
      </c>
      <c r="BE22" s="8">
        <v>410</v>
      </c>
      <c r="BF22" s="8">
        <v>1679</v>
      </c>
      <c r="BG22" s="8">
        <v>2075</v>
      </c>
      <c r="BH22" s="8">
        <v>18678</v>
      </c>
      <c r="BI22" s="9">
        <v>800.14457831325296</v>
      </c>
      <c r="BJ22" s="8">
        <v>12</v>
      </c>
      <c r="BK22" s="8">
        <v>24</v>
      </c>
      <c r="BL22" s="8">
        <v>12</v>
      </c>
      <c r="BM22" s="8">
        <v>737.5</v>
      </c>
      <c r="BN22" s="9">
        <v>6045.8333333333321</v>
      </c>
      <c r="BO22" s="8">
        <v>0</v>
      </c>
      <c r="BP22" s="8">
        <v>0</v>
      </c>
      <c r="BQ22" s="8">
        <v>0</v>
      </c>
      <c r="BR22" s="8">
        <v>0</v>
      </c>
      <c r="BS22" s="9" t="s">
        <v>75</v>
      </c>
      <c r="BT22" s="8">
        <v>0</v>
      </c>
      <c r="BU22" s="8">
        <v>0</v>
      </c>
      <c r="BV22" s="8">
        <v>0</v>
      </c>
      <c r="BW22" s="8">
        <v>0</v>
      </c>
      <c r="BX22" s="9" t="s">
        <v>75</v>
      </c>
      <c r="BY22" s="8">
        <v>12</v>
      </c>
      <c r="BZ22" s="8">
        <v>24</v>
      </c>
      <c r="CA22" s="8">
        <v>12</v>
      </c>
      <c r="CB22" s="8">
        <v>737.5</v>
      </c>
      <c r="CC22" s="9">
        <v>6045.8333333333321</v>
      </c>
      <c r="CD22" s="8">
        <v>54</v>
      </c>
      <c r="CE22" s="8">
        <v>83</v>
      </c>
      <c r="CF22" s="8">
        <v>643</v>
      </c>
      <c r="CG22" s="8">
        <v>1039</v>
      </c>
      <c r="CH22" s="9">
        <v>61.586314152410587</v>
      </c>
      <c r="CI22" s="8">
        <v>722589</v>
      </c>
      <c r="CJ22" s="8">
        <v>1082828</v>
      </c>
      <c r="CK22" s="8">
        <v>9411522</v>
      </c>
      <c r="CL22" s="8">
        <v>17271685</v>
      </c>
      <c r="CM22" s="9">
        <v>83.516385553792475</v>
      </c>
      <c r="CN22" s="8">
        <v>0</v>
      </c>
      <c r="CO22" s="8">
        <v>0</v>
      </c>
      <c r="CP22" s="8">
        <v>17</v>
      </c>
      <c r="CQ22" s="8">
        <v>25</v>
      </c>
      <c r="CR22" s="9">
        <v>47.058823529411768</v>
      </c>
      <c r="CS22" s="8">
        <v>5004</v>
      </c>
      <c r="CT22" s="8">
        <v>10850</v>
      </c>
      <c r="CU22" s="8">
        <v>132999</v>
      </c>
      <c r="CV22" s="8">
        <v>225659</v>
      </c>
      <c r="CW22" s="9">
        <v>69.669696764637337</v>
      </c>
      <c r="CX22" s="8">
        <v>5004</v>
      </c>
      <c r="CY22" s="8">
        <v>10850</v>
      </c>
      <c r="CZ22" s="8">
        <v>126604</v>
      </c>
      <c r="DA22" s="8">
        <v>191050</v>
      </c>
      <c r="DB22" s="9">
        <v>50.903604941392047</v>
      </c>
      <c r="DC22" s="8">
        <v>0</v>
      </c>
      <c r="DD22" s="8">
        <v>0</v>
      </c>
      <c r="DE22" s="8">
        <v>6395</v>
      </c>
      <c r="DF22" s="8">
        <v>34609</v>
      </c>
      <c r="DG22" s="9">
        <v>441.18842845973421</v>
      </c>
      <c r="DH22" s="8">
        <v>1333</v>
      </c>
      <c r="DI22" s="8">
        <v>3086</v>
      </c>
      <c r="DJ22" s="8">
        <v>31673</v>
      </c>
      <c r="DK22" s="8">
        <v>48017</v>
      </c>
      <c r="DL22" s="9">
        <v>51.602311116724017</v>
      </c>
      <c r="DM22" s="8">
        <v>14</v>
      </c>
      <c r="DN22" s="8">
        <v>7</v>
      </c>
      <c r="DO22" s="8">
        <v>143</v>
      </c>
      <c r="DP22" s="8">
        <v>1300</v>
      </c>
      <c r="DQ22" s="9">
        <v>809.09090909090924</v>
      </c>
    </row>
    <row r="23" spans="1:121" x14ac:dyDescent="0.25">
      <c r="A23" s="7" t="s">
        <v>74</v>
      </c>
      <c r="B23" s="8">
        <v>0</v>
      </c>
      <c r="C23" s="8">
        <v>0</v>
      </c>
      <c r="D23" s="8">
        <v>0</v>
      </c>
      <c r="E23" s="8">
        <v>0</v>
      </c>
      <c r="F23" s="9" t="s">
        <v>75</v>
      </c>
      <c r="G23" s="8">
        <v>102478</v>
      </c>
      <c r="H23" s="8">
        <v>71282</v>
      </c>
      <c r="I23" s="8">
        <v>904064</v>
      </c>
      <c r="J23" s="8">
        <v>1064263</v>
      </c>
      <c r="K23" s="9">
        <v>17.71987381424324</v>
      </c>
      <c r="L23" s="8">
        <v>187956</v>
      </c>
      <c r="M23" s="8">
        <v>197989</v>
      </c>
      <c r="N23" s="8">
        <v>2363524</v>
      </c>
      <c r="O23" s="8">
        <v>2383825</v>
      </c>
      <c r="P23" s="9">
        <v>0.8589292937156614</v>
      </c>
      <c r="Q23" s="8">
        <v>0</v>
      </c>
      <c r="R23" s="8">
        <v>0</v>
      </c>
      <c r="S23" s="8">
        <v>0</v>
      </c>
      <c r="T23" s="8">
        <v>0</v>
      </c>
      <c r="U23" s="9" t="s">
        <v>75</v>
      </c>
      <c r="V23" s="8">
        <v>1742.3620000000001</v>
      </c>
      <c r="W23" s="8">
        <v>1151.991</v>
      </c>
      <c r="X23" s="8">
        <v>19055.546999999999</v>
      </c>
      <c r="Y23" s="8">
        <v>18670.900000000001</v>
      </c>
      <c r="Z23" s="9">
        <v>-2.018556591421913</v>
      </c>
      <c r="AA23" s="8">
        <v>2585</v>
      </c>
      <c r="AB23" s="8">
        <v>1845</v>
      </c>
      <c r="AC23" s="8">
        <v>25645</v>
      </c>
      <c r="AD23" s="8">
        <v>26580</v>
      </c>
      <c r="AE23" s="9">
        <v>3.6459348800935909</v>
      </c>
      <c r="AF23" s="8">
        <v>1007</v>
      </c>
      <c r="AG23" s="8">
        <v>628</v>
      </c>
      <c r="AH23" s="8">
        <v>10886</v>
      </c>
      <c r="AI23" s="8">
        <v>10527</v>
      </c>
      <c r="AJ23" s="9">
        <v>-3.2978137056770152</v>
      </c>
      <c r="AK23" s="8">
        <v>0</v>
      </c>
      <c r="AL23" s="8">
        <v>0</v>
      </c>
      <c r="AM23" s="8">
        <v>0</v>
      </c>
      <c r="AN23" s="8">
        <v>0</v>
      </c>
      <c r="AO23" s="9" t="s">
        <v>75</v>
      </c>
      <c r="AP23" s="8">
        <v>917</v>
      </c>
      <c r="AQ23" s="8">
        <v>5895</v>
      </c>
      <c r="AR23" s="8">
        <v>8379</v>
      </c>
      <c r="AS23" s="8">
        <v>18366</v>
      </c>
      <c r="AT23" s="9">
        <v>119.1908342284282</v>
      </c>
      <c r="AU23" s="8">
        <v>0</v>
      </c>
      <c r="AV23" s="8">
        <v>0</v>
      </c>
      <c r="AW23" s="8">
        <v>0</v>
      </c>
      <c r="AX23" s="8">
        <v>0</v>
      </c>
      <c r="AY23" s="9" t="s">
        <v>75</v>
      </c>
      <c r="AZ23" s="8">
        <v>41116</v>
      </c>
      <c r="BA23" s="8">
        <v>59239</v>
      </c>
      <c r="BB23" s="8">
        <v>589109</v>
      </c>
      <c r="BC23" s="8">
        <v>655093</v>
      </c>
      <c r="BD23" s="9">
        <v>11.200643683936249</v>
      </c>
      <c r="BE23" s="8">
        <v>243</v>
      </c>
      <c r="BF23" s="8">
        <v>326</v>
      </c>
      <c r="BG23" s="8">
        <v>3502</v>
      </c>
      <c r="BH23" s="8">
        <v>3222</v>
      </c>
      <c r="BI23" s="9">
        <v>-7.9954311821816049</v>
      </c>
      <c r="BJ23" s="8">
        <v>0</v>
      </c>
      <c r="BK23" s="8">
        <v>0</v>
      </c>
      <c r="BL23" s="8">
        <v>0</v>
      </c>
      <c r="BM23" s="8">
        <v>0</v>
      </c>
      <c r="BN23" s="9" t="s">
        <v>75</v>
      </c>
      <c r="BO23" s="8">
        <v>0</v>
      </c>
      <c r="BP23" s="8">
        <v>0</v>
      </c>
      <c r="BQ23" s="8">
        <v>0</v>
      </c>
      <c r="BR23" s="8">
        <v>0</v>
      </c>
      <c r="BS23" s="9" t="s">
        <v>75</v>
      </c>
      <c r="BT23" s="8">
        <v>0</v>
      </c>
      <c r="BU23" s="8">
        <v>0</v>
      </c>
      <c r="BV23" s="8">
        <v>0</v>
      </c>
      <c r="BW23" s="8">
        <v>0</v>
      </c>
      <c r="BX23" s="9" t="s">
        <v>75</v>
      </c>
      <c r="BY23" s="8">
        <v>0</v>
      </c>
      <c r="BZ23" s="8">
        <v>0</v>
      </c>
      <c r="CA23" s="8">
        <v>0</v>
      </c>
      <c r="CB23" s="8">
        <v>0</v>
      </c>
      <c r="CC23" s="9" t="s">
        <v>75</v>
      </c>
      <c r="CD23" s="8">
        <v>73</v>
      </c>
      <c r="CE23" s="8">
        <v>75</v>
      </c>
      <c r="CF23" s="8">
        <v>883</v>
      </c>
      <c r="CG23" s="8">
        <v>924</v>
      </c>
      <c r="CH23" s="9">
        <v>4.6432616081540203</v>
      </c>
      <c r="CI23" s="8">
        <v>536729</v>
      </c>
      <c r="CJ23" s="8">
        <v>613714</v>
      </c>
      <c r="CK23" s="8">
        <v>7147050</v>
      </c>
      <c r="CL23" s="8">
        <v>7656626</v>
      </c>
      <c r="CM23" s="9">
        <v>7.1298787611671912</v>
      </c>
      <c r="CN23" s="8">
        <v>0</v>
      </c>
      <c r="CO23" s="8">
        <v>0</v>
      </c>
      <c r="CP23" s="8">
        <v>6</v>
      </c>
      <c r="CQ23" s="8">
        <v>5</v>
      </c>
      <c r="CR23" s="9">
        <v>-16.666666666666671</v>
      </c>
      <c r="CS23" s="8">
        <v>0</v>
      </c>
      <c r="CT23" s="8">
        <v>0</v>
      </c>
      <c r="CU23" s="8">
        <v>1480</v>
      </c>
      <c r="CV23" s="8">
        <v>935</v>
      </c>
      <c r="CW23" s="9">
        <v>-36.824324324324323</v>
      </c>
      <c r="CX23" s="8">
        <v>0</v>
      </c>
      <c r="CY23" s="8">
        <v>0</v>
      </c>
      <c r="CZ23" s="8">
        <v>0</v>
      </c>
      <c r="DA23" s="8">
        <v>0</v>
      </c>
      <c r="DB23" s="9" t="s">
        <v>75</v>
      </c>
      <c r="DC23" s="8">
        <v>0</v>
      </c>
      <c r="DD23" s="8">
        <v>0</v>
      </c>
      <c r="DE23" s="8">
        <v>1480</v>
      </c>
      <c r="DF23" s="8">
        <v>935</v>
      </c>
      <c r="DG23" s="9">
        <v>-36.824324324324323</v>
      </c>
      <c r="DH23" s="8">
        <v>0</v>
      </c>
      <c r="DI23" s="8">
        <v>0</v>
      </c>
      <c r="DJ23" s="8">
        <v>0</v>
      </c>
      <c r="DK23" s="8">
        <v>0</v>
      </c>
      <c r="DL23" s="9" t="s">
        <v>75</v>
      </c>
      <c r="DM23" s="8">
        <v>17053</v>
      </c>
      <c r="DN23" s="8">
        <v>27588</v>
      </c>
      <c r="DO23" s="8">
        <v>239984</v>
      </c>
      <c r="DP23" s="8">
        <v>287050</v>
      </c>
      <c r="DQ23" s="9">
        <v>19.612140809387299</v>
      </c>
    </row>
    <row r="24" spans="1:121" x14ac:dyDescent="0.25">
      <c r="A24" s="7" t="s">
        <v>76</v>
      </c>
      <c r="B24" s="8">
        <v>388302</v>
      </c>
      <c r="C24" s="8">
        <v>328760</v>
      </c>
      <c r="D24" s="8">
        <v>3690475</v>
      </c>
      <c r="E24" s="8">
        <v>4223204</v>
      </c>
      <c r="F24" s="9">
        <v>14.43524207588454</v>
      </c>
      <c r="G24" s="8">
        <v>41013</v>
      </c>
      <c r="H24" s="8">
        <v>20270</v>
      </c>
      <c r="I24" s="8">
        <v>408552</v>
      </c>
      <c r="J24" s="8">
        <v>376407</v>
      </c>
      <c r="K24" s="9">
        <v>-7.8680314868119581</v>
      </c>
      <c r="L24" s="8">
        <v>676094</v>
      </c>
      <c r="M24" s="8">
        <v>672875</v>
      </c>
      <c r="N24" s="8">
        <v>7551910</v>
      </c>
      <c r="O24" s="8">
        <v>8285417</v>
      </c>
      <c r="P24" s="9">
        <v>9.7128673408448947</v>
      </c>
      <c r="Q24" s="8">
        <v>355450</v>
      </c>
      <c r="R24" s="8">
        <v>336072</v>
      </c>
      <c r="S24" s="8">
        <v>3737740</v>
      </c>
      <c r="T24" s="8">
        <v>3955220</v>
      </c>
      <c r="U24" s="9">
        <v>5.8184892475131997</v>
      </c>
      <c r="V24" s="8">
        <v>118.44799999999999</v>
      </c>
      <c r="W24" s="8">
        <v>58.121999999999993</v>
      </c>
      <c r="X24" s="8">
        <v>2656.8339999999998</v>
      </c>
      <c r="Y24" s="8">
        <v>3011.6329999999989</v>
      </c>
      <c r="Z24" s="9">
        <v>13.35420278421604</v>
      </c>
      <c r="AA24" s="8">
        <v>84786</v>
      </c>
      <c r="AB24" s="8">
        <v>54061</v>
      </c>
      <c r="AC24" s="8">
        <v>613805</v>
      </c>
      <c r="AD24" s="8">
        <v>634223</v>
      </c>
      <c r="AE24" s="9">
        <v>3.3264636162950718</v>
      </c>
      <c r="AF24" s="8">
        <v>57944</v>
      </c>
      <c r="AG24" s="8">
        <v>47306</v>
      </c>
      <c r="AH24" s="8">
        <v>486711</v>
      </c>
      <c r="AI24" s="8">
        <v>582847</v>
      </c>
      <c r="AJ24" s="9">
        <v>19.75217326092897</v>
      </c>
      <c r="AK24" s="8">
        <v>123</v>
      </c>
      <c r="AL24" s="8">
        <v>99</v>
      </c>
      <c r="AM24" s="8">
        <v>1559</v>
      </c>
      <c r="AN24" s="8">
        <v>1689</v>
      </c>
      <c r="AO24" s="9">
        <v>8.3386786401539439</v>
      </c>
      <c r="AP24" s="8">
        <v>90339</v>
      </c>
      <c r="AQ24" s="8">
        <v>64023</v>
      </c>
      <c r="AR24" s="8">
        <v>645491</v>
      </c>
      <c r="AS24" s="8">
        <v>781491</v>
      </c>
      <c r="AT24" s="9">
        <v>21.069232568695771</v>
      </c>
      <c r="AU24" s="8">
        <v>83967</v>
      </c>
      <c r="AV24" s="8">
        <v>59753</v>
      </c>
      <c r="AW24" s="8">
        <v>598151</v>
      </c>
      <c r="AX24" s="8">
        <v>701785</v>
      </c>
      <c r="AY24" s="9">
        <v>17.325725443909651</v>
      </c>
      <c r="AZ24" s="8">
        <v>334399</v>
      </c>
      <c r="BA24" s="8">
        <v>348779</v>
      </c>
      <c r="BB24" s="8">
        <v>3982258</v>
      </c>
      <c r="BC24" s="8">
        <v>4338477</v>
      </c>
      <c r="BD24" s="9">
        <v>8.9451512182284461</v>
      </c>
      <c r="BE24" s="8">
        <v>24317</v>
      </c>
      <c r="BF24" s="8">
        <v>24193</v>
      </c>
      <c r="BG24" s="8">
        <v>297817</v>
      </c>
      <c r="BH24" s="8">
        <v>310267</v>
      </c>
      <c r="BI24" s="9">
        <v>4.1804195193692806</v>
      </c>
      <c r="BJ24" s="8">
        <v>43867</v>
      </c>
      <c r="BK24" s="8">
        <v>39332</v>
      </c>
      <c r="BL24" s="8">
        <v>479698</v>
      </c>
      <c r="BM24" s="8">
        <v>496666</v>
      </c>
      <c r="BN24" s="9">
        <v>3.5372255043798342</v>
      </c>
      <c r="BO24" s="8">
        <v>8558</v>
      </c>
      <c r="BP24" s="8">
        <v>3153</v>
      </c>
      <c r="BQ24" s="8">
        <v>66019</v>
      </c>
      <c r="BR24" s="8">
        <v>73525</v>
      </c>
      <c r="BS24" s="9">
        <v>11.36945424801951</v>
      </c>
      <c r="BT24" s="8">
        <v>31318</v>
      </c>
      <c r="BU24" s="8">
        <v>31918</v>
      </c>
      <c r="BV24" s="8">
        <v>372600</v>
      </c>
      <c r="BW24" s="8">
        <v>376972</v>
      </c>
      <c r="BX24" s="9">
        <v>1.173376274825557</v>
      </c>
      <c r="BY24" s="8">
        <v>3991</v>
      </c>
      <c r="BZ24" s="8">
        <v>4261</v>
      </c>
      <c r="CA24" s="8">
        <v>41079</v>
      </c>
      <c r="CB24" s="8">
        <v>46169</v>
      </c>
      <c r="CC24" s="9">
        <v>12.390759268726111</v>
      </c>
      <c r="CD24" s="8">
        <v>1414</v>
      </c>
      <c r="CE24" s="8">
        <v>1361</v>
      </c>
      <c r="CF24" s="8">
        <v>16085</v>
      </c>
      <c r="CG24" s="8">
        <v>16568</v>
      </c>
      <c r="CH24" s="9">
        <v>3.0027976375505152</v>
      </c>
      <c r="CI24" s="8">
        <v>21058206</v>
      </c>
      <c r="CJ24" s="8">
        <v>19579624</v>
      </c>
      <c r="CK24" s="8">
        <v>206204967</v>
      </c>
      <c r="CL24" s="8">
        <v>207050311</v>
      </c>
      <c r="CM24" s="9">
        <v>0.40995326751755112</v>
      </c>
      <c r="CN24" s="8">
        <v>91</v>
      </c>
      <c r="CO24" s="8">
        <v>83</v>
      </c>
      <c r="CP24" s="8">
        <v>623</v>
      </c>
      <c r="CQ24" s="8">
        <v>535</v>
      </c>
      <c r="CR24" s="9">
        <v>-14.12520064205458</v>
      </c>
      <c r="CS24" s="8">
        <v>601697</v>
      </c>
      <c r="CT24" s="8">
        <v>652687</v>
      </c>
      <c r="CU24" s="8">
        <v>5981426</v>
      </c>
      <c r="CV24" s="8">
        <v>6731473</v>
      </c>
      <c r="CW24" s="9">
        <v>12.53960176051665</v>
      </c>
      <c r="CX24" s="8">
        <v>431189</v>
      </c>
      <c r="CY24" s="8">
        <v>468429</v>
      </c>
      <c r="CZ24" s="8">
        <v>5221508</v>
      </c>
      <c r="DA24" s="8">
        <v>5625300</v>
      </c>
      <c r="DB24" s="9">
        <v>7.7332448786825552</v>
      </c>
      <c r="DC24" s="8">
        <v>170508</v>
      </c>
      <c r="DD24" s="8">
        <v>184258</v>
      </c>
      <c r="DE24" s="8">
        <v>759918</v>
      </c>
      <c r="DF24" s="8">
        <v>1106173</v>
      </c>
      <c r="DG24" s="9">
        <v>45.564784621498632</v>
      </c>
      <c r="DH24" s="8">
        <v>140252</v>
      </c>
      <c r="DI24" s="8">
        <v>150301</v>
      </c>
      <c r="DJ24" s="8">
        <v>1715012</v>
      </c>
      <c r="DK24" s="8">
        <v>1804954</v>
      </c>
      <c r="DL24" s="9">
        <v>5.2443947914067053</v>
      </c>
      <c r="DM24" s="8">
        <v>7308</v>
      </c>
      <c r="DN24" s="8">
        <v>4293</v>
      </c>
      <c r="DO24" s="8">
        <v>68216</v>
      </c>
      <c r="DP24" s="8">
        <v>79468</v>
      </c>
      <c r="DQ24" s="9">
        <v>16.49466400844376</v>
      </c>
    </row>
    <row r="25" spans="1:121" x14ac:dyDescent="0.25">
      <c r="A25" s="7" t="s">
        <v>77</v>
      </c>
      <c r="B25" s="8">
        <v>25106</v>
      </c>
      <c r="C25" s="8">
        <v>11782</v>
      </c>
      <c r="D25" s="8">
        <v>242311</v>
      </c>
      <c r="E25" s="8">
        <v>211896</v>
      </c>
      <c r="F25" s="9">
        <v>-12.552050876765801</v>
      </c>
      <c r="G25" s="8">
        <v>300078</v>
      </c>
      <c r="H25" s="8">
        <v>299985</v>
      </c>
      <c r="I25" s="8">
        <v>3410484</v>
      </c>
      <c r="J25" s="8">
        <v>3832666</v>
      </c>
      <c r="K25" s="9">
        <v>12.378946800512781</v>
      </c>
      <c r="L25" s="8">
        <v>211553</v>
      </c>
      <c r="M25" s="8">
        <v>280939</v>
      </c>
      <c r="N25" s="8">
        <v>2762004</v>
      </c>
      <c r="O25" s="8">
        <v>2944903</v>
      </c>
      <c r="P25" s="9">
        <v>6.6219672382806039</v>
      </c>
      <c r="Q25" s="8">
        <v>26178</v>
      </c>
      <c r="R25" s="8">
        <v>72893</v>
      </c>
      <c r="S25" s="8">
        <v>352408</v>
      </c>
      <c r="T25" s="8">
        <v>573087</v>
      </c>
      <c r="U25" s="9">
        <v>62.620315089328273</v>
      </c>
      <c r="V25" s="8">
        <v>208.61199999999999</v>
      </c>
      <c r="W25" s="8">
        <v>202.71700000000001</v>
      </c>
      <c r="X25" s="8">
        <v>5631.4760000000006</v>
      </c>
      <c r="Y25" s="8">
        <v>4167.8639999999996</v>
      </c>
      <c r="Z25" s="9">
        <v>-25.989847066737038</v>
      </c>
      <c r="AA25" s="8">
        <v>2832</v>
      </c>
      <c r="AB25" s="8">
        <v>5417</v>
      </c>
      <c r="AC25" s="8">
        <v>35174</v>
      </c>
      <c r="AD25" s="8">
        <v>49598</v>
      </c>
      <c r="AE25" s="9">
        <v>41.007562404048457</v>
      </c>
      <c r="AF25" s="8">
        <v>1564</v>
      </c>
      <c r="AG25" s="8">
        <v>3783</v>
      </c>
      <c r="AH25" s="8">
        <v>15438</v>
      </c>
      <c r="AI25" s="8">
        <v>29876</v>
      </c>
      <c r="AJ25" s="9">
        <v>93.522477004793359</v>
      </c>
      <c r="AK25" s="8">
        <v>0</v>
      </c>
      <c r="AL25" s="8">
        <v>0</v>
      </c>
      <c r="AM25" s="8">
        <v>0</v>
      </c>
      <c r="AN25" s="8">
        <v>0</v>
      </c>
      <c r="AO25" s="9" t="s">
        <v>75</v>
      </c>
      <c r="AP25" s="8">
        <v>10551</v>
      </c>
      <c r="AQ25" s="8">
        <v>15013</v>
      </c>
      <c r="AR25" s="8">
        <v>83573</v>
      </c>
      <c r="AS25" s="8">
        <v>92770</v>
      </c>
      <c r="AT25" s="9">
        <v>11.004750338027829</v>
      </c>
      <c r="AU25" s="8">
        <v>0</v>
      </c>
      <c r="AV25" s="8">
        <v>11810</v>
      </c>
      <c r="AW25" s="8">
        <v>122</v>
      </c>
      <c r="AX25" s="8">
        <v>32479</v>
      </c>
      <c r="AY25" s="9">
        <v>26522.131147540978</v>
      </c>
      <c r="AZ25" s="8">
        <v>193161</v>
      </c>
      <c r="BA25" s="8">
        <v>201801</v>
      </c>
      <c r="BB25" s="8">
        <v>2309857</v>
      </c>
      <c r="BC25" s="8">
        <v>2364414</v>
      </c>
      <c r="BD25" s="9">
        <v>2.3619211059385918</v>
      </c>
      <c r="BE25" s="8">
        <v>3862</v>
      </c>
      <c r="BF25" s="8">
        <v>4709</v>
      </c>
      <c r="BG25" s="8">
        <v>58053</v>
      </c>
      <c r="BH25" s="8">
        <v>57313</v>
      </c>
      <c r="BI25" s="9">
        <v>-1.274697259400895</v>
      </c>
      <c r="BJ25" s="8">
        <v>2137</v>
      </c>
      <c r="BK25" s="8">
        <v>8713.75</v>
      </c>
      <c r="BL25" s="8">
        <v>29557.25</v>
      </c>
      <c r="BM25" s="8">
        <v>57370.75</v>
      </c>
      <c r="BN25" s="9">
        <v>94.100432212063026</v>
      </c>
      <c r="BO25" s="8">
        <v>0</v>
      </c>
      <c r="BP25" s="8">
        <v>1165.5</v>
      </c>
      <c r="BQ25" s="8">
        <v>4.5</v>
      </c>
      <c r="BR25" s="8">
        <v>2897.5</v>
      </c>
      <c r="BS25" s="9">
        <v>64288.888888888898</v>
      </c>
      <c r="BT25" s="8">
        <v>0</v>
      </c>
      <c r="BU25" s="8">
        <v>2611</v>
      </c>
      <c r="BV25" s="8">
        <v>0</v>
      </c>
      <c r="BW25" s="8">
        <v>17834</v>
      </c>
      <c r="BX25" s="9" t="s">
        <v>75</v>
      </c>
      <c r="BY25" s="8">
        <v>2137</v>
      </c>
      <c r="BZ25" s="8">
        <v>4937.25</v>
      </c>
      <c r="CA25" s="8">
        <v>29552.75</v>
      </c>
      <c r="CB25" s="8">
        <v>36639.25</v>
      </c>
      <c r="CC25" s="9">
        <v>23.979155916116099</v>
      </c>
      <c r="CD25" s="8">
        <v>114</v>
      </c>
      <c r="CE25" s="8">
        <v>123</v>
      </c>
      <c r="CF25" s="8">
        <v>1471</v>
      </c>
      <c r="CG25" s="8">
        <v>1561</v>
      </c>
      <c r="CH25" s="9">
        <v>6.1182868796736898</v>
      </c>
      <c r="CI25" s="8">
        <v>2234772</v>
      </c>
      <c r="CJ25" s="8">
        <v>2587257</v>
      </c>
      <c r="CK25" s="8">
        <v>29990244</v>
      </c>
      <c r="CL25" s="8">
        <v>31132653</v>
      </c>
      <c r="CM25" s="9">
        <v>3.8092687742053779</v>
      </c>
      <c r="CN25" s="8">
        <v>0</v>
      </c>
      <c r="CO25" s="8">
        <v>0</v>
      </c>
      <c r="CP25" s="8">
        <v>24</v>
      </c>
      <c r="CQ25" s="8">
        <v>16</v>
      </c>
      <c r="CR25" s="9">
        <v>-33.333333333333329</v>
      </c>
      <c r="CS25" s="8">
        <v>7841</v>
      </c>
      <c r="CT25" s="8">
        <v>10510</v>
      </c>
      <c r="CU25" s="8">
        <v>259448</v>
      </c>
      <c r="CV25" s="8">
        <v>252843</v>
      </c>
      <c r="CW25" s="9">
        <v>-2.5457895223705691</v>
      </c>
      <c r="CX25" s="8">
        <v>7841</v>
      </c>
      <c r="CY25" s="8">
        <v>10499</v>
      </c>
      <c r="CZ25" s="8">
        <v>239291</v>
      </c>
      <c r="DA25" s="8">
        <v>229010</v>
      </c>
      <c r="DB25" s="9">
        <v>-4.2964424069438536</v>
      </c>
      <c r="DC25" s="8">
        <v>0</v>
      </c>
      <c r="DD25" s="8">
        <v>11</v>
      </c>
      <c r="DE25" s="8">
        <v>20157</v>
      </c>
      <c r="DF25" s="8">
        <v>23833</v>
      </c>
      <c r="DG25" s="9">
        <v>18.236840799722192</v>
      </c>
      <c r="DH25" s="8">
        <v>3788</v>
      </c>
      <c r="DI25" s="8">
        <v>4827</v>
      </c>
      <c r="DJ25" s="8">
        <v>109602</v>
      </c>
      <c r="DK25" s="8">
        <v>103924</v>
      </c>
      <c r="DL25" s="9">
        <v>-5.1805623984963773</v>
      </c>
      <c r="DM25" s="8">
        <v>66948</v>
      </c>
      <c r="DN25" s="8">
        <v>42204</v>
      </c>
      <c r="DO25" s="8">
        <v>379766</v>
      </c>
      <c r="DP25" s="8">
        <v>447006</v>
      </c>
      <c r="DQ25" s="9">
        <v>17.705639788711991</v>
      </c>
    </row>
    <row r="26" spans="1:121" x14ac:dyDescent="0.25">
      <c r="A26" s="7" t="s">
        <v>78</v>
      </c>
      <c r="B26" s="8">
        <v>51969</v>
      </c>
      <c r="C26" s="8">
        <v>38190</v>
      </c>
      <c r="D26" s="8">
        <v>420741</v>
      </c>
      <c r="E26" s="8">
        <v>440125</v>
      </c>
      <c r="F26" s="9">
        <v>4.6071098371682382</v>
      </c>
      <c r="G26" s="8">
        <v>182749</v>
      </c>
      <c r="H26" s="8">
        <v>180907</v>
      </c>
      <c r="I26" s="8">
        <v>1769916</v>
      </c>
      <c r="J26" s="8">
        <v>1950973</v>
      </c>
      <c r="K26" s="9">
        <v>10.229694516575931</v>
      </c>
      <c r="L26" s="8">
        <v>127179</v>
      </c>
      <c r="M26" s="8">
        <v>136358</v>
      </c>
      <c r="N26" s="8">
        <v>1593821</v>
      </c>
      <c r="O26" s="8">
        <v>1524265</v>
      </c>
      <c r="P26" s="9">
        <v>-4.3641036226778311</v>
      </c>
      <c r="Q26" s="8">
        <v>86066</v>
      </c>
      <c r="R26" s="8">
        <v>86224</v>
      </c>
      <c r="S26" s="8">
        <v>1009259</v>
      </c>
      <c r="T26" s="8">
        <v>1028814</v>
      </c>
      <c r="U26" s="9">
        <v>1.937560130749389</v>
      </c>
      <c r="V26" s="8">
        <v>0</v>
      </c>
      <c r="W26" s="8">
        <v>0</v>
      </c>
      <c r="X26" s="8">
        <v>0</v>
      </c>
      <c r="Y26" s="8">
        <v>0</v>
      </c>
      <c r="Z26" s="9" t="s">
        <v>75</v>
      </c>
      <c r="AA26" s="8">
        <v>2116</v>
      </c>
      <c r="AB26" s="8">
        <v>2949</v>
      </c>
      <c r="AC26" s="8">
        <v>32284</v>
      </c>
      <c r="AD26" s="8">
        <v>30179</v>
      </c>
      <c r="AE26" s="9">
        <v>-6.5202577127989079</v>
      </c>
      <c r="AF26" s="8">
        <v>1228</v>
      </c>
      <c r="AG26" s="8">
        <v>1442</v>
      </c>
      <c r="AH26" s="8">
        <v>14173</v>
      </c>
      <c r="AI26" s="8">
        <v>13705</v>
      </c>
      <c r="AJ26" s="9">
        <v>-3.3020531997459979</v>
      </c>
      <c r="AK26" s="8">
        <v>0</v>
      </c>
      <c r="AL26" s="8">
        <v>0</v>
      </c>
      <c r="AM26" s="8">
        <v>0</v>
      </c>
      <c r="AN26" s="8">
        <v>0</v>
      </c>
      <c r="AO26" s="9" t="s">
        <v>75</v>
      </c>
      <c r="AP26" s="8">
        <v>0</v>
      </c>
      <c r="AQ26" s="8">
        <v>0</v>
      </c>
      <c r="AR26" s="8">
        <v>0</v>
      </c>
      <c r="AS26" s="8">
        <v>102</v>
      </c>
      <c r="AT26" s="9" t="s">
        <v>75</v>
      </c>
      <c r="AU26" s="8">
        <v>0</v>
      </c>
      <c r="AV26" s="8">
        <v>0</v>
      </c>
      <c r="AW26" s="8">
        <v>0</v>
      </c>
      <c r="AX26" s="8">
        <v>0</v>
      </c>
      <c r="AY26" s="9" t="s">
        <v>75</v>
      </c>
      <c r="AZ26" s="8">
        <v>14138</v>
      </c>
      <c r="BA26" s="8">
        <v>13582</v>
      </c>
      <c r="BB26" s="8">
        <v>136426</v>
      </c>
      <c r="BC26" s="8">
        <v>175137</v>
      </c>
      <c r="BD26" s="9">
        <v>28.375089792268341</v>
      </c>
      <c r="BE26" s="8">
        <v>729</v>
      </c>
      <c r="BF26" s="8">
        <v>681</v>
      </c>
      <c r="BG26" s="8">
        <v>7238</v>
      </c>
      <c r="BH26" s="8">
        <v>8837</v>
      </c>
      <c r="BI26" s="9">
        <v>22.091738049184851</v>
      </c>
      <c r="BJ26" s="8">
        <v>12514.5</v>
      </c>
      <c r="BK26" s="8">
        <v>12485.75</v>
      </c>
      <c r="BL26" s="8">
        <v>141230.75</v>
      </c>
      <c r="BM26" s="8">
        <v>143358</v>
      </c>
      <c r="BN26" s="9">
        <v>1.50622297198025</v>
      </c>
      <c r="BO26" s="8">
        <v>0</v>
      </c>
      <c r="BP26" s="8">
        <v>0</v>
      </c>
      <c r="BQ26" s="8">
        <v>0</v>
      </c>
      <c r="BR26" s="8">
        <v>0</v>
      </c>
      <c r="BS26" s="9" t="s">
        <v>75</v>
      </c>
      <c r="BT26" s="8">
        <v>12405.5</v>
      </c>
      <c r="BU26" s="8">
        <v>12443.75</v>
      </c>
      <c r="BV26" s="8">
        <v>139897.5</v>
      </c>
      <c r="BW26" s="8">
        <v>142275</v>
      </c>
      <c r="BX26" s="9">
        <v>1.6994585321396021</v>
      </c>
      <c r="BY26" s="8">
        <v>109</v>
      </c>
      <c r="BZ26" s="8">
        <v>42</v>
      </c>
      <c r="CA26" s="8">
        <v>1333.25</v>
      </c>
      <c r="CB26" s="8">
        <v>1083</v>
      </c>
      <c r="CC26" s="9">
        <v>-18.769923120195021</v>
      </c>
      <c r="CD26" s="8">
        <v>74</v>
      </c>
      <c r="CE26" s="8">
        <v>76</v>
      </c>
      <c r="CF26" s="8">
        <v>895</v>
      </c>
      <c r="CG26" s="8">
        <v>900</v>
      </c>
      <c r="CH26" s="9">
        <v>0.55865921787709283</v>
      </c>
      <c r="CI26" s="8">
        <v>414437</v>
      </c>
      <c r="CJ26" s="8">
        <v>442659</v>
      </c>
      <c r="CK26" s="8">
        <v>5210090</v>
      </c>
      <c r="CL26" s="8">
        <v>5303367</v>
      </c>
      <c r="CM26" s="9">
        <v>1.790314562704296</v>
      </c>
      <c r="CN26" s="8">
        <v>3</v>
      </c>
      <c r="CO26" s="8">
        <v>3</v>
      </c>
      <c r="CP26" s="8">
        <v>76</v>
      </c>
      <c r="CQ26" s="8">
        <v>75</v>
      </c>
      <c r="CR26" s="9">
        <v>-1.3157894736842051</v>
      </c>
      <c r="CS26" s="8">
        <v>696</v>
      </c>
      <c r="CT26" s="8">
        <v>742</v>
      </c>
      <c r="CU26" s="8">
        <v>18384</v>
      </c>
      <c r="CV26" s="8">
        <v>19655</v>
      </c>
      <c r="CW26" s="9">
        <v>6.9136205395996484</v>
      </c>
      <c r="CX26" s="8">
        <v>0</v>
      </c>
      <c r="CY26" s="8">
        <v>0</v>
      </c>
      <c r="CZ26" s="8">
        <v>0</v>
      </c>
      <c r="DA26" s="8">
        <v>0</v>
      </c>
      <c r="DB26" s="9" t="s">
        <v>75</v>
      </c>
      <c r="DC26" s="8">
        <v>696</v>
      </c>
      <c r="DD26" s="8">
        <v>742</v>
      </c>
      <c r="DE26" s="8">
        <v>18384</v>
      </c>
      <c r="DF26" s="8">
        <v>19655</v>
      </c>
      <c r="DG26" s="9">
        <v>6.9136205395996484</v>
      </c>
      <c r="DH26" s="8">
        <v>0</v>
      </c>
      <c r="DI26" s="8">
        <v>0</v>
      </c>
      <c r="DJ26" s="8">
        <v>0</v>
      </c>
      <c r="DK26" s="8">
        <v>0</v>
      </c>
      <c r="DL26" s="9" t="s">
        <v>75</v>
      </c>
      <c r="DM26" s="8">
        <v>291</v>
      </c>
      <c r="DN26" s="8">
        <v>334</v>
      </c>
      <c r="DO26" s="8">
        <v>4274</v>
      </c>
      <c r="DP26" s="8">
        <v>6424</v>
      </c>
      <c r="DQ26" s="9">
        <v>50.304164716892842</v>
      </c>
    </row>
    <row r="27" spans="1:121" x14ac:dyDescent="0.25">
      <c r="A27" s="7" t="s">
        <v>79</v>
      </c>
      <c r="B27" s="8">
        <v>1543352</v>
      </c>
      <c r="C27" s="8">
        <v>1615477</v>
      </c>
      <c r="D27" s="8">
        <v>17667762</v>
      </c>
      <c r="E27" s="8">
        <v>20567769</v>
      </c>
      <c r="F27" s="9">
        <v>16.414116287054359</v>
      </c>
      <c r="G27" s="8">
        <v>796007</v>
      </c>
      <c r="H27" s="8">
        <v>570518</v>
      </c>
      <c r="I27" s="8">
        <v>9332310</v>
      </c>
      <c r="J27" s="8">
        <v>10161373</v>
      </c>
      <c r="K27" s="9">
        <v>8.8837919014691948</v>
      </c>
      <c r="L27" s="8">
        <v>128277</v>
      </c>
      <c r="M27" s="8">
        <v>138303</v>
      </c>
      <c r="N27" s="8">
        <v>2385844</v>
      </c>
      <c r="O27" s="8">
        <v>1744616</v>
      </c>
      <c r="P27" s="9">
        <v>-26.876359057842851</v>
      </c>
      <c r="Q27" s="8">
        <v>34074</v>
      </c>
      <c r="R27" s="8">
        <v>16610</v>
      </c>
      <c r="S27" s="8">
        <v>775612</v>
      </c>
      <c r="T27" s="8">
        <v>276213</v>
      </c>
      <c r="U27" s="9">
        <v>-64.387735104665737</v>
      </c>
      <c r="V27" s="8">
        <v>127.699</v>
      </c>
      <c r="W27" s="8">
        <v>56.741999999999997</v>
      </c>
      <c r="X27" s="8">
        <v>2283.268</v>
      </c>
      <c r="Y27" s="8">
        <v>1797.423</v>
      </c>
      <c r="Z27" s="9">
        <v>-21.278492056123071</v>
      </c>
      <c r="AA27" s="8">
        <v>10591</v>
      </c>
      <c r="AB27" s="8">
        <v>9013</v>
      </c>
      <c r="AC27" s="8">
        <v>113598</v>
      </c>
      <c r="AD27" s="8">
        <v>111008</v>
      </c>
      <c r="AE27" s="9">
        <v>-2.2799697177767229</v>
      </c>
      <c r="AF27" s="8">
        <v>5368</v>
      </c>
      <c r="AG27" s="8">
        <v>5076</v>
      </c>
      <c r="AH27" s="8">
        <v>54961</v>
      </c>
      <c r="AI27" s="8">
        <v>35089</v>
      </c>
      <c r="AJ27" s="9">
        <v>-36.156547369953238</v>
      </c>
      <c r="AK27" s="8">
        <v>4987</v>
      </c>
      <c r="AL27" s="8">
        <v>0</v>
      </c>
      <c r="AM27" s="8">
        <v>192704</v>
      </c>
      <c r="AN27" s="8">
        <v>93924</v>
      </c>
      <c r="AO27" s="9">
        <v>-51.259963467286617</v>
      </c>
      <c r="AP27" s="8">
        <v>279930</v>
      </c>
      <c r="AQ27" s="8">
        <v>44481</v>
      </c>
      <c r="AR27" s="8">
        <v>3077439</v>
      </c>
      <c r="AS27" s="8">
        <v>1244204</v>
      </c>
      <c r="AT27" s="9">
        <v>-59.570149075253809</v>
      </c>
      <c r="AU27" s="8">
        <v>2929</v>
      </c>
      <c r="AV27" s="8">
        <v>639</v>
      </c>
      <c r="AW27" s="8">
        <v>298147</v>
      </c>
      <c r="AX27" s="8">
        <v>5370</v>
      </c>
      <c r="AY27" s="9">
        <v>-98.198875051568521</v>
      </c>
      <c r="AZ27" s="8">
        <v>19018</v>
      </c>
      <c r="BA27" s="8">
        <v>30227</v>
      </c>
      <c r="BB27" s="8">
        <v>531776</v>
      </c>
      <c r="BC27" s="8">
        <v>333995</v>
      </c>
      <c r="BD27" s="9">
        <v>-37.192539715970632</v>
      </c>
      <c r="BE27" s="8">
        <v>0</v>
      </c>
      <c r="BF27" s="8">
        <v>0</v>
      </c>
      <c r="BG27" s="8">
        <v>12483</v>
      </c>
      <c r="BH27" s="8">
        <v>152</v>
      </c>
      <c r="BI27" s="9">
        <v>-98.782343987823438</v>
      </c>
      <c r="BJ27" s="8">
        <v>4666</v>
      </c>
      <c r="BK27" s="8">
        <v>2049</v>
      </c>
      <c r="BL27" s="8">
        <v>83332.75</v>
      </c>
      <c r="BM27" s="8">
        <v>34131.75</v>
      </c>
      <c r="BN27" s="9">
        <v>-59.041613291293046</v>
      </c>
      <c r="BO27" s="8">
        <v>1412.5</v>
      </c>
      <c r="BP27" s="8">
        <v>284</v>
      </c>
      <c r="BQ27" s="8">
        <v>27260</v>
      </c>
      <c r="BR27" s="8">
        <v>2443.5</v>
      </c>
      <c r="BS27" s="9">
        <v>-91.036316947909029</v>
      </c>
      <c r="BT27" s="8">
        <v>647.5</v>
      </c>
      <c r="BU27" s="8">
        <v>0</v>
      </c>
      <c r="BV27" s="8">
        <v>9456.75</v>
      </c>
      <c r="BW27" s="8">
        <v>7528.25</v>
      </c>
      <c r="BX27" s="9">
        <v>-20.39284109234146</v>
      </c>
      <c r="BY27" s="8">
        <v>2606</v>
      </c>
      <c r="BZ27" s="8">
        <v>1765</v>
      </c>
      <c r="CA27" s="8">
        <v>46616</v>
      </c>
      <c r="CB27" s="8">
        <v>24160</v>
      </c>
      <c r="CC27" s="9">
        <v>-48.172301355757682</v>
      </c>
      <c r="CD27" s="8">
        <v>181</v>
      </c>
      <c r="CE27" s="8">
        <v>193</v>
      </c>
      <c r="CF27" s="8">
        <v>2319</v>
      </c>
      <c r="CG27" s="8">
        <v>2424</v>
      </c>
      <c r="CH27" s="9">
        <v>4.5278137128072444</v>
      </c>
      <c r="CI27" s="8">
        <v>3026705</v>
      </c>
      <c r="CJ27" s="8">
        <v>3519027</v>
      </c>
      <c r="CK27" s="8">
        <v>46017986</v>
      </c>
      <c r="CL27" s="8">
        <v>50067679</v>
      </c>
      <c r="CM27" s="9">
        <v>8.8002395411220249</v>
      </c>
      <c r="CN27" s="8">
        <v>0</v>
      </c>
      <c r="CO27" s="8">
        <v>0</v>
      </c>
      <c r="CP27" s="8">
        <v>36</v>
      </c>
      <c r="CQ27" s="8">
        <v>57</v>
      </c>
      <c r="CR27" s="9">
        <v>58.333333333333343</v>
      </c>
      <c r="CS27" s="8">
        <v>148</v>
      </c>
      <c r="CT27" s="8">
        <v>0</v>
      </c>
      <c r="CU27" s="8">
        <v>64122</v>
      </c>
      <c r="CV27" s="8">
        <v>114592</v>
      </c>
      <c r="CW27" s="9">
        <v>78.709335329528074</v>
      </c>
      <c r="CX27" s="8">
        <v>148</v>
      </c>
      <c r="CY27" s="8">
        <v>0</v>
      </c>
      <c r="CZ27" s="8">
        <v>639</v>
      </c>
      <c r="DA27" s="8">
        <v>12</v>
      </c>
      <c r="DB27" s="9">
        <v>-98.122065727699535</v>
      </c>
      <c r="DC27" s="8">
        <v>0</v>
      </c>
      <c r="DD27" s="8">
        <v>0</v>
      </c>
      <c r="DE27" s="8">
        <v>63483</v>
      </c>
      <c r="DF27" s="8">
        <v>114580</v>
      </c>
      <c r="DG27" s="9">
        <v>80.489264842556281</v>
      </c>
      <c r="DH27" s="8">
        <v>44</v>
      </c>
      <c r="DI27" s="8">
        <v>0</v>
      </c>
      <c r="DJ27" s="8">
        <v>44</v>
      </c>
      <c r="DK27" s="8">
        <v>0</v>
      </c>
      <c r="DL27" s="9">
        <v>-100</v>
      </c>
      <c r="DM27" s="8">
        <v>13871</v>
      </c>
      <c r="DN27" s="8">
        <v>18156</v>
      </c>
      <c r="DO27" s="8">
        <v>174697</v>
      </c>
      <c r="DP27" s="8">
        <v>218771</v>
      </c>
      <c r="DQ27" s="9">
        <v>25.228824765164831</v>
      </c>
    </row>
    <row r="28" spans="1:121" x14ac:dyDescent="0.25">
      <c r="A28" s="7" t="s">
        <v>80</v>
      </c>
      <c r="B28" s="8">
        <v>449252</v>
      </c>
      <c r="C28" s="8">
        <v>242576</v>
      </c>
      <c r="D28" s="8">
        <v>5819229</v>
      </c>
      <c r="E28" s="8">
        <v>5296190</v>
      </c>
      <c r="F28" s="9">
        <v>-8.9881150922226993</v>
      </c>
      <c r="G28" s="8">
        <v>105512</v>
      </c>
      <c r="H28" s="8">
        <v>160371</v>
      </c>
      <c r="I28" s="8">
        <v>2255164</v>
      </c>
      <c r="J28" s="8">
        <v>2466174</v>
      </c>
      <c r="K28" s="9">
        <v>9.3567474471923049</v>
      </c>
      <c r="L28" s="8">
        <v>5042300</v>
      </c>
      <c r="M28" s="8">
        <v>5761749</v>
      </c>
      <c r="N28" s="8">
        <v>70888565</v>
      </c>
      <c r="O28" s="8">
        <v>69038771</v>
      </c>
      <c r="P28" s="9">
        <v>-2.6094391951649811</v>
      </c>
      <c r="Q28" s="8">
        <v>3979226</v>
      </c>
      <c r="R28" s="8">
        <v>4663904</v>
      </c>
      <c r="S28" s="8">
        <v>56125555</v>
      </c>
      <c r="T28" s="8">
        <v>53715555</v>
      </c>
      <c r="U28" s="9">
        <v>-4.2939441756967938</v>
      </c>
      <c r="V28" s="8">
        <v>58.746000000000002</v>
      </c>
      <c r="W28" s="8">
        <v>0</v>
      </c>
      <c r="X28" s="8">
        <v>1052.884</v>
      </c>
      <c r="Y28" s="8">
        <v>1367.2980000000009</v>
      </c>
      <c r="Z28" s="9">
        <v>29.862169051861461</v>
      </c>
      <c r="AA28" s="8">
        <v>36692</v>
      </c>
      <c r="AB28" s="8">
        <v>0</v>
      </c>
      <c r="AC28" s="8">
        <v>401718</v>
      </c>
      <c r="AD28" s="8">
        <v>430572</v>
      </c>
      <c r="AE28" s="9">
        <v>7.1826505160336316</v>
      </c>
      <c r="AF28" s="8">
        <v>30085</v>
      </c>
      <c r="AG28" s="8">
        <v>0</v>
      </c>
      <c r="AH28" s="8">
        <v>331850</v>
      </c>
      <c r="AI28" s="8">
        <v>360096</v>
      </c>
      <c r="AJ28" s="9">
        <v>8.5116769624830511</v>
      </c>
      <c r="AK28" s="8">
        <v>0</v>
      </c>
      <c r="AL28" s="8">
        <v>0</v>
      </c>
      <c r="AM28" s="8">
        <v>0</v>
      </c>
      <c r="AN28" s="8">
        <v>0</v>
      </c>
      <c r="AO28" s="9" t="s">
        <v>75</v>
      </c>
      <c r="AP28" s="8">
        <v>2129238</v>
      </c>
      <c r="AQ28" s="8">
        <v>2810372</v>
      </c>
      <c r="AR28" s="8">
        <v>30338909</v>
      </c>
      <c r="AS28" s="8">
        <v>30402020</v>
      </c>
      <c r="AT28" s="9">
        <v>0.2080200049382199</v>
      </c>
      <c r="AU28" s="8">
        <v>2097188</v>
      </c>
      <c r="AV28" s="8">
        <v>2736529</v>
      </c>
      <c r="AW28" s="8">
        <v>29810692</v>
      </c>
      <c r="AX28" s="8">
        <v>29754313</v>
      </c>
      <c r="AY28" s="9">
        <v>-0.18912341920811571</v>
      </c>
      <c r="AZ28" s="8">
        <v>912796</v>
      </c>
      <c r="BA28" s="8">
        <v>951651</v>
      </c>
      <c r="BB28" s="8">
        <v>12946088</v>
      </c>
      <c r="BC28" s="8">
        <v>13289289</v>
      </c>
      <c r="BD28" s="9">
        <v>2.6510015998655381</v>
      </c>
      <c r="BE28" s="8">
        <v>31764</v>
      </c>
      <c r="BF28" s="8">
        <v>33302</v>
      </c>
      <c r="BG28" s="8">
        <v>473965</v>
      </c>
      <c r="BH28" s="8">
        <v>479963</v>
      </c>
      <c r="BI28" s="9">
        <v>1.265494287552883</v>
      </c>
      <c r="BJ28" s="8">
        <v>351427</v>
      </c>
      <c r="BK28" s="8">
        <v>413002</v>
      </c>
      <c r="BL28" s="8">
        <v>5052272</v>
      </c>
      <c r="BM28" s="8">
        <v>4803995</v>
      </c>
      <c r="BN28" s="9">
        <v>-4.9141653497673872</v>
      </c>
      <c r="BO28" s="8">
        <v>170932</v>
      </c>
      <c r="BP28" s="8">
        <v>208955</v>
      </c>
      <c r="BQ28" s="8">
        <v>2391978</v>
      </c>
      <c r="BR28" s="8">
        <v>2351232</v>
      </c>
      <c r="BS28" s="9">
        <v>-1.703443760770369</v>
      </c>
      <c r="BT28" s="8">
        <v>15179</v>
      </c>
      <c r="BU28" s="8">
        <v>18662</v>
      </c>
      <c r="BV28" s="8">
        <v>196460</v>
      </c>
      <c r="BW28" s="8">
        <v>211867</v>
      </c>
      <c r="BX28" s="9">
        <v>7.8423088669449186</v>
      </c>
      <c r="BY28" s="8">
        <v>165316</v>
      </c>
      <c r="BZ28" s="8">
        <v>185385</v>
      </c>
      <c r="CA28" s="8">
        <v>2463834</v>
      </c>
      <c r="CB28" s="8">
        <v>2240896</v>
      </c>
      <c r="CC28" s="9">
        <v>-9.0484180346565495</v>
      </c>
      <c r="CD28" s="8">
        <v>565</v>
      </c>
      <c r="CE28" s="8">
        <v>635</v>
      </c>
      <c r="CF28" s="8">
        <v>7521</v>
      </c>
      <c r="CG28" s="8">
        <v>7575</v>
      </c>
      <c r="CH28" s="9">
        <v>0.71798962903869767</v>
      </c>
      <c r="CI28" s="8">
        <v>21538236</v>
      </c>
      <c r="CJ28" s="8">
        <v>24912799</v>
      </c>
      <c r="CK28" s="8">
        <v>291258223</v>
      </c>
      <c r="CL28" s="8">
        <v>302470358</v>
      </c>
      <c r="CM28" s="9">
        <v>3.8495513996183348</v>
      </c>
      <c r="CN28" s="8">
        <v>5</v>
      </c>
      <c r="CO28" s="8">
        <v>9</v>
      </c>
      <c r="CP28" s="8">
        <v>298</v>
      </c>
      <c r="CQ28" s="8">
        <v>269</v>
      </c>
      <c r="CR28" s="9">
        <v>-9.7315436241610769</v>
      </c>
      <c r="CS28" s="8">
        <v>58879</v>
      </c>
      <c r="CT28" s="8">
        <v>78606</v>
      </c>
      <c r="CU28" s="8">
        <v>1373552</v>
      </c>
      <c r="CV28" s="8">
        <v>1563488</v>
      </c>
      <c r="CW28" s="9">
        <v>13.828089508078319</v>
      </c>
      <c r="CX28" s="8">
        <v>51396</v>
      </c>
      <c r="CY28" s="8">
        <v>55144</v>
      </c>
      <c r="CZ28" s="8">
        <v>750499</v>
      </c>
      <c r="DA28" s="8">
        <v>776900</v>
      </c>
      <c r="DB28" s="9">
        <v>3.517792828504767</v>
      </c>
      <c r="DC28" s="8">
        <v>7483</v>
      </c>
      <c r="DD28" s="8">
        <v>23462</v>
      </c>
      <c r="DE28" s="8">
        <v>623053</v>
      </c>
      <c r="DF28" s="8">
        <v>786588</v>
      </c>
      <c r="DG28" s="9">
        <v>26.247365793921219</v>
      </c>
      <c r="DH28" s="8">
        <v>15282</v>
      </c>
      <c r="DI28" s="8">
        <v>17054</v>
      </c>
      <c r="DJ28" s="8">
        <v>200464</v>
      </c>
      <c r="DK28" s="8">
        <v>211933</v>
      </c>
      <c r="DL28" s="9">
        <v>5.7212267539308783</v>
      </c>
      <c r="DM28" s="8">
        <v>59870</v>
      </c>
      <c r="DN28" s="8">
        <v>52373</v>
      </c>
      <c r="DO28" s="8">
        <v>603573</v>
      </c>
      <c r="DP28" s="8">
        <v>642561</v>
      </c>
      <c r="DQ28" s="9">
        <v>6.4595334781376854</v>
      </c>
    </row>
    <row r="29" spans="1:121" x14ac:dyDescent="0.25">
      <c r="A29" s="7" t="s">
        <v>81</v>
      </c>
      <c r="B29" s="8">
        <v>0</v>
      </c>
      <c r="C29" s="8">
        <v>2000</v>
      </c>
      <c r="D29" s="8">
        <v>31975</v>
      </c>
      <c r="E29" s="8">
        <v>36033</v>
      </c>
      <c r="F29" s="9">
        <v>12.691164972634869</v>
      </c>
      <c r="G29" s="8">
        <v>17530</v>
      </c>
      <c r="H29" s="8">
        <v>32011</v>
      </c>
      <c r="I29" s="8">
        <v>304134</v>
      </c>
      <c r="J29" s="8">
        <v>316724</v>
      </c>
      <c r="K29" s="9">
        <v>4.139622666324712</v>
      </c>
      <c r="L29" s="8">
        <v>340798</v>
      </c>
      <c r="M29" s="8">
        <v>347667</v>
      </c>
      <c r="N29" s="8">
        <v>4216203</v>
      </c>
      <c r="O29" s="8">
        <v>4301963</v>
      </c>
      <c r="P29" s="9">
        <v>2.0340576580397141</v>
      </c>
      <c r="Q29" s="8">
        <v>206317</v>
      </c>
      <c r="R29" s="8">
        <v>232726</v>
      </c>
      <c r="S29" s="8">
        <v>2658409</v>
      </c>
      <c r="T29" s="8">
        <v>2613146</v>
      </c>
      <c r="U29" s="9">
        <v>-1.7026349218649131</v>
      </c>
      <c r="V29" s="8">
        <v>3070.3539999999998</v>
      </c>
      <c r="W29" s="8">
        <v>2271.9560000000001</v>
      </c>
      <c r="X29" s="8">
        <v>34009.347000000009</v>
      </c>
      <c r="Y29" s="8">
        <v>32101.531999999988</v>
      </c>
      <c r="Z29" s="9">
        <v>-5.6096784216410072</v>
      </c>
      <c r="AA29" s="8">
        <v>12944</v>
      </c>
      <c r="AB29" s="8">
        <v>5187</v>
      </c>
      <c r="AC29" s="8">
        <v>128913</v>
      </c>
      <c r="AD29" s="8">
        <v>60293</v>
      </c>
      <c r="AE29" s="9">
        <v>-53.2296975479587</v>
      </c>
      <c r="AF29" s="8">
        <v>7347</v>
      </c>
      <c r="AG29" s="8">
        <v>700</v>
      </c>
      <c r="AH29" s="8">
        <v>67939</v>
      </c>
      <c r="AI29" s="8">
        <v>8763</v>
      </c>
      <c r="AJ29" s="9">
        <v>-87.101664728653645</v>
      </c>
      <c r="AK29" s="8">
        <v>0</v>
      </c>
      <c r="AL29" s="8">
        <v>0</v>
      </c>
      <c r="AM29" s="8">
        <v>0</v>
      </c>
      <c r="AN29" s="8">
        <v>0</v>
      </c>
      <c r="AO29" s="9" t="s">
        <v>75</v>
      </c>
      <c r="AP29" s="8">
        <v>13215</v>
      </c>
      <c r="AQ29" s="8">
        <v>21669</v>
      </c>
      <c r="AR29" s="8">
        <v>258235</v>
      </c>
      <c r="AS29" s="8">
        <v>312930</v>
      </c>
      <c r="AT29" s="9">
        <v>21.18032025093423</v>
      </c>
      <c r="AU29" s="8">
        <v>8328</v>
      </c>
      <c r="AV29" s="8">
        <v>10547</v>
      </c>
      <c r="AW29" s="8">
        <v>173798</v>
      </c>
      <c r="AX29" s="8">
        <v>193936</v>
      </c>
      <c r="AY29" s="9">
        <v>11.58701481029701</v>
      </c>
      <c r="AZ29" s="8">
        <v>97691</v>
      </c>
      <c r="BA29" s="8">
        <v>106600</v>
      </c>
      <c r="BB29" s="8">
        <v>985039</v>
      </c>
      <c r="BC29" s="8">
        <v>1297440</v>
      </c>
      <c r="BD29" s="9">
        <v>31.71458185919542</v>
      </c>
      <c r="BE29" s="8">
        <v>886</v>
      </c>
      <c r="BF29" s="8">
        <v>865</v>
      </c>
      <c r="BG29" s="8">
        <v>9826</v>
      </c>
      <c r="BH29" s="8">
        <v>11496</v>
      </c>
      <c r="BI29" s="9">
        <v>16.995725625890501</v>
      </c>
      <c r="BJ29" s="8">
        <v>18914</v>
      </c>
      <c r="BK29" s="8">
        <v>23126</v>
      </c>
      <c r="BL29" s="8">
        <v>226121</v>
      </c>
      <c r="BM29" s="8">
        <v>226486</v>
      </c>
      <c r="BN29" s="9">
        <v>0.1614180018662523</v>
      </c>
      <c r="BO29" s="8">
        <v>802</v>
      </c>
      <c r="BP29" s="8">
        <v>1018</v>
      </c>
      <c r="BQ29" s="8">
        <v>13463</v>
      </c>
      <c r="BR29" s="8">
        <v>15215</v>
      </c>
      <c r="BS29" s="9">
        <v>13.01344425462378</v>
      </c>
      <c r="BT29" s="8">
        <v>946</v>
      </c>
      <c r="BU29" s="8">
        <v>2141</v>
      </c>
      <c r="BV29" s="8">
        <v>18392</v>
      </c>
      <c r="BW29" s="8">
        <v>16337</v>
      </c>
      <c r="BX29" s="9">
        <v>-11.17333623314485</v>
      </c>
      <c r="BY29" s="8">
        <v>17166</v>
      </c>
      <c r="BZ29" s="8">
        <v>19967</v>
      </c>
      <c r="CA29" s="8">
        <v>194266</v>
      </c>
      <c r="CB29" s="8">
        <v>194934</v>
      </c>
      <c r="CC29" s="9">
        <v>0.3438584209280009</v>
      </c>
      <c r="CD29" s="8">
        <v>149</v>
      </c>
      <c r="CE29" s="8">
        <v>162</v>
      </c>
      <c r="CF29" s="8">
        <v>1599</v>
      </c>
      <c r="CG29" s="8">
        <v>1908</v>
      </c>
      <c r="CH29" s="9">
        <v>19.32457786116322</v>
      </c>
      <c r="CI29" s="8">
        <v>3019514</v>
      </c>
      <c r="CJ29" s="8">
        <v>3666019</v>
      </c>
      <c r="CK29" s="8">
        <v>36386102</v>
      </c>
      <c r="CL29" s="8">
        <v>46097318</v>
      </c>
      <c r="CM29" s="9">
        <v>26.689355182921219</v>
      </c>
      <c r="CN29" s="8">
        <v>4</v>
      </c>
      <c r="CO29" s="8">
        <v>4</v>
      </c>
      <c r="CP29" s="8">
        <v>91</v>
      </c>
      <c r="CQ29" s="8">
        <v>99</v>
      </c>
      <c r="CR29" s="9">
        <v>8.7912087912087884</v>
      </c>
      <c r="CS29" s="8">
        <v>4932</v>
      </c>
      <c r="CT29" s="8">
        <v>8227</v>
      </c>
      <c r="CU29" s="8">
        <v>173220</v>
      </c>
      <c r="CV29" s="8">
        <v>219300</v>
      </c>
      <c r="CW29" s="9">
        <v>26.602009005888458</v>
      </c>
      <c r="CX29" s="8">
        <v>0</v>
      </c>
      <c r="CY29" s="8">
        <v>0</v>
      </c>
      <c r="CZ29" s="8">
        <v>0</v>
      </c>
      <c r="DA29" s="8">
        <v>2</v>
      </c>
      <c r="DB29" s="9" t="s">
        <v>75</v>
      </c>
      <c r="DC29" s="8">
        <v>4932</v>
      </c>
      <c r="DD29" s="8">
        <v>8227</v>
      </c>
      <c r="DE29" s="8">
        <v>173220</v>
      </c>
      <c r="DF29" s="8">
        <v>219298</v>
      </c>
      <c r="DG29" s="9">
        <v>26.60085440480314</v>
      </c>
      <c r="DH29" s="8">
        <v>0</v>
      </c>
      <c r="DI29" s="8">
        <v>0</v>
      </c>
      <c r="DJ29" s="8">
        <v>0</v>
      </c>
      <c r="DK29" s="8">
        <v>0</v>
      </c>
      <c r="DL29" s="9" t="s">
        <v>75</v>
      </c>
      <c r="DM29" s="8">
        <v>50271</v>
      </c>
      <c r="DN29" s="8">
        <v>58571</v>
      </c>
      <c r="DO29" s="8">
        <v>474805</v>
      </c>
      <c r="DP29" s="8">
        <v>654030</v>
      </c>
      <c r="DQ29" s="9">
        <v>37.747075115047238</v>
      </c>
    </row>
    <row r="30" spans="1:121" x14ac:dyDescent="0.25">
      <c r="A30" s="7" t="s">
        <v>82</v>
      </c>
      <c r="B30" s="8">
        <v>8804</v>
      </c>
      <c r="C30" s="8">
        <v>30994</v>
      </c>
      <c r="D30" s="8">
        <v>299569</v>
      </c>
      <c r="E30" s="8">
        <v>298418</v>
      </c>
      <c r="F30" s="9">
        <v>-0.38421866080936701</v>
      </c>
      <c r="G30" s="8">
        <v>38928</v>
      </c>
      <c r="H30" s="8">
        <v>84069</v>
      </c>
      <c r="I30" s="8">
        <v>401186</v>
      </c>
      <c r="J30" s="8">
        <v>571650</v>
      </c>
      <c r="K30" s="9">
        <v>42.490017099300587</v>
      </c>
      <c r="L30" s="8">
        <v>48614</v>
      </c>
      <c r="M30" s="8">
        <v>44142</v>
      </c>
      <c r="N30" s="8">
        <v>789377</v>
      </c>
      <c r="O30" s="8">
        <v>674707</v>
      </c>
      <c r="P30" s="9">
        <v>-14.526645696542969</v>
      </c>
      <c r="Q30" s="8">
        <v>20839</v>
      </c>
      <c r="R30" s="8">
        <v>23800</v>
      </c>
      <c r="S30" s="8">
        <v>286846</v>
      </c>
      <c r="T30" s="8">
        <v>245157</v>
      </c>
      <c r="U30" s="9">
        <v>-14.53358247979752</v>
      </c>
      <c r="V30" s="8">
        <v>0</v>
      </c>
      <c r="W30" s="8">
        <v>0</v>
      </c>
      <c r="X30" s="8">
        <v>0</v>
      </c>
      <c r="Y30" s="8">
        <v>0</v>
      </c>
      <c r="Z30" s="9" t="s">
        <v>75</v>
      </c>
      <c r="AA30" s="8">
        <v>526</v>
      </c>
      <c r="AB30" s="8">
        <v>537</v>
      </c>
      <c r="AC30" s="8">
        <v>7774</v>
      </c>
      <c r="AD30" s="8">
        <v>7409</v>
      </c>
      <c r="AE30" s="9">
        <v>-4.6951376382814516</v>
      </c>
      <c r="AF30" s="8">
        <v>125</v>
      </c>
      <c r="AG30" s="8">
        <v>208</v>
      </c>
      <c r="AH30" s="8">
        <v>2049</v>
      </c>
      <c r="AI30" s="8">
        <v>2878</v>
      </c>
      <c r="AJ30" s="9">
        <v>40.458760370912643</v>
      </c>
      <c r="AK30" s="8">
        <v>0</v>
      </c>
      <c r="AL30" s="8">
        <v>0</v>
      </c>
      <c r="AM30" s="8">
        <v>0</v>
      </c>
      <c r="AN30" s="8">
        <v>0</v>
      </c>
      <c r="AO30" s="9" t="s">
        <v>75</v>
      </c>
      <c r="AP30" s="8">
        <v>0</v>
      </c>
      <c r="AQ30" s="8">
        <v>0</v>
      </c>
      <c r="AR30" s="8">
        <v>24553</v>
      </c>
      <c r="AS30" s="8">
        <v>501</v>
      </c>
      <c r="AT30" s="9">
        <v>-97.959516148739468</v>
      </c>
      <c r="AU30" s="8">
        <v>0</v>
      </c>
      <c r="AV30" s="8">
        <v>0</v>
      </c>
      <c r="AW30" s="8">
        <v>1790</v>
      </c>
      <c r="AX30" s="8">
        <v>501</v>
      </c>
      <c r="AY30" s="9">
        <v>-72.011173184357546</v>
      </c>
      <c r="AZ30" s="8">
        <v>0</v>
      </c>
      <c r="BA30" s="8">
        <v>0</v>
      </c>
      <c r="BB30" s="8">
        <v>7061</v>
      </c>
      <c r="BC30" s="8">
        <v>0</v>
      </c>
      <c r="BD30" s="9">
        <v>-100</v>
      </c>
      <c r="BE30" s="8">
        <v>0</v>
      </c>
      <c r="BF30" s="8">
        <v>0</v>
      </c>
      <c r="BG30" s="8">
        <v>0</v>
      </c>
      <c r="BH30" s="8">
        <v>0</v>
      </c>
      <c r="BI30" s="9" t="s">
        <v>75</v>
      </c>
      <c r="BJ30" s="8">
        <v>2239.75</v>
      </c>
      <c r="BK30" s="8">
        <v>2580</v>
      </c>
      <c r="BL30" s="8">
        <v>33135</v>
      </c>
      <c r="BM30" s="8">
        <v>29094</v>
      </c>
      <c r="BN30" s="9">
        <v>-12.19556360344048</v>
      </c>
      <c r="BO30" s="8">
        <v>0</v>
      </c>
      <c r="BP30" s="8">
        <v>0</v>
      </c>
      <c r="BQ30" s="8">
        <v>235.75</v>
      </c>
      <c r="BR30" s="8">
        <v>130</v>
      </c>
      <c r="BS30" s="9">
        <v>-44.856839872746548</v>
      </c>
      <c r="BT30" s="8">
        <v>2161.75</v>
      </c>
      <c r="BU30" s="8">
        <v>2179.5</v>
      </c>
      <c r="BV30" s="8">
        <v>31020</v>
      </c>
      <c r="BW30" s="8">
        <v>25729.25</v>
      </c>
      <c r="BX30" s="9">
        <v>-17.05593165699548</v>
      </c>
      <c r="BY30" s="8">
        <v>78</v>
      </c>
      <c r="BZ30" s="8">
        <v>400.5</v>
      </c>
      <c r="CA30" s="8">
        <v>1879.25</v>
      </c>
      <c r="CB30" s="8">
        <v>3234.75</v>
      </c>
      <c r="CC30" s="9">
        <v>72.129839031528547</v>
      </c>
      <c r="CD30" s="8">
        <v>26</v>
      </c>
      <c r="CE30" s="8">
        <v>28</v>
      </c>
      <c r="CF30" s="8">
        <v>397</v>
      </c>
      <c r="CG30" s="8">
        <v>380</v>
      </c>
      <c r="CH30" s="9">
        <v>-4.2821158690176304</v>
      </c>
      <c r="CI30" s="8">
        <v>181485</v>
      </c>
      <c r="CJ30" s="8">
        <v>249234</v>
      </c>
      <c r="CK30" s="8">
        <v>2962959</v>
      </c>
      <c r="CL30" s="8">
        <v>3034343</v>
      </c>
      <c r="CM30" s="9">
        <v>2.4092132223226912</v>
      </c>
      <c r="CN30" s="8">
        <v>0</v>
      </c>
      <c r="CO30" s="8">
        <v>0</v>
      </c>
      <c r="CP30" s="8">
        <v>5</v>
      </c>
      <c r="CQ30" s="8">
        <v>6</v>
      </c>
      <c r="CR30" s="9">
        <v>20</v>
      </c>
      <c r="CS30" s="8">
        <v>0</v>
      </c>
      <c r="CT30" s="8">
        <v>0</v>
      </c>
      <c r="CU30" s="8">
        <v>2076</v>
      </c>
      <c r="CV30" s="8">
        <v>1375</v>
      </c>
      <c r="CW30" s="9">
        <v>-33.76685934489403</v>
      </c>
      <c r="CX30" s="8">
        <v>0</v>
      </c>
      <c r="CY30" s="8">
        <v>0</v>
      </c>
      <c r="CZ30" s="8">
        <v>0</v>
      </c>
      <c r="DA30" s="8">
        <v>0</v>
      </c>
      <c r="DB30" s="9" t="s">
        <v>75</v>
      </c>
      <c r="DC30" s="8">
        <v>0</v>
      </c>
      <c r="DD30" s="8">
        <v>0</v>
      </c>
      <c r="DE30" s="8">
        <v>2076</v>
      </c>
      <c r="DF30" s="8">
        <v>1375</v>
      </c>
      <c r="DG30" s="9">
        <v>-33.76685934489403</v>
      </c>
      <c r="DH30" s="8">
        <v>0</v>
      </c>
      <c r="DI30" s="8">
        <v>0</v>
      </c>
      <c r="DJ30" s="8">
        <v>0</v>
      </c>
      <c r="DK30" s="8">
        <v>0</v>
      </c>
      <c r="DL30" s="9" t="s">
        <v>75</v>
      </c>
      <c r="DM30" s="8">
        <v>69</v>
      </c>
      <c r="DN30" s="8">
        <v>8</v>
      </c>
      <c r="DO30" s="8">
        <v>248</v>
      </c>
      <c r="DP30" s="8">
        <v>187</v>
      </c>
      <c r="DQ30" s="9">
        <v>-24.596774193548381</v>
      </c>
    </row>
    <row r="31" spans="1:121" x14ac:dyDescent="0.25">
      <c r="A31" s="10" t="s">
        <v>83</v>
      </c>
      <c r="B31" s="11">
        <f>SUM(B3:B30)</f>
        <v>16189700</v>
      </c>
      <c r="C31" s="12">
        <f>SUM(C3:C30)</f>
        <v>14468456</v>
      </c>
      <c r="D31" s="11">
        <f>SUM(D3:D30)</f>
        <v>181729345</v>
      </c>
      <c r="E31" s="13">
        <f>SUM(E3:E30)</f>
        <v>175064398</v>
      </c>
      <c r="F31" s="14">
        <f>E31*100/D31-100</f>
        <v>-3.6675128059257531</v>
      </c>
      <c r="G31" s="11">
        <f>SUM(G3:G30)</f>
        <v>8294581</v>
      </c>
      <c r="H31" s="12">
        <f>SUM(H3:H30)</f>
        <v>6942790</v>
      </c>
      <c r="I31" s="11">
        <f>SUM(I3:I30)</f>
        <v>93967441</v>
      </c>
      <c r="J31" s="13">
        <f>SUM(J3:J30)</f>
        <v>90448050</v>
      </c>
      <c r="K31" s="14">
        <f>J31*100/I31-100</f>
        <v>-3.7453302575303695</v>
      </c>
      <c r="L31" s="11">
        <f>SUM(L3:L30)</f>
        <v>20556956</v>
      </c>
      <c r="M31" s="12">
        <f>SUM(M3:M30)</f>
        <v>20879482</v>
      </c>
      <c r="N31" s="11">
        <f>SUM(N3:N30)</f>
        <v>270498630</v>
      </c>
      <c r="O31" s="13">
        <f>SUM(O3:O30)</f>
        <v>262691590</v>
      </c>
      <c r="P31" s="15">
        <f>O31*100/N31-100</f>
        <v>-2.8861661887160039</v>
      </c>
      <c r="Q31" s="11">
        <f>SUM(Q3:Q30)</f>
        <v>14209052</v>
      </c>
      <c r="R31" s="12">
        <f>SUM(R3:R30)</f>
        <v>14692203</v>
      </c>
      <c r="S31" s="16">
        <f>SUM(S3:S30)</f>
        <v>187552519</v>
      </c>
      <c r="T31" s="13">
        <f>SUM(T3:T30)</f>
        <v>178730566</v>
      </c>
      <c r="U31" s="14">
        <f>T31*100/S31-100</f>
        <v>-4.7037240806133838</v>
      </c>
      <c r="V31" s="11">
        <f>SUM(V3:V30)</f>
        <v>9771.3749999999982</v>
      </c>
      <c r="W31" s="12">
        <f>SUM(W3:W30)</f>
        <v>6971.8739999999998</v>
      </c>
      <c r="X31" s="11">
        <f>SUM(X3:X30)</f>
        <v>147502.144</v>
      </c>
      <c r="Y31" s="13">
        <f>SUM(Y3:Y30)</f>
        <v>130545.34599999998</v>
      </c>
      <c r="Z31" s="14">
        <f>Y31*100/X31-100</f>
        <v>-11.495967136586174</v>
      </c>
      <c r="AA31" s="11">
        <f>SUM(AA3:AA30)</f>
        <v>912865</v>
      </c>
      <c r="AB31" s="12">
        <f>SUM(AB3:AB30)</f>
        <v>891221</v>
      </c>
      <c r="AC31" s="16">
        <f>SUM(AC3:AC30)</f>
        <v>11578513</v>
      </c>
      <c r="AD31" s="16">
        <f>SUM(AD3:AD30)</f>
        <v>10894322</v>
      </c>
      <c r="AE31" s="14">
        <f>AD31*100/AC31-100</f>
        <v>-5.9091439462044946</v>
      </c>
      <c r="AF31" s="11">
        <f>SUM(AF3:AF30)</f>
        <v>752718</v>
      </c>
      <c r="AG31" s="12">
        <f>SUM(AG3:AG30)</f>
        <v>735124</v>
      </c>
      <c r="AH31" s="11">
        <f>SUM(AH3:AH30)</f>
        <v>9808592</v>
      </c>
      <c r="AI31" s="13">
        <f>SUM(AI3:AI30)</f>
        <v>9009166</v>
      </c>
      <c r="AJ31" s="14">
        <f>AI31*100/AH31-100</f>
        <v>-8.1502625453276067</v>
      </c>
      <c r="AK31" s="11">
        <f>SUM(AK3:AK30)</f>
        <v>273634</v>
      </c>
      <c r="AL31" s="12">
        <f>SUM(AL3:AL30)</f>
        <v>379237</v>
      </c>
      <c r="AM31" s="16">
        <f>SUM(AM3:AM30)</f>
        <v>3819339</v>
      </c>
      <c r="AN31" s="16">
        <f>SUM(AN3:AN30)</f>
        <v>4078841</v>
      </c>
      <c r="AO31" s="14">
        <f>AN31*100/AM31-100</f>
        <v>6.7944217572726586</v>
      </c>
      <c r="AP31" s="11">
        <f>SUM(AP3:AP30)</f>
        <v>12473622</v>
      </c>
      <c r="AQ31" s="12">
        <f>SUM(AQ3:AQ30)</f>
        <v>11306371</v>
      </c>
      <c r="AR31" s="16">
        <f>SUM(AR3:AR30)</f>
        <v>147516410</v>
      </c>
      <c r="AS31" s="16">
        <f>SUM(AS3:AS30)</f>
        <v>141954932</v>
      </c>
      <c r="AT31" s="15">
        <f>AS31*100/AR31-100</f>
        <v>-3.7700741226010024</v>
      </c>
      <c r="AU31" s="11">
        <f>SUM(AU3:AU30)</f>
        <v>8348845</v>
      </c>
      <c r="AV31" s="12">
        <f>SUM(AV3:AV30)</f>
        <v>8897854</v>
      </c>
      <c r="AW31" s="11">
        <f>SUM(AW3:AW30)</f>
        <v>110847932</v>
      </c>
      <c r="AX31" s="13">
        <f>SUM(AX3:AX30)</f>
        <v>106513959</v>
      </c>
      <c r="AY31" s="14">
        <f>AX31*100/AW31-100</f>
        <v>-3.9098365858553024</v>
      </c>
      <c r="AZ31" s="11">
        <f>SUM(AZ3:AZ30)</f>
        <v>5369834</v>
      </c>
      <c r="BA31" s="12">
        <f>SUM(BA3:BA30)</f>
        <v>5310487</v>
      </c>
      <c r="BB31" s="11">
        <f>SUM(BB3:BB30)</f>
        <v>70957341</v>
      </c>
      <c r="BC31" s="13">
        <f>SUM(BC3:BC30)</f>
        <v>71862083</v>
      </c>
      <c r="BD31" s="14">
        <f>BC31*100/BB31-100</f>
        <v>1.2750505969495123</v>
      </c>
      <c r="BE31" s="11">
        <f>SUM(BE3:BE30)</f>
        <v>218944</v>
      </c>
      <c r="BF31" s="12">
        <f>SUM(BF3:BF30)</f>
        <v>220729</v>
      </c>
      <c r="BG31" s="16">
        <f>SUM(BG3:BG30)</f>
        <v>2957190</v>
      </c>
      <c r="BH31" s="16">
        <f>SUM(BH3:BH30)</f>
        <v>2996069</v>
      </c>
      <c r="BI31" s="14">
        <f>BH31*100/BG31-100</f>
        <v>1.3147278328413137</v>
      </c>
      <c r="BJ31" s="11">
        <f>SUM(BJ3:BJ30)</f>
        <v>1298609.25</v>
      </c>
      <c r="BK31" s="12">
        <f>SUM(BK3:BK30)</f>
        <v>1345795</v>
      </c>
      <c r="BL31" s="11">
        <f>SUM(BL3:BL30)</f>
        <v>17151467.75</v>
      </c>
      <c r="BM31" s="16">
        <f>SUM(BM3:BM30)</f>
        <v>16379280.25</v>
      </c>
      <c r="BN31" s="14">
        <f>BM31*100/BL31-100</f>
        <v>-4.5021657111532107</v>
      </c>
      <c r="BO31" s="11">
        <f>SUM(BO3:BO30)</f>
        <v>657595.25</v>
      </c>
      <c r="BP31" s="12">
        <f>SUM(BP3:BP30)</f>
        <v>692929</v>
      </c>
      <c r="BQ31" s="16">
        <f>SUM(BQ3:BQ30)</f>
        <v>8827317.4199999999</v>
      </c>
      <c r="BR31" s="13">
        <f>SUM(BR3:BR30)</f>
        <v>8396940.25</v>
      </c>
      <c r="BS31" s="14">
        <f>BR31*100/BQ31-100</f>
        <v>-4.8755148310957708</v>
      </c>
      <c r="BT31" s="11">
        <f>SUM(BT3:BT30)</f>
        <v>170936.75</v>
      </c>
      <c r="BU31" s="12">
        <f>SUM(BU3:BU30)</f>
        <v>176033.5</v>
      </c>
      <c r="BV31" s="11">
        <f>SUM(BV3:BV30)</f>
        <v>2097270.5</v>
      </c>
      <c r="BW31" s="16">
        <f>SUM(BW3:BW30)</f>
        <v>2084703.75</v>
      </c>
      <c r="BX31" s="15">
        <f>BW31*100/BV31-100</f>
        <v>-0.59919547812263829</v>
      </c>
      <c r="BY31" s="11">
        <f>SUM(BY3:BY30)</f>
        <v>470077.25</v>
      </c>
      <c r="BZ31" s="12">
        <f>SUM(BZ3:BZ30)</f>
        <v>476832.5</v>
      </c>
      <c r="CA31" s="16">
        <f>SUM(CA3:CA30)</f>
        <v>6226879.8300000001</v>
      </c>
      <c r="CB31" s="16">
        <f>SUM(CB3:CB30)</f>
        <v>5897636.25</v>
      </c>
      <c r="CC31" s="14">
        <f>CB31*100/CA31-100</f>
        <v>-5.2874567839540276</v>
      </c>
      <c r="CD31" s="11">
        <f>SUM(CD3:CD30)</f>
        <v>12009</v>
      </c>
      <c r="CE31" s="12">
        <f>SUM(CE3:CE30)</f>
        <v>12134</v>
      </c>
      <c r="CF31" s="16">
        <f>SUM(CF3:CF30)</f>
        <v>157105</v>
      </c>
      <c r="CG31" s="13">
        <f>SUM(CG3:CG30)</f>
        <v>164215</v>
      </c>
      <c r="CH31" s="14">
        <f>CG31*100/CF31-100</f>
        <v>4.5256357213328613</v>
      </c>
      <c r="CI31" s="11">
        <f>SUM(CI3:CI30)</f>
        <v>204842808</v>
      </c>
      <c r="CJ31" s="12">
        <f>SUM(CJ3:CJ30)</f>
        <v>210478608</v>
      </c>
      <c r="CK31" s="16">
        <f>SUM(CK3:CK30)</f>
        <v>2489579430</v>
      </c>
      <c r="CL31" s="13">
        <f>SUM(CL3:CL30)</f>
        <v>2638995864</v>
      </c>
      <c r="CM31" s="14">
        <f>CL31*100/CK31-100</f>
        <v>6.0016737043814601</v>
      </c>
      <c r="CN31" s="11">
        <f>SUM(CN3:CN30)</f>
        <v>303</v>
      </c>
      <c r="CO31" s="12">
        <f>SUM(CO3:CO30)</f>
        <v>295</v>
      </c>
      <c r="CP31" s="16">
        <f>SUM(CP3:CP30)</f>
        <v>4528</v>
      </c>
      <c r="CQ31" s="16">
        <f>SUM(CQ3:CQ30)</f>
        <v>4501</v>
      </c>
      <c r="CR31" s="14">
        <f>CQ31*100/CP31-100</f>
        <v>-0.59628975265017914</v>
      </c>
      <c r="CS31" s="11">
        <f>SUM(CS3:CS30)</f>
        <v>2254768</v>
      </c>
      <c r="CT31" s="12">
        <f>SUM(CT3:CT30)</f>
        <v>2480603</v>
      </c>
      <c r="CU31" s="11">
        <f>SUM(CU3:CU30)</f>
        <v>33000241</v>
      </c>
      <c r="CV31" s="13">
        <f>SUM(CV3:CV30)</f>
        <v>39251480</v>
      </c>
      <c r="CW31" s="14">
        <f>CV31*100/CU31-100</f>
        <v>18.943010143471383</v>
      </c>
      <c r="CX31" s="16">
        <f>SUM(CX3:CX30)</f>
        <v>1594629</v>
      </c>
      <c r="CY31" s="12">
        <f>SUM(CY3:CY30)</f>
        <v>1741436</v>
      </c>
      <c r="CZ31" s="11">
        <f>SUM(CZ3:CZ30)</f>
        <v>24816082</v>
      </c>
      <c r="DA31" s="13">
        <f>SUM(DA3:DA30)</f>
        <v>27238774</v>
      </c>
      <c r="DB31" s="14">
        <f>DA31*100/CZ31-100</f>
        <v>9.7625886310336938</v>
      </c>
      <c r="DC31" s="11">
        <f>SUM(DC3:DC30)</f>
        <v>660139</v>
      </c>
      <c r="DD31" s="12">
        <f>SUM(DD3:DD30)</f>
        <v>739167</v>
      </c>
      <c r="DE31" s="11">
        <f>SUM(DE3:DE30)</f>
        <v>8184159</v>
      </c>
      <c r="DF31" s="16">
        <f>SUM(DF3:DF30)</f>
        <v>12012706</v>
      </c>
      <c r="DG31" s="14">
        <f>DF31*100/DE31-100</f>
        <v>46.779968473242036</v>
      </c>
      <c r="DH31" s="11">
        <f>SUM(DH3:DH30)</f>
        <v>446630</v>
      </c>
      <c r="DI31" s="12">
        <f>SUM(DI3:DI30)</f>
        <v>491490</v>
      </c>
      <c r="DJ31" s="16">
        <f>SUM(DJ3:DJ30)</f>
        <v>6249069</v>
      </c>
      <c r="DK31" s="16">
        <f>SUM(DK3:DK30)</f>
        <v>6855548</v>
      </c>
      <c r="DL31" s="14">
        <f>DK31*100/DJ31-100</f>
        <v>9.7051096731369171</v>
      </c>
      <c r="DM31" s="11">
        <f>SUM(DM3:DM30)</f>
        <v>363488</v>
      </c>
      <c r="DN31" s="12">
        <f>SUM(DN3:DN30)</f>
        <v>318228</v>
      </c>
      <c r="DO31" s="11">
        <f>SUM(DO3:DO30)</f>
        <v>3254434</v>
      </c>
      <c r="DP31" s="13">
        <f>SUM(DP3:DP30)</f>
        <v>3893800</v>
      </c>
      <c r="DQ31" s="14">
        <f>DP31*100/DO31-100</f>
        <v>19.645996815421668</v>
      </c>
    </row>
  </sheetData>
  <mergeCells count="49">
    <mergeCell ref="DO1:DQ1"/>
    <mergeCell ref="CZ1:DB1"/>
    <mergeCell ref="DC1:DD1"/>
    <mergeCell ref="DE1:DG1"/>
    <mergeCell ref="DH1:DI1"/>
    <mergeCell ref="DJ1:DL1"/>
    <mergeCell ref="DM1:DN1"/>
    <mergeCell ref="CK1:CM1"/>
    <mergeCell ref="CN1:CO1"/>
    <mergeCell ref="CP1:CR1"/>
    <mergeCell ref="CS1:CT1"/>
    <mergeCell ref="CU1:CW1"/>
    <mergeCell ref="CX1:CY1"/>
    <mergeCell ref="BV1:BX1"/>
    <mergeCell ref="BY1:BZ1"/>
    <mergeCell ref="CA1:CC1"/>
    <mergeCell ref="CD1:CE1"/>
    <mergeCell ref="CF1:CH1"/>
    <mergeCell ref="CI1:CJ1"/>
    <mergeCell ref="BG1:BI1"/>
    <mergeCell ref="BJ1:BK1"/>
    <mergeCell ref="BL1:BN1"/>
    <mergeCell ref="BO1:BP1"/>
    <mergeCell ref="BQ1:BS1"/>
    <mergeCell ref="BT1:BU1"/>
    <mergeCell ref="AR1:AT1"/>
    <mergeCell ref="AU1:AV1"/>
    <mergeCell ref="AW1:AY1"/>
    <mergeCell ref="AZ1:BA1"/>
    <mergeCell ref="BB1:BD1"/>
    <mergeCell ref="BE1:BF1"/>
    <mergeCell ref="AC1:AE1"/>
    <mergeCell ref="AF1:AG1"/>
    <mergeCell ref="AH1:AJ1"/>
    <mergeCell ref="AK1:AL1"/>
    <mergeCell ref="AM1:AO1"/>
    <mergeCell ref="AP1:AQ1"/>
    <mergeCell ref="N1:P1"/>
    <mergeCell ref="Q1:R1"/>
    <mergeCell ref="S1:U1"/>
    <mergeCell ref="V1:W1"/>
    <mergeCell ref="X1:Z1"/>
    <mergeCell ref="AA1:AB1"/>
    <mergeCell ref="A1:A2"/>
    <mergeCell ref="B1:C1"/>
    <mergeCell ref="D1:F1"/>
    <mergeCell ref="G1:H1"/>
    <mergeCell ref="I1:K1"/>
    <mergeCell ref="L1:M1"/>
  </mergeCells>
  <conditionalFormatting sqref="A3:F30">
    <cfRule type="expression" dxfId="50" priority="48">
      <formula>MOD(ROW(),2)=0</formula>
    </cfRule>
  </conditionalFormatting>
  <conditionalFormatting sqref="F3:F31">
    <cfRule type="expression" dxfId="49" priority="47">
      <formula>F3&lt;0</formula>
    </cfRule>
  </conditionalFormatting>
  <conditionalFormatting sqref="G3:K30">
    <cfRule type="expression" dxfId="48" priority="46">
      <formula>MOD(ROW(),2)=0</formula>
    </cfRule>
  </conditionalFormatting>
  <conditionalFormatting sqref="K3:K31">
    <cfRule type="expression" dxfId="47" priority="45">
      <formula>K3&lt;0</formula>
    </cfRule>
  </conditionalFormatting>
  <conditionalFormatting sqref="L3:P30">
    <cfRule type="expression" dxfId="46" priority="44">
      <formula>MOD(ROW(),2)=0</formula>
    </cfRule>
  </conditionalFormatting>
  <conditionalFormatting sqref="P3:P31">
    <cfRule type="expression" dxfId="45" priority="43">
      <formula>P3&lt;0</formula>
    </cfRule>
  </conditionalFormatting>
  <conditionalFormatting sqref="Q3:U30">
    <cfRule type="expression" dxfId="44" priority="42">
      <formula>MOD(ROW(),2)=0</formula>
    </cfRule>
  </conditionalFormatting>
  <conditionalFormatting sqref="U3:U31">
    <cfRule type="expression" dxfId="43" priority="41">
      <formula>U3&lt;0</formula>
    </cfRule>
  </conditionalFormatting>
  <conditionalFormatting sqref="V3:Z30">
    <cfRule type="expression" dxfId="42" priority="40">
      <formula>MOD(ROW(),2)=0</formula>
    </cfRule>
  </conditionalFormatting>
  <conditionalFormatting sqref="Z3:Z31">
    <cfRule type="expression" dxfId="41" priority="39">
      <formula>Z3&lt;0</formula>
    </cfRule>
  </conditionalFormatting>
  <conditionalFormatting sqref="AA3:AE30">
    <cfRule type="expression" dxfId="40" priority="38">
      <formula>MOD(ROW(),2)=0</formula>
    </cfRule>
  </conditionalFormatting>
  <conditionalFormatting sqref="AE3:AE31">
    <cfRule type="expression" dxfId="39" priority="37">
      <formula>AE3&lt;0</formula>
    </cfRule>
  </conditionalFormatting>
  <conditionalFormatting sqref="AF3:AJ30">
    <cfRule type="expression" dxfId="38" priority="36">
      <formula>MOD(ROW(),2)=0</formula>
    </cfRule>
  </conditionalFormatting>
  <conditionalFormatting sqref="AJ3:AJ31">
    <cfRule type="expression" dxfId="37" priority="35">
      <formula>AJ3&lt;0</formula>
    </cfRule>
  </conditionalFormatting>
  <conditionalFormatting sqref="AK3:AO30">
    <cfRule type="expression" dxfId="36" priority="34">
      <formula>MOD(ROW(),2)=0</formula>
    </cfRule>
  </conditionalFormatting>
  <conditionalFormatting sqref="AO3:AO31">
    <cfRule type="expression" dxfId="35" priority="33">
      <formula>AO3&lt;0</formula>
    </cfRule>
  </conditionalFormatting>
  <conditionalFormatting sqref="AP3:AT30">
    <cfRule type="expression" dxfId="34" priority="32">
      <formula>MOD(ROW(),2)=0</formula>
    </cfRule>
  </conditionalFormatting>
  <conditionalFormatting sqref="AT3:AT31">
    <cfRule type="expression" dxfId="33" priority="31">
      <formula>AT3&lt;0</formula>
    </cfRule>
  </conditionalFormatting>
  <conditionalFormatting sqref="AU3:AY30">
    <cfRule type="expression" dxfId="32" priority="30">
      <formula>MOD(ROW(),2)=0</formula>
    </cfRule>
  </conditionalFormatting>
  <conditionalFormatting sqref="AY3:AY31">
    <cfRule type="expression" dxfId="31" priority="29">
      <formula>AY3&lt;0</formula>
    </cfRule>
  </conditionalFormatting>
  <conditionalFormatting sqref="AZ3:BD30">
    <cfRule type="expression" dxfId="30" priority="28">
      <formula>MOD(ROW(),2)=0</formula>
    </cfRule>
  </conditionalFormatting>
  <conditionalFormatting sqref="BD3:BD31">
    <cfRule type="expression" dxfId="29" priority="27">
      <formula>BD3&lt;0</formula>
    </cfRule>
  </conditionalFormatting>
  <conditionalFormatting sqref="BE3:BI30">
    <cfRule type="expression" dxfId="28" priority="26">
      <formula>MOD(ROW(),2)=0</formula>
    </cfRule>
  </conditionalFormatting>
  <conditionalFormatting sqref="BI3:BI31">
    <cfRule type="expression" dxfId="27" priority="25">
      <formula>BI3&lt;0</formula>
    </cfRule>
  </conditionalFormatting>
  <conditionalFormatting sqref="BJ3:BN30">
    <cfRule type="expression" dxfId="26" priority="24">
      <formula>MOD(ROW(),2)=0</formula>
    </cfRule>
  </conditionalFormatting>
  <conditionalFormatting sqref="BN3:BN31">
    <cfRule type="expression" dxfId="25" priority="23">
      <formula>BN3&lt;0</formula>
    </cfRule>
  </conditionalFormatting>
  <conditionalFormatting sqref="BO3:BS30">
    <cfRule type="expression" dxfId="24" priority="22">
      <formula>MOD(ROW(),2)=0</formula>
    </cfRule>
  </conditionalFormatting>
  <conditionalFormatting sqref="BS3:BS31">
    <cfRule type="expression" dxfId="23" priority="21">
      <formula>BS3&lt;0</formula>
    </cfRule>
  </conditionalFormatting>
  <conditionalFormatting sqref="BT3:BX30">
    <cfRule type="expression" dxfId="22" priority="20">
      <formula>MOD(ROW(),2)=0</formula>
    </cfRule>
  </conditionalFormatting>
  <conditionalFormatting sqref="BX3:BX31">
    <cfRule type="expression" dxfId="21" priority="19">
      <formula>BX3&lt;0</formula>
    </cfRule>
  </conditionalFormatting>
  <conditionalFormatting sqref="BY3:CC30">
    <cfRule type="expression" dxfId="20" priority="18">
      <formula>MOD(ROW(),2)=0</formula>
    </cfRule>
  </conditionalFormatting>
  <conditionalFormatting sqref="CC3:CC31">
    <cfRule type="expression" dxfId="19" priority="17">
      <formula>CC3&lt;0</formula>
    </cfRule>
  </conditionalFormatting>
  <conditionalFormatting sqref="CD3:CH30">
    <cfRule type="expression" dxfId="18" priority="16">
      <formula>MOD(ROW(),2)=0</formula>
    </cfRule>
  </conditionalFormatting>
  <conditionalFormatting sqref="CH3:CH31">
    <cfRule type="expression" dxfId="17" priority="15">
      <formula>CH3&lt;0</formula>
    </cfRule>
  </conditionalFormatting>
  <conditionalFormatting sqref="CI3:CM30">
    <cfRule type="expression" dxfId="16" priority="14">
      <formula>MOD(ROW(),2)=0</formula>
    </cfRule>
  </conditionalFormatting>
  <conditionalFormatting sqref="CM3:CM31">
    <cfRule type="expression" dxfId="15" priority="13">
      <formula>CM3&lt;0</formula>
    </cfRule>
  </conditionalFormatting>
  <conditionalFormatting sqref="CN3:CR30">
    <cfRule type="expression" dxfId="14" priority="12">
      <formula>MOD(ROW(),2)=0</formula>
    </cfRule>
  </conditionalFormatting>
  <conditionalFormatting sqref="CR3:CR31">
    <cfRule type="expression" dxfId="13" priority="11">
      <formula>CR3&lt;0</formula>
    </cfRule>
  </conditionalFormatting>
  <conditionalFormatting sqref="CS3:CW30">
    <cfRule type="expression" dxfId="12" priority="10">
      <formula>MOD(ROW(),2)=0</formula>
    </cfRule>
  </conditionalFormatting>
  <conditionalFormatting sqref="CW3:CW31">
    <cfRule type="expression" dxfId="11" priority="9">
      <formula>CW3&lt;0</formula>
    </cfRule>
  </conditionalFormatting>
  <conditionalFormatting sqref="CX3:DB30">
    <cfRule type="expression" dxfId="10" priority="8">
      <formula>MOD(ROW(),2)=0</formula>
    </cfRule>
  </conditionalFormatting>
  <conditionalFormatting sqref="DB3:DB31">
    <cfRule type="expression" dxfId="9" priority="7">
      <formula>DB3&lt;0</formula>
    </cfRule>
  </conditionalFormatting>
  <conditionalFormatting sqref="DC3:DG30">
    <cfRule type="expression" dxfId="8" priority="6">
      <formula>MOD(ROW(),2)=0</formula>
    </cfRule>
  </conditionalFormatting>
  <conditionalFormatting sqref="DG3:DG31">
    <cfRule type="expression" dxfId="7" priority="5">
      <formula>DG3&lt;0</formula>
    </cfRule>
  </conditionalFormatting>
  <conditionalFormatting sqref="DH3:DL30">
    <cfRule type="expression" dxfId="6" priority="4">
      <formula>MOD(ROW(),2)=0</formula>
    </cfRule>
  </conditionalFormatting>
  <conditionalFormatting sqref="DL3:DL31">
    <cfRule type="expression" dxfId="5" priority="3">
      <formula>DL3&lt;0</formula>
    </cfRule>
  </conditionalFormatting>
  <conditionalFormatting sqref="DM3:DQ30">
    <cfRule type="expression" dxfId="4" priority="2">
      <formula>MOD(ROW(),2)=0</formula>
    </cfRule>
  </conditionalFormatting>
  <conditionalFormatting sqref="DQ3:DQ31">
    <cfRule type="expression" dxfId="3" priority="1">
      <formula>DQ3&lt;0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43" workbookViewId="0">
      <selection activeCell="Q18" sqref="Q18"/>
    </sheetView>
  </sheetViews>
  <sheetFormatPr baseColWidth="10" defaultRowHeight="15" x14ac:dyDescent="0.25"/>
  <sheetData>
    <row r="1" spans="1:14" ht="20.25" x14ac:dyDescent="0.25">
      <c r="A1" s="17" t="s">
        <v>127</v>
      </c>
      <c r="B1" s="17"/>
      <c r="C1" s="90"/>
      <c r="D1" s="17"/>
      <c r="E1" s="17"/>
      <c r="H1" s="17"/>
      <c r="I1" s="17"/>
      <c r="L1" s="17"/>
      <c r="M1" s="17"/>
    </row>
    <row r="2" spans="1:14" ht="20.25" x14ac:dyDescent="0.25">
      <c r="A2" s="91"/>
      <c r="B2" s="91"/>
      <c r="C2" s="90"/>
    </row>
    <row r="3" spans="1:14" ht="20.25" x14ac:dyDescent="0.25">
      <c r="A3" s="90"/>
      <c r="B3" s="90"/>
      <c r="C3" s="90"/>
    </row>
    <row r="4" spans="1:14" x14ac:dyDescent="0.25">
      <c r="A4" s="92" t="s">
        <v>128</v>
      </c>
      <c r="B4" s="21"/>
      <c r="N4" s="93" t="s">
        <v>86</v>
      </c>
    </row>
    <row r="5" spans="1:14" x14ac:dyDescent="0.25">
      <c r="A5" s="92"/>
      <c r="B5" s="92"/>
      <c r="C5" s="94" t="s">
        <v>129</v>
      </c>
      <c r="D5" s="94"/>
      <c r="E5" s="94"/>
      <c r="F5" s="94"/>
      <c r="G5" s="94" t="s">
        <v>130</v>
      </c>
      <c r="H5" s="94"/>
      <c r="I5" s="94"/>
      <c r="J5" s="94"/>
      <c r="K5" s="94" t="s">
        <v>131</v>
      </c>
      <c r="L5" s="94"/>
      <c r="M5" s="94"/>
      <c r="N5" s="94"/>
    </row>
    <row r="6" spans="1:14" x14ac:dyDescent="0.25">
      <c r="A6" s="95" t="s">
        <v>132</v>
      </c>
      <c r="B6" s="95"/>
      <c r="C6" s="96" t="s">
        <v>133</v>
      </c>
      <c r="D6" s="96"/>
      <c r="E6" s="97" t="s">
        <v>90</v>
      </c>
      <c r="F6" s="97"/>
      <c r="G6" s="97" t="s">
        <v>133</v>
      </c>
      <c r="H6" s="97"/>
      <c r="I6" s="97" t="s">
        <v>90</v>
      </c>
      <c r="J6" s="97"/>
      <c r="K6" s="97" t="s">
        <v>133</v>
      </c>
      <c r="L6" s="97"/>
      <c r="M6" s="97" t="s">
        <v>90</v>
      </c>
      <c r="N6" s="97"/>
    </row>
    <row r="7" spans="1:14" x14ac:dyDescent="0.25">
      <c r="A7" s="95"/>
      <c r="B7" s="95"/>
      <c r="C7" s="98">
        <v>2022</v>
      </c>
      <c r="D7" s="98">
        <v>2023</v>
      </c>
      <c r="E7" s="99" t="s">
        <v>91</v>
      </c>
      <c r="F7" s="99" t="s">
        <v>92</v>
      </c>
      <c r="G7" s="98">
        <v>2022</v>
      </c>
      <c r="H7" s="98">
        <v>2023</v>
      </c>
      <c r="I7" s="99" t="s">
        <v>91</v>
      </c>
      <c r="J7" s="99" t="s">
        <v>92</v>
      </c>
      <c r="K7" s="98">
        <v>2022</v>
      </c>
      <c r="L7" s="98">
        <v>2023</v>
      </c>
      <c r="M7" s="99" t="s">
        <v>91</v>
      </c>
      <c r="N7" s="99" t="s">
        <v>92</v>
      </c>
    </row>
    <row r="8" spans="1:14" ht="25.5" x14ac:dyDescent="0.25">
      <c r="A8" s="100" t="s">
        <v>134</v>
      </c>
      <c r="B8" s="101" t="s">
        <v>135</v>
      </c>
      <c r="C8" s="102">
        <v>63983243</v>
      </c>
      <c r="D8" s="103">
        <v>61670122</v>
      </c>
      <c r="E8" s="104">
        <v>-2313121</v>
      </c>
      <c r="F8" s="105">
        <v>-3.6151981230460559</v>
      </c>
      <c r="G8" s="106">
        <v>0</v>
      </c>
      <c r="H8" s="103">
        <v>0</v>
      </c>
      <c r="I8" s="104">
        <v>0</v>
      </c>
      <c r="J8" s="105" t="s">
        <v>75</v>
      </c>
      <c r="K8" s="106">
        <v>1169</v>
      </c>
      <c r="L8" s="103">
        <v>1130</v>
      </c>
      <c r="M8" s="104">
        <v>-39</v>
      </c>
      <c r="N8" s="105">
        <v>-3.3361847733105212</v>
      </c>
    </row>
    <row r="9" spans="1:14" ht="25.5" x14ac:dyDescent="0.25">
      <c r="A9" s="100" t="s">
        <v>134</v>
      </c>
      <c r="B9" s="101" t="s">
        <v>136</v>
      </c>
      <c r="C9" s="102">
        <v>24560633</v>
      </c>
      <c r="D9" s="103">
        <v>23100318</v>
      </c>
      <c r="E9" s="104">
        <v>-1460315</v>
      </c>
      <c r="F9" s="105">
        <v>-5.945754736858774</v>
      </c>
      <c r="G9" s="106">
        <v>0</v>
      </c>
      <c r="H9" s="103">
        <v>0</v>
      </c>
      <c r="I9" s="104">
        <v>0</v>
      </c>
      <c r="J9" s="105" t="s">
        <v>75</v>
      </c>
      <c r="K9" s="106">
        <v>303736</v>
      </c>
      <c r="L9" s="103">
        <v>443314</v>
      </c>
      <c r="M9" s="104">
        <v>139578</v>
      </c>
      <c r="N9" s="105">
        <v>45.953722969947592</v>
      </c>
    </row>
    <row r="10" spans="1:14" ht="25.5" x14ac:dyDescent="0.25">
      <c r="A10" s="100" t="s">
        <v>134</v>
      </c>
      <c r="B10" s="101" t="s">
        <v>137</v>
      </c>
      <c r="C10" s="102">
        <v>19484940</v>
      </c>
      <c r="D10" s="103">
        <v>22321649</v>
      </c>
      <c r="E10" s="104">
        <v>2836709</v>
      </c>
      <c r="F10" s="105">
        <v>14.55846925882245</v>
      </c>
      <c r="G10" s="106">
        <v>0</v>
      </c>
      <c r="H10" s="103">
        <v>0</v>
      </c>
      <c r="I10" s="104">
        <v>0</v>
      </c>
      <c r="J10" s="105" t="s">
        <v>75</v>
      </c>
      <c r="K10" s="106">
        <v>34874</v>
      </c>
      <c r="L10" s="103">
        <v>33985</v>
      </c>
      <c r="M10" s="104">
        <v>-889</v>
      </c>
      <c r="N10" s="105">
        <v>-2.549177037334402</v>
      </c>
    </row>
    <row r="11" spans="1:14" ht="25.5" x14ac:dyDescent="0.25">
      <c r="A11" s="100" t="s">
        <v>134</v>
      </c>
      <c r="B11" s="101" t="s">
        <v>138</v>
      </c>
      <c r="C11" s="102">
        <v>15948095</v>
      </c>
      <c r="D11" s="103">
        <v>14601516</v>
      </c>
      <c r="E11" s="104">
        <v>-1346579</v>
      </c>
      <c r="F11" s="105">
        <v>-8.4435100242380088</v>
      </c>
      <c r="G11" s="106">
        <v>0</v>
      </c>
      <c r="H11" s="103">
        <v>0</v>
      </c>
      <c r="I11" s="104">
        <v>0</v>
      </c>
      <c r="J11" s="105" t="s">
        <v>75</v>
      </c>
      <c r="K11" s="106">
        <v>24098</v>
      </c>
      <c r="L11" s="103">
        <v>19580</v>
      </c>
      <c r="M11" s="104">
        <v>-4518</v>
      </c>
      <c r="N11" s="105">
        <v>-18.748443854261769</v>
      </c>
    </row>
    <row r="12" spans="1:14" ht="38.25" x14ac:dyDescent="0.25">
      <c r="A12" s="100" t="s">
        <v>134</v>
      </c>
      <c r="B12" s="101" t="s">
        <v>139</v>
      </c>
      <c r="C12" s="102">
        <v>9638957</v>
      </c>
      <c r="D12" s="103">
        <v>8719393</v>
      </c>
      <c r="E12" s="104">
        <v>-919564</v>
      </c>
      <c r="F12" s="105">
        <v>-9.5400778320724982</v>
      </c>
      <c r="G12" s="106">
        <v>0</v>
      </c>
      <c r="H12" s="103">
        <v>0</v>
      </c>
      <c r="I12" s="104">
        <v>0</v>
      </c>
      <c r="J12" s="105" t="s">
        <v>75</v>
      </c>
      <c r="K12" s="106">
        <v>416935</v>
      </c>
      <c r="L12" s="103">
        <v>366642</v>
      </c>
      <c r="M12" s="104">
        <v>-50293</v>
      </c>
      <c r="N12" s="105">
        <v>-12.06255171669444</v>
      </c>
    </row>
    <row r="13" spans="1:14" ht="51" x14ac:dyDescent="0.25">
      <c r="A13" s="100" t="s">
        <v>134</v>
      </c>
      <c r="B13" s="101" t="s">
        <v>140</v>
      </c>
      <c r="C13" s="102">
        <v>2929941</v>
      </c>
      <c r="D13" s="103">
        <v>2626811</v>
      </c>
      <c r="E13" s="104">
        <v>-303130</v>
      </c>
      <c r="F13" s="105">
        <v>-10.3459421196536</v>
      </c>
      <c r="G13" s="106">
        <v>0</v>
      </c>
      <c r="H13" s="103">
        <v>0</v>
      </c>
      <c r="I13" s="104">
        <v>0</v>
      </c>
      <c r="J13" s="105" t="s">
        <v>75</v>
      </c>
      <c r="K13" s="106">
        <v>87046</v>
      </c>
      <c r="L13" s="103">
        <v>111921</v>
      </c>
      <c r="M13" s="104">
        <v>24875</v>
      </c>
      <c r="N13" s="105">
        <v>28.57684442708452</v>
      </c>
    </row>
    <row r="14" spans="1:14" ht="38.25" x14ac:dyDescent="0.25">
      <c r="A14" s="100" t="s">
        <v>134</v>
      </c>
      <c r="B14" s="101" t="s">
        <v>141</v>
      </c>
      <c r="C14" s="102">
        <v>0</v>
      </c>
      <c r="D14" s="103">
        <v>0</v>
      </c>
      <c r="E14" s="104">
        <v>0</v>
      </c>
      <c r="F14" s="105" t="s">
        <v>75</v>
      </c>
      <c r="G14" s="106">
        <v>19718876</v>
      </c>
      <c r="H14" s="103">
        <v>16837691</v>
      </c>
      <c r="I14" s="104">
        <v>-2881185</v>
      </c>
      <c r="J14" s="105">
        <v>-14.61130441714832</v>
      </c>
      <c r="K14" s="106">
        <v>469520</v>
      </c>
      <c r="L14" s="103">
        <v>425053</v>
      </c>
      <c r="M14" s="104">
        <v>-44467</v>
      </c>
      <c r="N14" s="105">
        <v>-9.4707360708809034</v>
      </c>
    </row>
    <row r="15" spans="1:14" ht="25.5" x14ac:dyDescent="0.25">
      <c r="A15" s="100" t="s">
        <v>134</v>
      </c>
      <c r="B15" s="101" t="s">
        <v>142</v>
      </c>
      <c r="C15" s="102">
        <v>22374054</v>
      </c>
      <c r="D15" s="103">
        <v>19708718</v>
      </c>
      <c r="E15" s="104">
        <v>-2665336</v>
      </c>
      <c r="F15" s="105">
        <v>-11.912619858698831</v>
      </c>
      <c r="G15" s="106">
        <v>0</v>
      </c>
      <c r="H15" s="103">
        <v>0</v>
      </c>
      <c r="I15" s="104">
        <v>0</v>
      </c>
      <c r="J15" s="105" t="s">
        <v>75</v>
      </c>
      <c r="K15" s="106">
        <v>600</v>
      </c>
      <c r="L15" s="103">
        <v>870</v>
      </c>
      <c r="M15" s="104">
        <v>270</v>
      </c>
      <c r="N15" s="105">
        <v>45</v>
      </c>
    </row>
    <row r="16" spans="1:14" ht="25.5" x14ac:dyDescent="0.25">
      <c r="A16" s="100" t="s">
        <v>134</v>
      </c>
      <c r="B16" s="101" t="s">
        <v>143</v>
      </c>
      <c r="C16" s="102">
        <v>6458579</v>
      </c>
      <c r="D16" s="103">
        <v>5679333</v>
      </c>
      <c r="E16" s="104">
        <v>-779246</v>
      </c>
      <c r="F16" s="105">
        <v>-12.065285568234129</v>
      </c>
      <c r="G16" s="106">
        <v>0</v>
      </c>
      <c r="H16" s="103">
        <v>0</v>
      </c>
      <c r="I16" s="104">
        <v>0</v>
      </c>
      <c r="J16" s="105" t="s">
        <v>75</v>
      </c>
      <c r="K16" s="106">
        <v>867871</v>
      </c>
      <c r="L16" s="103">
        <v>835894</v>
      </c>
      <c r="M16" s="104">
        <v>-31977</v>
      </c>
      <c r="N16" s="105">
        <v>-3.6845337613539328</v>
      </c>
    </row>
    <row r="17" spans="1:14" ht="38.25" x14ac:dyDescent="0.25">
      <c r="A17" s="100" t="s">
        <v>144</v>
      </c>
      <c r="B17" s="101" t="s">
        <v>145</v>
      </c>
      <c r="C17" s="102">
        <v>0</v>
      </c>
      <c r="D17" s="103">
        <v>0</v>
      </c>
      <c r="E17" s="104">
        <v>0</v>
      </c>
      <c r="F17" s="105" t="s">
        <v>75</v>
      </c>
      <c r="G17" s="106">
        <v>5379965</v>
      </c>
      <c r="H17" s="103">
        <v>4999601</v>
      </c>
      <c r="I17" s="104">
        <v>-380364</v>
      </c>
      <c r="J17" s="105">
        <v>-7.0700088197599769</v>
      </c>
      <c r="K17" s="106">
        <v>68271</v>
      </c>
      <c r="L17" s="103">
        <v>59770</v>
      </c>
      <c r="M17" s="104">
        <v>-8501</v>
      </c>
      <c r="N17" s="105">
        <v>-12.451846318348929</v>
      </c>
    </row>
    <row r="18" spans="1:14" ht="51" x14ac:dyDescent="0.25">
      <c r="A18" s="100" t="s">
        <v>144</v>
      </c>
      <c r="B18" s="101" t="s">
        <v>146</v>
      </c>
      <c r="C18" s="102">
        <v>0</v>
      </c>
      <c r="D18" s="103">
        <v>0</v>
      </c>
      <c r="E18" s="104">
        <v>0</v>
      </c>
      <c r="F18" s="105" t="s">
        <v>75</v>
      </c>
      <c r="G18" s="106">
        <v>7773460</v>
      </c>
      <c r="H18" s="103">
        <v>5084289</v>
      </c>
      <c r="I18" s="104">
        <v>-2689171</v>
      </c>
      <c r="J18" s="105">
        <v>-34.594260470884272</v>
      </c>
      <c r="K18" s="106">
        <v>1877846</v>
      </c>
      <c r="L18" s="103">
        <v>1836080</v>
      </c>
      <c r="M18" s="104">
        <v>-41766</v>
      </c>
      <c r="N18" s="105">
        <v>-2.2241440458908812</v>
      </c>
    </row>
    <row r="19" spans="1:14" ht="38.25" x14ac:dyDescent="0.25">
      <c r="A19" s="100" t="s">
        <v>144</v>
      </c>
      <c r="B19" s="101" t="s">
        <v>147</v>
      </c>
      <c r="C19" s="102">
        <v>0</v>
      </c>
      <c r="D19" s="103">
        <v>0</v>
      </c>
      <c r="E19" s="104">
        <v>0</v>
      </c>
      <c r="F19" s="105" t="s">
        <v>75</v>
      </c>
      <c r="G19" s="106">
        <v>1766590</v>
      </c>
      <c r="H19" s="103">
        <v>1507072</v>
      </c>
      <c r="I19" s="104">
        <v>-259518</v>
      </c>
      <c r="J19" s="105">
        <v>-14.69033561833815</v>
      </c>
      <c r="K19" s="106">
        <v>1518871</v>
      </c>
      <c r="L19" s="103">
        <v>2189171</v>
      </c>
      <c r="M19" s="104">
        <v>670300</v>
      </c>
      <c r="N19" s="105">
        <v>44.131463435670298</v>
      </c>
    </row>
    <row r="20" spans="1:14" ht="38.25" x14ac:dyDescent="0.25">
      <c r="A20" s="100" t="s">
        <v>144</v>
      </c>
      <c r="B20" s="101" t="s">
        <v>148</v>
      </c>
      <c r="C20" s="102">
        <v>0</v>
      </c>
      <c r="D20" s="103">
        <v>0</v>
      </c>
      <c r="E20" s="104">
        <v>0</v>
      </c>
      <c r="F20" s="105" t="s">
        <v>75</v>
      </c>
      <c r="G20" s="106">
        <v>461826</v>
      </c>
      <c r="H20" s="103">
        <v>422905</v>
      </c>
      <c r="I20" s="104">
        <v>-38921</v>
      </c>
      <c r="J20" s="105">
        <v>-8.4276329180254095</v>
      </c>
      <c r="K20" s="106">
        <v>15459470</v>
      </c>
      <c r="L20" s="103">
        <v>15525667</v>
      </c>
      <c r="M20" s="104">
        <v>66197</v>
      </c>
      <c r="N20" s="105">
        <v>0.42819708566982229</v>
      </c>
    </row>
    <row r="21" spans="1:14" ht="51" x14ac:dyDescent="0.25">
      <c r="A21" s="100" t="s">
        <v>144</v>
      </c>
      <c r="B21" s="101" t="s">
        <v>149</v>
      </c>
      <c r="C21" s="102">
        <v>0</v>
      </c>
      <c r="D21" s="103">
        <v>0</v>
      </c>
      <c r="E21" s="104">
        <v>0</v>
      </c>
      <c r="F21" s="105" t="s">
        <v>75</v>
      </c>
      <c r="G21" s="106">
        <v>0</v>
      </c>
      <c r="H21" s="103">
        <v>0</v>
      </c>
      <c r="I21" s="104">
        <v>0</v>
      </c>
      <c r="J21" s="105" t="s">
        <v>75</v>
      </c>
      <c r="K21" s="106">
        <v>4105424</v>
      </c>
      <c r="L21" s="103">
        <v>3750431</v>
      </c>
      <c r="M21" s="104">
        <v>-354993</v>
      </c>
      <c r="N21" s="105">
        <v>-8.6469266024654274</v>
      </c>
    </row>
    <row r="22" spans="1:14" ht="51" x14ac:dyDescent="0.25">
      <c r="A22" s="100" t="s">
        <v>150</v>
      </c>
      <c r="B22" s="101" t="s">
        <v>151</v>
      </c>
      <c r="C22" s="102">
        <v>0</v>
      </c>
      <c r="D22" s="103">
        <v>0</v>
      </c>
      <c r="E22" s="104">
        <v>0</v>
      </c>
      <c r="F22" s="105" t="s">
        <v>75</v>
      </c>
      <c r="G22" s="106">
        <v>792996</v>
      </c>
      <c r="H22" s="103">
        <v>850247</v>
      </c>
      <c r="I22" s="104">
        <v>57251</v>
      </c>
      <c r="J22" s="105">
        <v>7.2195824442998449</v>
      </c>
      <c r="K22" s="106">
        <v>692412</v>
      </c>
      <c r="L22" s="103">
        <v>323453</v>
      </c>
      <c r="M22" s="104">
        <v>-368959</v>
      </c>
      <c r="N22" s="105">
        <v>-53.286049346342928</v>
      </c>
    </row>
    <row r="23" spans="1:14" ht="51" x14ac:dyDescent="0.25">
      <c r="A23" s="100" t="s">
        <v>150</v>
      </c>
      <c r="B23" s="101" t="s">
        <v>152</v>
      </c>
      <c r="C23" s="102">
        <v>20874</v>
      </c>
      <c r="D23" s="103">
        <v>34838</v>
      </c>
      <c r="E23" s="104">
        <v>13964</v>
      </c>
      <c r="F23" s="105">
        <v>66.8966178020504</v>
      </c>
      <c r="G23" s="106">
        <v>16338467</v>
      </c>
      <c r="H23" s="103">
        <v>13349286</v>
      </c>
      <c r="I23" s="104">
        <v>-2989181</v>
      </c>
      <c r="J23" s="105">
        <v>-18.29535782028999</v>
      </c>
      <c r="K23" s="106">
        <v>2881093</v>
      </c>
      <c r="L23" s="103">
        <v>2993870</v>
      </c>
      <c r="M23" s="104">
        <v>112777</v>
      </c>
      <c r="N23" s="105">
        <v>3.9143824930330311</v>
      </c>
    </row>
    <row r="24" spans="1:14" ht="25.5" x14ac:dyDescent="0.25">
      <c r="A24" s="100" t="s">
        <v>153</v>
      </c>
      <c r="B24" s="101" t="s">
        <v>154</v>
      </c>
      <c r="C24" s="102">
        <v>0</v>
      </c>
      <c r="D24" s="103">
        <v>0</v>
      </c>
      <c r="E24" s="104">
        <v>0</v>
      </c>
      <c r="F24" s="105" t="s">
        <v>75</v>
      </c>
      <c r="G24" s="106">
        <v>603258</v>
      </c>
      <c r="H24" s="103">
        <v>765342</v>
      </c>
      <c r="I24" s="104">
        <v>162084</v>
      </c>
      <c r="J24" s="105">
        <v>26.868106183424</v>
      </c>
      <c r="K24" s="106">
        <v>18190</v>
      </c>
      <c r="L24" s="103">
        <v>11021</v>
      </c>
      <c r="M24" s="104">
        <v>-7169</v>
      </c>
      <c r="N24" s="105">
        <v>-39.411764705882362</v>
      </c>
    </row>
    <row r="25" spans="1:14" ht="25.5" x14ac:dyDescent="0.25">
      <c r="A25" s="100" t="s">
        <v>153</v>
      </c>
      <c r="B25" s="101" t="s">
        <v>155</v>
      </c>
      <c r="C25" s="102">
        <v>0</v>
      </c>
      <c r="D25" s="103">
        <v>0</v>
      </c>
      <c r="E25" s="104">
        <v>0</v>
      </c>
      <c r="F25" s="105" t="s">
        <v>75</v>
      </c>
      <c r="G25" s="106">
        <v>888232</v>
      </c>
      <c r="H25" s="103">
        <v>724023</v>
      </c>
      <c r="I25" s="104">
        <v>-164209</v>
      </c>
      <c r="J25" s="105">
        <v>-18.487174521971738</v>
      </c>
      <c r="K25" s="106">
        <v>136206</v>
      </c>
      <c r="L25" s="103">
        <v>101960</v>
      </c>
      <c r="M25" s="104">
        <v>-34246</v>
      </c>
      <c r="N25" s="105">
        <v>-25.14279840829332</v>
      </c>
    </row>
    <row r="26" spans="1:14" ht="38.25" x14ac:dyDescent="0.25">
      <c r="A26" s="100" t="s">
        <v>153</v>
      </c>
      <c r="B26" s="101" t="s">
        <v>156</v>
      </c>
      <c r="C26" s="102">
        <v>296318</v>
      </c>
      <c r="D26" s="103">
        <v>283741</v>
      </c>
      <c r="E26" s="104">
        <v>-12577</v>
      </c>
      <c r="F26" s="105">
        <v>-4.244426595751861</v>
      </c>
      <c r="G26" s="106">
        <v>2882069</v>
      </c>
      <c r="H26" s="103">
        <v>3073257</v>
      </c>
      <c r="I26" s="104">
        <v>191188</v>
      </c>
      <c r="J26" s="105">
        <v>6.633706549010455</v>
      </c>
      <c r="K26" s="106">
        <v>1893816</v>
      </c>
      <c r="L26" s="103">
        <v>1726894</v>
      </c>
      <c r="M26" s="104">
        <v>-166922</v>
      </c>
      <c r="N26" s="105">
        <v>-8.814055853366952</v>
      </c>
    </row>
    <row r="27" spans="1:14" ht="38.25" x14ac:dyDescent="0.25">
      <c r="A27" s="100" t="s">
        <v>157</v>
      </c>
      <c r="B27" s="101" t="s">
        <v>158</v>
      </c>
      <c r="C27" s="102">
        <v>9191958</v>
      </c>
      <c r="D27" s="103">
        <v>9219681</v>
      </c>
      <c r="E27" s="104">
        <v>27723</v>
      </c>
      <c r="F27" s="105">
        <v>0.30160059478077977</v>
      </c>
      <c r="G27" s="106">
        <v>3438294</v>
      </c>
      <c r="H27" s="103">
        <v>2382182</v>
      </c>
      <c r="I27" s="104">
        <v>-1056112</v>
      </c>
      <c r="J27" s="105">
        <v>-30.716163306570071</v>
      </c>
      <c r="K27" s="106">
        <v>21143659</v>
      </c>
      <c r="L27" s="103">
        <v>21168013</v>
      </c>
      <c r="M27" s="104">
        <v>24354</v>
      </c>
      <c r="N27" s="105">
        <v>0.1151834694269382</v>
      </c>
    </row>
    <row r="28" spans="1:14" ht="63.75" x14ac:dyDescent="0.25">
      <c r="A28" s="100" t="s">
        <v>159</v>
      </c>
      <c r="B28" s="101" t="s">
        <v>160</v>
      </c>
      <c r="C28" s="102">
        <v>2202693</v>
      </c>
      <c r="D28" s="103">
        <v>2378380</v>
      </c>
      <c r="E28" s="104">
        <v>175687</v>
      </c>
      <c r="F28" s="105">
        <v>7.9760093667161129</v>
      </c>
      <c r="G28" s="106">
        <v>143460</v>
      </c>
      <c r="H28" s="103">
        <v>79811</v>
      </c>
      <c r="I28" s="104">
        <v>-63649</v>
      </c>
      <c r="J28" s="105">
        <v>-44.367070960546492</v>
      </c>
      <c r="K28" s="106">
        <v>75031</v>
      </c>
      <c r="L28" s="103">
        <v>82667</v>
      </c>
      <c r="M28" s="104">
        <v>7636</v>
      </c>
      <c r="N28" s="105">
        <v>10.17712678759446</v>
      </c>
    </row>
    <row r="29" spans="1:14" ht="63.75" x14ac:dyDescent="0.25">
      <c r="A29" s="100" t="s">
        <v>159</v>
      </c>
      <c r="B29" s="101" t="s">
        <v>161</v>
      </c>
      <c r="C29" s="102">
        <v>0</v>
      </c>
      <c r="D29" s="103">
        <v>0</v>
      </c>
      <c r="E29" s="104">
        <v>0</v>
      </c>
      <c r="F29" s="105" t="s">
        <v>75</v>
      </c>
      <c r="G29" s="106">
        <v>7528879</v>
      </c>
      <c r="H29" s="103">
        <v>7861050</v>
      </c>
      <c r="I29" s="104">
        <v>332171</v>
      </c>
      <c r="J29" s="105">
        <v>4.4119582742663246</v>
      </c>
      <c r="K29" s="106">
        <v>912406</v>
      </c>
      <c r="L29" s="103">
        <v>946719</v>
      </c>
      <c r="M29" s="104">
        <v>34313</v>
      </c>
      <c r="N29" s="105">
        <v>3.7607161724057079</v>
      </c>
    </row>
    <row r="30" spans="1:14" ht="63.75" x14ac:dyDescent="0.25">
      <c r="A30" s="100" t="s">
        <v>159</v>
      </c>
      <c r="B30" s="101" t="s">
        <v>162</v>
      </c>
      <c r="C30" s="102">
        <v>0</v>
      </c>
      <c r="D30" s="103">
        <v>0</v>
      </c>
      <c r="E30" s="104">
        <v>0</v>
      </c>
      <c r="F30" s="105" t="s">
        <v>75</v>
      </c>
      <c r="G30" s="106">
        <v>357749</v>
      </c>
      <c r="H30" s="103">
        <v>1399418</v>
      </c>
      <c r="I30" s="104">
        <v>1041669</v>
      </c>
      <c r="J30" s="105">
        <v>291.17314094518792</v>
      </c>
      <c r="K30" s="106">
        <v>20192664</v>
      </c>
      <c r="L30" s="103">
        <v>18193110</v>
      </c>
      <c r="M30" s="104">
        <v>-1999554</v>
      </c>
      <c r="N30" s="105">
        <v>-9.9023784083170057</v>
      </c>
    </row>
    <row r="31" spans="1:14" ht="51" x14ac:dyDescent="0.25">
      <c r="A31" s="100" t="s">
        <v>163</v>
      </c>
      <c r="B31" s="101" t="s">
        <v>164</v>
      </c>
      <c r="C31" s="102">
        <v>0</v>
      </c>
      <c r="D31" s="103">
        <v>0</v>
      </c>
      <c r="E31" s="104">
        <v>0</v>
      </c>
      <c r="F31" s="105" t="s">
        <v>75</v>
      </c>
      <c r="G31" s="106">
        <v>16306759</v>
      </c>
      <c r="H31" s="103">
        <v>21658986</v>
      </c>
      <c r="I31" s="104">
        <v>5352227</v>
      </c>
      <c r="J31" s="105">
        <v>32.822138353795509</v>
      </c>
      <c r="K31" s="106">
        <v>2463358</v>
      </c>
      <c r="L31" s="103">
        <v>3589396</v>
      </c>
      <c r="M31" s="104">
        <v>1126038</v>
      </c>
      <c r="N31" s="105">
        <v>45.711504377358068</v>
      </c>
    </row>
    <row r="32" spans="1:14" ht="51" x14ac:dyDescent="0.25">
      <c r="A32" s="100" t="s">
        <v>163</v>
      </c>
      <c r="B32" s="101" t="s">
        <v>165</v>
      </c>
      <c r="C32" s="102">
        <v>0</v>
      </c>
      <c r="D32" s="103">
        <v>0</v>
      </c>
      <c r="E32" s="104">
        <v>0</v>
      </c>
      <c r="F32" s="105" t="s">
        <v>75</v>
      </c>
      <c r="G32" s="106">
        <v>3180789</v>
      </c>
      <c r="H32" s="103">
        <v>3454046</v>
      </c>
      <c r="I32" s="104">
        <v>273257</v>
      </c>
      <c r="J32" s="105">
        <v>8.5908559165666105</v>
      </c>
      <c r="K32" s="106">
        <v>788429</v>
      </c>
      <c r="L32" s="103">
        <v>743600</v>
      </c>
      <c r="M32" s="104">
        <v>-44829</v>
      </c>
      <c r="N32" s="105">
        <v>-5.6858639141888432</v>
      </c>
    </row>
    <row r="33" spans="1:14" ht="51" x14ac:dyDescent="0.25">
      <c r="A33" s="100" t="s">
        <v>163</v>
      </c>
      <c r="B33" s="101" t="s">
        <v>166</v>
      </c>
      <c r="C33" s="102">
        <v>0</v>
      </c>
      <c r="D33" s="103">
        <v>0</v>
      </c>
      <c r="E33" s="104">
        <v>0</v>
      </c>
      <c r="F33" s="105" t="s">
        <v>75</v>
      </c>
      <c r="G33" s="106">
        <v>94156</v>
      </c>
      <c r="H33" s="103">
        <v>662207</v>
      </c>
      <c r="I33" s="104">
        <v>568051</v>
      </c>
      <c r="J33" s="105">
        <v>603.30833935171415</v>
      </c>
      <c r="K33" s="106">
        <v>11019115</v>
      </c>
      <c r="L33" s="103">
        <v>11254983</v>
      </c>
      <c r="M33" s="104">
        <v>235868</v>
      </c>
      <c r="N33" s="105">
        <v>2.1405348796160131</v>
      </c>
    </row>
    <row r="34" spans="1:14" ht="51" x14ac:dyDescent="0.25">
      <c r="A34" s="100" t="s">
        <v>163</v>
      </c>
      <c r="B34" s="101" t="s">
        <v>167</v>
      </c>
      <c r="C34" s="102">
        <v>240471</v>
      </c>
      <c r="D34" s="103">
        <v>91156</v>
      </c>
      <c r="E34" s="104">
        <v>-149315</v>
      </c>
      <c r="F34" s="105">
        <v>-62.092726357856037</v>
      </c>
      <c r="G34" s="106">
        <v>0</v>
      </c>
      <c r="H34" s="103">
        <v>0</v>
      </c>
      <c r="I34" s="104">
        <v>0</v>
      </c>
      <c r="J34" s="105" t="s">
        <v>75</v>
      </c>
      <c r="K34" s="106">
        <v>9706522</v>
      </c>
      <c r="L34" s="103">
        <v>8708502</v>
      </c>
      <c r="M34" s="104">
        <v>-998020</v>
      </c>
      <c r="N34" s="105">
        <v>-10.281952691190529</v>
      </c>
    </row>
    <row r="35" spans="1:14" ht="51" x14ac:dyDescent="0.25">
      <c r="A35" s="100" t="s">
        <v>163</v>
      </c>
      <c r="B35" s="101" t="s">
        <v>168</v>
      </c>
      <c r="C35" s="102">
        <v>0</v>
      </c>
      <c r="D35" s="103">
        <v>0</v>
      </c>
      <c r="E35" s="104">
        <v>0</v>
      </c>
      <c r="F35" s="105" t="s">
        <v>75</v>
      </c>
      <c r="G35" s="106">
        <v>0</v>
      </c>
      <c r="H35" s="103">
        <v>0</v>
      </c>
      <c r="I35" s="104">
        <v>0</v>
      </c>
      <c r="J35" s="105" t="s">
        <v>75</v>
      </c>
      <c r="K35" s="106">
        <v>3239998</v>
      </c>
      <c r="L35" s="103">
        <v>3251911</v>
      </c>
      <c r="M35" s="104">
        <v>11913</v>
      </c>
      <c r="N35" s="105">
        <v>0.36768541215148792</v>
      </c>
    </row>
    <row r="36" spans="1:14" ht="51" x14ac:dyDescent="0.25">
      <c r="A36" s="100" t="s">
        <v>163</v>
      </c>
      <c r="B36" s="101" t="s">
        <v>169</v>
      </c>
      <c r="C36" s="102">
        <v>0</v>
      </c>
      <c r="D36" s="103">
        <v>0</v>
      </c>
      <c r="E36" s="104">
        <v>0</v>
      </c>
      <c r="F36" s="105" t="s">
        <v>75</v>
      </c>
      <c r="G36" s="106">
        <v>0</v>
      </c>
      <c r="H36" s="103">
        <v>0</v>
      </c>
      <c r="I36" s="104">
        <v>0</v>
      </c>
      <c r="J36" s="105" t="s">
        <v>75</v>
      </c>
      <c r="K36" s="106">
        <v>4174845</v>
      </c>
      <c r="L36" s="103">
        <v>3740840</v>
      </c>
      <c r="M36" s="104">
        <v>-434005</v>
      </c>
      <c r="N36" s="105">
        <v>-10.395715290028731</v>
      </c>
    </row>
    <row r="37" spans="1:14" ht="51" x14ac:dyDescent="0.25">
      <c r="A37" s="100" t="s">
        <v>163</v>
      </c>
      <c r="B37" s="101" t="s">
        <v>170</v>
      </c>
      <c r="C37" s="102">
        <v>4000075</v>
      </c>
      <c r="D37" s="103">
        <v>4064197</v>
      </c>
      <c r="E37" s="104">
        <v>64122</v>
      </c>
      <c r="F37" s="105">
        <v>1.603019943376069</v>
      </c>
      <c r="G37" s="106">
        <v>0</v>
      </c>
      <c r="H37" s="103">
        <v>0</v>
      </c>
      <c r="I37" s="104">
        <v>0</v>
      </c>
      <c r="J37" s="105" t="s">
        <v>75</v>
      </c>
      <c r="K37" s="106">
        <v>2614428</v>
      </c>
      <c r="L37" s="103">
        <v>2374001</v>
      </c>
      <c r="M37" s="104">
        <v>-240427</v>
      </c>
      <c r="N37" s="105">
        <v>-9.1961606898334907</v>
      </c>
    </row>
    <row r="38" spans="1:14" ht="51" x14ac:dyDescent="0.25">
      <c r="A38" s="100" t="s">
        <v>163</v>
      </c>
      <c r="B38" s="101" t="s">
        <v>171</v>
      </c>
      <c r="C38" s="102">
        <v>223685</v>
      </c>
      <c r="D38" s="103">
        <v>274878</v>
      </c>
      <c r="E38" s="104">
        <v>51193</v>
      </c>
      <c r="F38" s="105">
        <v>22.886201578112079</v>
      </c>
      <c r="G38" s="106">
        <v>368899</v>
      </c>
      <c r="H38" s="103">
        <v>374044</v>
      </c>
      <c r="I38" s="104">
        <v>5145</v>
      </c>
      <c r="J38" s="105">
        <v>1.394690687695004</v>
      </c>
      <c r="K38" s="106">
        <v>22329735</v>
      </c>
      <c r="L38" s="103">
        <v>21818694</v>
      </c>
      <c r="M38" s="104">
        <v>-511041</v>
      </c>
      <c r="N38" s="105">
        <v>-2.2886120233849572</v>
      </c>
    </row>
    <row r="39" spans="1:14" ht="51" x14ac:dyDescent="0.25">
      <c r="A39" s="100" t="s">
        <v>163</v>
      </c>
      <c r="B39" s="101" t="s">
        <v>172</v>
      </c>
      <c r="C39" s="102">
        <v>0</v>
      </c>
      <c r="D39" s="103">
        <v>0</v>
      </c>
      <c r="E39" s="104">
        <v>0</v>
      </c>
      <c r="F39" s="105" t="s">
        <v>75</v>
      </c>
      <c r="G39" s="106">
        <v>222</v>
      </c>
      <c r="H39" s="103">
        <v>227</v>
      </c>
      <c r="I39" s="104">
        <v>5</v>
      </c>
      <c r="J39" s="105">
        <v>2.2522522522522479</v>
      </c>
      <c r="K39" s="106">
        <v>4595577</v>
      </c>
      <c r="L39" s="103">
        <v>4144250</v>
      </c>
      <c r="M39" s="104">
        <v>-451327</v>
      </c>
      <c r="N39" s="105">
        <v>-9.8208995301351649</v>
      </c>
    </row>
    <row r="40" spans="1:14" ht="51" x14ac:dyDescent="0.25">
      <c r="A40" s="100" t="s">
        <v>163</v>
      </c>
      <c r="B40" s="101" t="s">
        <v>173</v>
      </c>
      <c r="C40" s="102">
        <v>0</v>
      </c>
      <c r="D40" s="103">
        <v>0</v>
      </c>
      <c r="E40" s="104">
        <v>0</v>
      </c>
      <c r="F40" s="105" t="s">
        <v>75</v>
      </c>
      <c r="G40" s="106">
        <v>5561317</v>
      </c>
      <c r="H40" s="103">
        <v>4491145</v>
      </c>
      <c r="I40" s="104">
        <v>-1070172</v>
      </c>
      <c r="J40" s="105">
        <v>-19.24313970953283</v>
      </c>
      <c r="K40" s="106">
        <v>4240710</v>
      </c>
      <c r="L40" s="103">
        <v>3281496</v>
      </c>
      <c r="M40" s="104">
        <v>-959214</v>
      </c>
      <c r="N40" s="105">
        <v>-22.619184051727188</v>
      </c>
    </row>
    <row r="41" spans="1:14" ht="38.25" x14ac:dyDescent="0.25">
      <c r="A41" s="100" t="s">
        <v>174</v>
      </c>
      <c r="B41" s="101" t="s">
        <v>175</v>
      </c>
      <c r="C41" s="102">
        <v>0</v>
      </c>
      <c r="D41" s="103">
        <v>0</v>
      </c>
      <c r="E41" s="104">
        <v>0</v>
      </c>
      <c r="F41" s="105" t="s">
        <v>75</v>
      </c>
      <c r="G41" s="106">
        <v>288391</v>
      </c>
      <c r="H41" s="103">
        <v>321083</v>
      </c>
      <c r="I41" s="104">
        <v>32692</v>
      </c>
      <c r="J41" s="105">
        <v>11.335998696214521</v>
      </c>
      <c r="K41" s="106">
        <v>5222591</v>
      </c>
      <c r="L41" s="103">
        <v>4345763</v>
      </c>
      <c r="M41" s="104">
        <v>-876828</v>
      </c>
      <c r="N41" s="105">
        <v>-16.7891378053537</v>
      </c>
    </row>
    <row r="42" spans="1:14" ht="38.25" x14ac:dyDescent="0.25">
      <c r="A42" s="100" t="s">
        <v>174</v>
      </c>
      <c r="B42" s="101" t="s">
        <v>176</v>
      </c>
      <c r="C42" s="102">
        <v>0</v>
      </c>
      <c r="D42" s="103">
        <v>0</v>
      </c>
      <c r="E42" s="104">
        <v>0</v>
      </c>
      <c r="F42" s="105" t="s">
        <v>75</v>
      </c>
      <c r="G42" s="106">
        <v>0</v>
      </c>
      <c r="H42" s="103">
        <v>0</v>
      </c>
      <c r="I42" s="104">
        <v>0</v>
      </c>
      <c r="J42" s="105" t="s">
        <v>75</v>
      </c>
      <c r="K42" s="106">
        <v>9796202</v>
      </c>
      <c r="L42" s="103">
        <v>10498288</v>
      </c>
      <c r="M42" s="104">
        <v>702086</v>
      </c>
      <c r="N42" s="105">
        <v>7.1669204044587929</v>
      </c>
    </row>
    <row r="43" spans="1:14" ht="63.75" x14ac:dyDescent="0.25">
      <c r="A43" s="100" t="s">
        <v>174</v>
      </c>
      <c r="B43" s="101" t="s">
        <v>177</v>
      </c>
      <c r="C43" s="102">
        <v>0</v>
      </c>
      <c r="D43" s="103">
        <v>0</v>
      </c>
      <c r="E43" s="104">
        <v>0</v>
      </c>
      <c r="F43" s="105" t="s">
        <v>75</v>
      </c>
      <c r="G43" s="106">
        <v>0</v>
      </c>
      <c r="H43" s="103">
        <v>0</v>
      </c>
      <c r="I43" s="104">
        <v>0</v>
      </c>
      <c r="J43" s="105" t="s">
        <v>75</v>
      </c>
      <c r="K43" s="106">
        <v>13380419</v>
      </c>
      <c r="L43" s="103">
        <v>12709846</v>
      </c>
      <c r="M43" s="104">
        <v>-670573</v>
      </c>
      <c r="N43" s="105">
        <v>-5.0115994125445553</v>
      </c>
    </row>
    <row r="44" spans="1:14" ht="38.25" x14ac:dyDescent="0.25">
      <c r="A44" s="100" t="s">
        <v>174</v>
      </c>
      <c r="B44" s="101" t="s">
        <v>178</v>
      </c>
      <c r="C44" s="102">
        <v>174829</v>
      </c>
      <c r="D44" s="103">
        <v>289667</v>
      </c>
      <c r="E44" s="104">
        <v>114838</v>
      </c>
      <c r="F44" s="105">
        <v>65.685898792534431</v>
      </c>
      <c r="G44" s="106">
        <v>92787</v>
      </c>
      <c r="H44" s="103">
        <v>150138</v>
      </c>
      <c r="I44" s="104">
        <v>57351</v>
      </c>
      <c r="J44" s="105">
        <v>61.809305182838102</v>
      </c>
      <c r="K44" s="106">
        <v>28513472</v>
      </c>
      <c r="L44" s="103">
        <v>26119451</v>
      </c>
      <c r="M44" s="104">
        <v>-2394021</v>
      </c>
      <c r="N44" s="105">
        <v>-8.3961048307270261</v>
      </c>
    </row>
    <row r="45" spans="1:14" ht="63.75" x14ac:dyDescent="0.25">
      <c r="A45" s="100" t="s">
        <v>179</v>
      </c>
      <c r="B45" s="101" t="s">
        <v>180</v>
      </c>
      <c r="C45" s="102">
        <v>0</v>
      </c>
      <c r="D45" s="103">
        <v>0</v>
      </c>
      <c r="E45" s="104">
        <v>0</v>
      </c>
      <c r="F45" s="105" t="s">
        <v>75</v>
      </c>
      <c r="G45" s="106">
        <v>0</v>
      </c>
      <c r="H45" s="103">
        <v>0</v>
      </c>
      <c r="I45" s="104">
        <v>0</v>
      </c>
      <c r="J45" s="105" t="s">
        <v>75</v>
      </c>
      <c r="K45" s="106">
        <v>8946324</v>
      </c>
      <c r="L45" s="103">
        <v>10262759</v>
      </c>
      <c r="M45" s="104">
        <v>1316435</v>
      </c>
      <c r="N45" s="105">
        <v>14.714814710488911</v>
      </c>
    </row>
    <row r="46" spans="1:14" ht="63.75" x14ac:dyDescent="0.25">
      <c r="A46" s="100" t="s">
        <v>179</v>
      </c>
      <c r="B46" s="101" t="s">
        <v>181</v>
      </c>
      <c r="C46" s="102">
        <v>0</v>
      </c>
      <c r="D46" s="103">
        <v>0</v>
      </c>
      <c r="E46" s="104">
        <v>0</v>
      </c>
      <c r="F46" s="105" t="s">
        <v>75</v>
      </c>
      <c r="G46" s="106">
        <v>0</v>
      </c>
      <c r="H46" s="103">
        <v>0</v>
      </c>
      <c r="I46" s="104">
        <v>0</v>
      </c>
      <c r="J46" s="105" t="s">
        <v>75</v>
      </c>
      <c r="K46" s="106">
        <v>30735341</v>
      </c>
      <c r="L46" s="103">
        <v>30763511</v>
      </c>
      <c r="M46" s="104">
        <v>28170</v>
      </c>
      <c r="N46" s="105">
        <v>9.1653448712349928E-2</v>
      </c>
    </row>
    <row r="47" spans="1:14" ht="63.75" x14ac:dyDescent="0.25">
      <c r="A47" s="100" t="s">
        <v>179</v>
      </c>
      <c r="B47" s="101" t="s">
        <v>182</v>
      </c>
      <c r="C47" s="102">
        <v>0</v>
      </c>
      <c r="D47" s="103">
        <v>0</v>
      </c>
      <c r="E47" s="104">
        <v>0</v>
      </c>
      <c r="F47" s="105" t="s">
        <v>75</v>
      </c>
      <c r="G47" s="106">
        <v>0</v>
      </c>
      <c r="H47" s="103">
        <v>0</v>
      </c>
      <c r="I47" s="104">
        <v>0</v>
      </c>
      <c r="J47" s="105" t="s">
        <v>75</v>
      </c>
      <c r="K47" s="106">
        <v>35550356</v>
      </c>
      <c r="L47" s="103">
        <v>33937084</v>
      </c>
      <c r="M47" s="104">
        <v>-1613272</v>
      </c>
      <c r="N47" s="105">
        <v>-4.5379911244770597</v>
      </c>
    </row>
    <row r="48" spans="1:14" x14ac:dyDescent="0.25">
      <c r="A48" s="107" t="s">
        <v>183</v>
      </c>
      <c r="B48" s="107"/>
      <c r="C48" s="108">
        <f>SUM(C8:C47)</f>
        <v>181729345</v>
      </c>
      <c r="D48" s="108">
        <f>SUM(D8:D47)</f>
        <v>175064398</v>
      </c>
      <c r="E48" s="108">
        <f>D48-C48</f>
        <v>-6664947</v>
      </c>
      <c r="F48" s="109">
        <f t="shared" ref="F48" si="0">((D48*100/C48)-100)</f>
        <v>-3.6675128059257531</v>
      </c>
      <c r="G48" s="108">
        <f>SUM(G8:G47)</f>
        <v>93967441</v>
      </c>
      <c r="H48" s="108">
        <f>SUM(H8:H47)</f>
        <v>90448050</v>
      </c>
      <c r="I48" s="108">
        <f>H48-G48</f>
        <v>-3519391</v>
      </c>
      <c r="J48" s="109">
        <f t="shared" ref="J48" si="1">((H48*100/G48)-100)</f>
        <v>-3.7453302575303695</v>
      </c>
      <c r="K48" s="108">
        <f>SUM(K8:K47)</f>
        <v>270498630</v>
      </c>
      <c r="L48" s="108">
        <f>SUM(L8:L47)</f>
        <v>262691590</v>
      </c>
      <c r="M48" s="108">
        <f>L48-K48</f>
        <v>-7807040</v>
      </c>
      <c r="N48" s="109">
        <f t="shared" ref="N48" si="2">((L48*100/K48)-100)</f>
        <v>-2.8861661887160039</v>
      </c>
    </row>
    <row r="49" spans="1:14" x14ac:dyDescent="0.25">
      <c r="A49" s="110" t="s">
        <v>126</v>
      </c>
      <c r="B49" s="111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</row>
  </sheetData>
  <mergeCells count="11">
    <mergeCell ref="A48:B48"/>
    <mergeCell ref="C5:F5"/>
    <mergeCell ref="G5:J5"/>
    <mergeCell ref="K5:N5"/>
    <mergeCell ref="A6:B7"/>
    <mergeCell ref="C6:D6"/>
    <mergeCell ref="E6:F6"/>
    <mergeCell ref="G6:H6"/>
    <mergeCell ref="I6:J6"/>
    <mergeCell ref="K6:L6"/>
    <mergeCell ref="M6:N6"/>
  </mergeCells>
  <conditionalFormatting sqref="B8:D47 G8:H47 K8:L47">
    <cfRule type="expression" dxfId="1" priority="1">
      <formula>MOD(ROW(),2)&lt;&gt;0</formula>
    </cfRule>
  </conditionalFormatting>
  <conditionalFormatting sqref="E8:E47">
    <cfRule type="dataBar" priority="3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{D7B424DF-7C2C-4BFC-A2BE-044BB79987BF}</x14:id>
        </ext>
      </extLst>
    </cfRule>
  </conditionalFormatting>
  <conditionalFormatting sqref="E8:F48 I8:J48 M8:N48">
    <cfRule type="expression" dxfId="0" priority="2">
      <formula>E8&lt;0</formula>
    </cfRule>
  </conditionalFormatting>
  <conditionalFormatting sqref="I8:I47">
    <cfRule type="dataBar" priority="4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{43E8AFD2-9323-49E7-AB1A-DD59DC24AE18}</x14:id>
        </ext>
      </extLst>
    </cfRule>
  </conditionalFormatting>
  <conditionalFormatting sqref="M8:M47">
    <cfRule type="dataBar" priority="5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{0E6B691B-8406-4336-A0EA-6A151E7685EA}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B424DF-7C2C-4BFC-A2BE-044BB79987BF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E8:E47</xm:sqref>
        </x14:conditionalFormatting>
        <x14:conditionalFormatting xmlns:xm="http://schemas.microsoft.com/office/excel/2006/main">
          <x14:cfRule type="dataBar" id="{43E8AFD2-9323-49E7-AB1A-DD59DC24AE18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I8:I47</xm:sqref>
        </x14:conditionalFormatting>
        <x14:conditionalFormatting xmlns:xm="http://schemas.microsoft.com/office/excel/2006/main">
          <x14:cfRule type="dataBar" id="{0E6B691B-8406-4336-A0EA-6A151E7685EA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M8:M47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L34" sqref="L34"/>
    </sheetView>
  </sheetViews>
  <sheetFormatPr baseColWidth="10" defaultRowHeight="15" x14ac:dyDescent="0.25"/>
  <sheetData>
    <row r="1" spans="1:9" ht="21" x14ac:dyDescent="0.35">
      <c r="A1" s="17" t="s">
        <v>84</v>
      </c>
      <c r="B1" s="18"/>
      <c r="C1" s="18"/>
      <c r="D1" s="18"/>
      <c r="E1" s="19"/>
      <c r="G1" s="20"/>
      <c r="H1" s="20"/>
      <c r="I1" s="20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x14ac:dyDescent="0.25">
      <c r="A4" s="21" t="s">
        <v>85</v>
      </c>
      <c r="B4" s="18"/>
      <c r="C4" s="18"/>
      <c r="D4" s="18"/>
      <c r="E4" s="18"/>
      <c r="F4" s="18"/>
      <c r="G4" s="18"/>
      <c r="H4" s="22"/>
      <c r="I4" s="23" t="s">
        <v>86</v>
      </c>
    </row>
    <row r="5" spans="1:9" x14ac:dyDescent="0.25">
      <c r="A5" s="24" t="s">
        <v>87</v>
      </c>
      <c r="B5" s="24"/>
      <c r="C5" s="24"/>
      <c r="D5" s="3" t="s">
        <v>88</v>
      </c>
      <c r="E5" s="3"/>
      <c r="F5" s="25" t="s">
        <v>89</v>
      </c>
      <c r="G5" s="25"/>
      <c r="H5" s="3" t="s">
        <v>90</v>
      </c>
      <c r="I5" s="3"/>
    </row>
    <row r="6" spans="1:9" x14ac:dyDescent="0.25">
      <c r="A6" s="24"/>
      <c r="B6" s="24"/>
      <c r="C6" s="24"/>
      <c r="D6" s="4">
        <v>2022</v>
      </c>
      <c r="E6" s="4">
        <v>2023</v>
      </c>
      <c r="F6" s="4">
        <v>2022</v>
      </c>
      <c r="G6" s="4">
        <v>2023</v>
      </c>
      <c r="H6" s="4" t="s">
        <v>91</v>
      </c>
      <c r="I6" s="26" t="s">
        <v>92</v>
      </c>
    </row>
    <row r="7" spans="1:9" x14ac:dyDescent="0.25">
      <c r="A7" s="27" t="s">
        <v>93</v>
      </c>
      <c r="B7" s="28" t="s">
        <v>94</v>
      </c>
      <c r="C7" s="29" t="s">
        <v>95</v>
      </c>
      <c r="D7" s="30">
        <f t="array" ref="D7:G7">[1]Líquidos!B35:E35</f>
        <v>16189700</v>
      </c>
      <c r="E7" s="30">
        <v>14468456</v>
      </c>
      <c r="F7" s="30">
        <v>181729345</v>
      </c>
      <c r="G7" s="30">
        <v>175064398</v>
      </c>
      <c r="H7" s="31">
        <f>G7-F7</f>
        <v>-6664947</v>
      </c>
      <c r="I7" s="32">
        <f>((G7*100/F7)-100)</f>
        <v>-3.6675128059257531</v>
      </c>
    </row>
    <row r="8" spans="1:9" x14ac:dyDescent="0.25">
      <c r="A8" s="27"/>
      <c r="B8" s="33" t="s">
        <v>96</v>
      </c>
      <c r="C8" s="33" t="s">
        <v>95</v>
      </c>
      <c r="D8" s="30">
        <f t="array" ref="D8:G8">[1]Sólidos!B35:E35</f>
        <v>8294581</v>
      </c>
      <c r="E8" s="30">
        <v>6942790</v>
      </c>
      <c r="F8" s="34">
        <v>93967441</v>
      </c>
      <c r="G8" s="30">
        <v>90448050</v>
      </c>
      <c r="H8" s="35">
        <f t="shared" ref="H8:H18" si="0">G8-F8</f>
        <v>-3519391</v>
      </c>
      <c r="I8" s="36">
        <f>((G8*100/F8)-100)</f>
        <v>-3.7453302575303695</v>
      </c>
    </row>
    <row r="9" spans="1:9" x14ac:dyDescent="0.25">
      <c r="A9" s="27"/>
      <c r="B9" s="37" t="s">
        <v>97</v>
      </c>
      <c r="C9" s="38" t="s">
        <v>95</v>
      </c>
      <c r="D9" s="30">
        <f t="array" ref="D9:G9">'[1]Mercancía general'!B35:E35</f>
        <v>20556956</v>
      </c>
      <c r="E9" s="39">
        <v>20879482</v>
      </c>
      <c r="F9" s="30">
        <v>270498630</v>
      </c>
      <c r="G9" s="40">
        <v>262691590</v>
      </c>
      <c r="H9" s="35">
        <f t="shared" si="0"/>
        <v>-7807040</v>
      </c>
      <c r="I9" s="32">
        <f t="shared" ref="I9:I30" si="1">((G9*100/F9)-100)</f>
        <v>-2.8861661887160039</v>
      </c>
    </row>
    <row r="10" spans="1:9" x14ac:dyDescent="0.25">
      <c r="A10" s="27"/>
      <c r="B10" s="37"/>
      <c r="C10" s="41" t="s">
        <v>98</v>
      </c>
      <c r="D10" s="42">
        <f t="array" ref="D10:G10">'[1]Mercancías contenedores'!B35:E35</f>
        <v>14209052</v>
      </c>
      <c r="E10" s="42">
        <v>14692203</v>
      </c>
      <c r="F10" s="43">
        <v>187552519</v>
      </c>
      <c r="G10" s="42">
        <v>178730566</v>
      </c>
      <c r="H10" s="44">
        <f t="shared" si="0"/>
        <v>-8821953</v>
      </c>
      <c r="I10" s="45">
        <f t="shared" si="1"/>
        <v>-4.7037240806133838</v>
      </c>
    </row>
    <row r="11" spans="1:9" x14ac:dyDescent="0.25">
      <c r="A11" s="27"/>
      <c r="B11" s="37"/>
      <c r="C11" s="41" t="s">
        <v>99</v>
      </c>
      <c r="D11" s="46">
        <f>D9-D10</f>
        <v>6347904</v>
      </c>
      <c r="E11" s="46">
        <f t="shared" ref="E11:G11" si="2">E9-E10</f>
        <v>6187279</v>
      </c>
      <c r="F11" s="47">
        <f t="shared" si="2"/>
        <v>82946111</v>
      </c>
      <c r="G11" s="48">
        <f t="shared" si="2"/>
        <v>83961024</v>
      </c>
      <c r="H11" s="44">
        <f t="shared" si="0"/>
        <v>1014913</v>
      </c>
      <c r="I11" s="49">
        <f t="shared" si="1"/>
        <v>1.2235811754935639</v>
      </c>
    </row>
    <row r="12" spans="1:9" x14ac:dyDescent="0.25">
      <c r="A12" s="27"/>
      <c r="B12" s="50"/>
      <c r="C12" s="51" t="s">
        <v>100</v>
      </c>
      <c r="D12" s="52">
        <f>SUM(D7,D8,D9)</f>
        <v>45041237</v>
      </c>
      <c r="E12" s="52">
        <f>SUM(E7,E8,E9)</f>
        <v>42290728</v>
      </c>
      <c r="F12" s="52">
        <f>SUM(F7,F8,F9)</f>
        <v>546195416</v>
      </c>
      <c r="G12" s="52">
        <f>SUM(G7,G8,G9)</f>
        <v>528204038</v>
      </c>
      <c r="H12" s="53">
        <f t="shared" si="0"/>
        <v>-17991378</v>
      </c>
      <c r="I12" s="54">
        <f t="shared" si="1"/>
        <v>-3.2939452571311989</v>
      </c>
    </row>
    <row r="13" spans="1:9" x14ac:dyDescent="0.25">
      <c r="A13" s="55" t="s">
        <v>101</v>
      </c>
      <c r="B13" s="33" t="s">
        <v>102</v>
      </c>
      <c r="C13" s="38" t="s">
        <v>95</v>
      </c>
      <c r="D13" s="56">
        <f t="array" ref="D13:G13">[1]Pesca!B35:E35</f>
        <v>9771.3749999999982</v>
      </c>
      <c r="E13" s="57">
        <v>6971.8739999999998</v>
      </c>
      <c r="F13" s="30">
        <v>147502.144</v>
      </c>
      <c r="G13" s="58">
        <v>130545.34599999998</v>
      </c>
      <c r="H13" s="30">
        <f>G13-F13</f>
        <v>-16956.798000000024</v>
      </c>
      <c r="I13" s="59">
        <f t="shared" si="1"/>
        <v>-11.495967136586174</v>
      </c>
    </row>
    <row r="14" spans="1:9" x14ac:dyDescent="0.25">
      <c r="A14" s="55"/>
      <c r="B14" s="37" t="s">
        <v>103</v>
      </c>
      <c r="C14" s="38" t="s">
        <v>95</v>
      </c>
      <c r="D14" s="34">
        <f t="array" ref="D14:G14">[1]Avituallamiento!B35:E35</f>
        <v>912865</v>
      </c>
      <c r="E14" s="30">
        <v>891221</v>
      </c>
      <c r="F14" s="30">
        <v>11578513</v>
      </c>
      <c r="G14" s="57">
        <v>10894322</v>
      </c>
      <c r="H14" s="30">
        <f>G14-F14</f>
        <v>-684191</v>
      </c>
      <c r="I14" s="32">
        <f t="shared" si="1"/>
        <v>-5.9091439462044946</v>
      </c>
    </row>
    <row r="15" spans="1:9" x14ac:dyDescent="0.25">
      <c r="A15" s="55"/>
      <c r="B15" s="37"/>
      <c r="C15" s="41" t="s">
        <v>104</v>
      </c>
      <c r="D15" s="42">
        <f t="array" ref="D15:G15">'[1]Avi. combustibles'!B35:E35</f>
        <v>752718</v>
      </c>
      <c r="E15" s="60">
        <v>735124</v>
      </c>
      <c r="F15" s="61">
        <v>9808592</v>
      </c>
      <c r="G15" s="61">
        <v>9009166</v>
      </c>
      <c r="H15" s="42">
        <f>G15-F15</f>
        <v>-799426</v>
      </c>
      <c r="I15" s="62">
        <f t="shared" si="1"/>
        <v>-8.1502625453276067</v>
      </c>
    </row>
    <row r="16" spans="1:9" x14ac:dyDescent="0.25">
      <c r="A16" s="55"/>
      <c r="B16" s="33" t="s">
        <v>105</v>
      </c>
      <c r="C16" s="38" t="s">
        <v>95</v>
      </c>
      <c r="D16" s="63">
        <f t="array" ref="D16:G16">'[1]Tráfico interior'!B35:E35</f>
        <v>273634</v>
      </c>
      <c r="E16" s="64">
        <v>379237</v>
      </c>
      <c r="F16" s="56">
        <v>3819339</v>
      </c>
      <c r="G16" s="57">
        <v>4078841</v>
      </c>
      <c r="H16" s="30">
        <f>G16-F16</f>
        <v>259502</v>
      </c>
      <c r="I16" s="36">
        <f t="shared" si="1"/>
        <v>6.7944217572726586</v>
      </c>
    </row>
    <row r="17" spans="1:9" x14ac:dyDescent="0.25">
      <c r="A17" s="55"/>
      <c r="B17" s="65"/>
      <c r="C17" s="65" t="s">
        <v>100</v>
      </c>
      <c r="D17" s="66">
        <f>SUM(D13,D14,D16)</f>
        <v>1196270.375</v>
      </c>
      <c r="E17" s="67">
        <f t="shared" ref="E17:G17" si="3">SUM(E13,E14,E16)</f>
        <v>1277429.8739999998</v>
      </c>
      <c r="F17" s="67">
        <f t="shared" si="3"/>
        <v>15545354.143999999</v>
      </c>
      <c r="G17" s="67">
        <f t="shared" si="3"/>
        <v>15103708.346000001</v>
      </c>
      <c r="H17" s="68">
        <f>G17-F17</f>
        <v>-441645.79799999855</v>
      </c>
      <c r="I17" s="54">
        <f t="shared" si="1"/>
        <v>-2.8410147103046768</v>
      </c>
    </row>
    <row r="18" spans="1:9" x14ac:dyDescent="0.25">
      <c r="A18" s="69" t="s">
        <v>106</v>
      </c>
      <c r="B18" s="69"/>
      <c r="C18" s="69"/>
      <c r="D18" s="70">
        <f>D12+D17</f>
        <v>46237507.375</v>
      </c>
      <c r="E18" s="71">
        <f>E12+E17</f>
        <v>43568157.873999998</v>
      </c>
      <c r="F18" s="71">
        <f>F12+F17</f>
        <v>561740770.14400005</v>
      </c>
      <c r="G18" s="71">
        <f>G12+G17</f>
        <v>543307746.34599996</v>
      </c>
      <c r="H18" s="72">
        <f t="shared" ref="H18:H28" si="4">G18-F18</f>
        <v>-18433023.798000097</v>
      </c>
      <c r="I18" s="73">
        <f t="shared" si="1"/>
        <v>-3.2814110667585794</v>
      </c>
    </row>
    <row r="19" spans="1:9" x14ac:dyDescent="0.25">
      <c r="A19" s="74"/>
      <c r="B19" s="75"/>
      <c r="C19" s="76"/>
      <c r="D19" s="77"/>
      <c r="E19" s="78"/>
      <c r="F19" s="79"/>
      <c r="G19" s="79"/>
      <c r="H19" s="80"/>
      <c r="I19" s="80"/>
    </row>
    <row r="20" spans="1:9" x14ac:dyDescent="0.25">
      <c r="A20" s="81" t="s">
        <v>107</v>
      </c>
      <c r="B20" s="37" t="s">
        <v>108</v>
      </c>
      <c r="C20" s="33" t="s">
        <v>95</v>
      </c>
      <c r="D20" s="30">
        <f t="array" ref="D20:G20">'[1]Mercancías tránsito'!B35:E35</f>
        <v>12473622</v>
      </c>
      <c r="E20" s="30">
        <v>11306371</v>
      </c>
      <c r="F20" s="30">
        <v>147516410</v>
      </c>
      <c r="G20" s="30">
        <v>141954932</v>
      </c>
      <c r="H20" s="82">
        <f>G20-F20</f>
        <v>-5561478</v>
      </c>
      <c r="I20" s="83">
        <f t="shared" ref="I20:I36" si="5">((G20*100/F20)-100)</f>
        <v>-3.7700741226010024</v>
      </c>
    </row>
    <row r="21" spans="1:9" x14ac:dyDescent="0.25">
      <c r="A21" s="81"/>
      <c r="B21" s="37"/>
      <c r="C21" s="84" t="s">
        <v>98</v>
      </c>
      <c r="D21" s="85">
        <f t="array" ref="D21:G21">'[1]Mercan. contene. tránsito'!B35:E35</f>
        <v>8348845</v>
      </c>
      <c r="E21" s="85">
        <v>8897854</v>
      </c>
      <c r="F21" s="85">
        <v>110847932</v>
      </c>
      <c r="G21" s="85">
        <v>106513959</v>
      </c>
      <c r="H21" s="86">
        <f>G21-F21</f>
        <v>-4333973</v>
      </c>
      <c r="I21" s="87">
        <f t="shared" si="5"/>
        <v>-3.9098365858553024</v>
      </c>
    </row>
    <row r="22" spans="1:9" x14ac:dyDescent="0.25">
      <c r="A22" s="81"/>
      <c r="B22" s="37" t="s">
        <v>109</v>
      </c>
      <c r="C22" s="33" t="s">
        <v>110</v>
      </c>
      <c r="D22" s="30">
        <f t="array" ref="D22:G22">'[1]Ro-Ro'!B35:E35</f>
        <v>5369834</v>
      </c>
      <c r="E22" s="30">
        <v>5310487</v>
      </c>
      <c r="F22" s="30">
        <v>70957341</v>
      </c>
      <c r="G22" s="30">
        <v>71862083</v>
      </c>
      <c r="H22" s="82">
        <f t="shared" ref="H22:H30" si="6">G22-F22</f>
        <v>904742</v>
      </c>
      <c r="I22" s="83">
        <f t="shared" si="5"/>
        <v>1.2750505969495123</v>
      </c>
    </row>
    <row r="23" spans="1:9" x14ac:dyDescent="0.25">
      <c r="A23" s="81"/>
      <c r="B23" s="37"/>
      <c r="C23" s="88" t="s">
        <v>111</v>
      </c>
      <c r="D23" s="85">
        <f t="array" ref="D23:G23">'[1]Ro-Ro UTIS'!B35:E35</f>
        <v>218944</v>
      </c>
      <c r="E23" s="85">
        <v>220729</v>
      </c>
      <c r="F23" s="85">
        <v>2957190</v>
      </c>
      <c r="G23" s="85">
        <v>2996069</v>
      </c>
      <c r="H23" s="86">
        <f t="shared" si="6"/>
        <v>38879</v>
      </c>
      <c r="I23" s="87">
        <f t="shared" si="5"/>
        <v>1.3147278328413137</v>
      </c>
    </row>
    <row r="24" spans="1:9" x14ac:dyDescent="0.25">
      <c r="A24" s="81"/>
      <c r="B24" s="37" t="s">
        <v>112</v>
      </c>
      <c r="C24" s="33" t="s">
        <v>95</v>
      </c>
      <c r="D24" s="30">
        <f t="array" ref="D24:G24">[1]TEUS!B35:E35</f>
        <v>1298609.25</v>
      </c>
      <c r="E24" s="30">
        <v>1345795</v>
      </c>
      <c r="F24" s="30">
        <v>17151467.75</v>
      </c>
      <c r="G24" s="30">
        <v>16379280.25</v>
      </c>
      <c r="H24" s="82">
        <f t="shared" si="6"/>
        <v>-772187.5</v>
      </c>
      <c r="I24" s="83">
        <f t="shared" si="5"/>
        <v>-4.5021657111532107</v>
      </c>
    </row>
    <row r="25" spans="1:9" x14ac:dyDescent="0.25">
      <c r="A25" s="81"/>
      <c r="B25" s="37"/>
      <c r="C25" s="84" t="s">
        <v>113</v>
      </c>
      <c r="D25" s="85">
        <f t="array" ref="D25:G25">'[1]TEUS tránsito'!B35:E35</f>
        <v>657595.25</v>
      </c>
      <c r="E25" s="85">
        <v>692929</v>
      </c>
      <c r="F25" s="85">
        <v>8827317.4199999999</v>
      </c>
      <c r="G25" s="85">
        <v>8396940.25</v>
      </c>
      <c r="H25" s="86">
        <f t="shared" si="6"/>
        <v>-430377.16999999993</v>
      </c>
      <c r="I25" s="87">
        <f t="shared" si="5"/>
        <v>-4.8755148310957708</v>
      </c>
    </row>
    <row r="26" spans="1:9" x14ac:dyDescent="0.25">
      <c r="A26" s="81"/>
      <c r="B26" s="37"/>
      <c r="C26" s="84" t="s">
        <v>114</v>
      </c>
      <c r="D26" s="85">
        <f t="array" ref="D26:G26">'[1]TEUS nacional'!B35:E35</f>
        <v>170936.75</v>
      </c>
      <c r="E26" s="85">
        <v>176033.5</v>
      </c>
      <c r="F26" s="85">
        <v>2097270.5</v>
      </c>
      <c r="G26" s="85">
        <v>2084703.75</v>
      </c>
      <c r="H26" s="86">
        <f t="shared" si="6"/>
        <v>-12566.75</v>
      </c>
      <c r="I26" s="87">
        <f t="shared" si="5"/>
        <v>-0.59919547812263829</v>
      </c>
    </row>
    <row r="27" spans="1:9" x14ac:dyDescent="0.25">
      <c r="A27" s="81"/>
      <c r="B27" s="37"/>
      <c r="C27" s="84" t="s">
        <v>115</v>
      </c>
      <c r="D27" s="85">
        <f t="array" ref="D27:G27">'[1]TEUS exterior'!B35:E35</f>
        <v>470077.25</v>
      </c>
      <c r="E27" s="85">
        <v>476832.5</v>
      </c>
      <c r="F27" s="85">
        <v>6226879.8300000001</v>
      </c>
      <c r="G27" s="85">
        <v>5897636.25</v>
      </c>
      <c r="H27" s="86">
        <f t="shared" si="6"/>
        <v>-329243.58000000007</v>
      </c>
      <c r="I27" s="87">
        <f t="shared" si="5"/>
        <v>-5.2874567839540276</v>
      </c>
    </row>
    <row r="28" spans="1:9" x14ac:dyDescent="0.25">
      <c r="A28" s="81"/>
      <c r="B28" s="37" t="s">
        <v>116</v>
      </c>
      <c r="C28" s="33" t="s">
        <v>117</v>
      </c>
      <c r="D28" s="30">
        <f t="array" ref="D28:G28">'[1]Buques número'!B35:E35</f>
        <v>12009</v>
      </c>
      <c r="E28" s="30">
        <v>12134</v>
      </c>
      <c r="F28" s="30">
        <v>157105</v>
      </c>
      <c r="G28" s="30">
        <v>164215</v>
      </c>
      <c r="H28" s="82">
        <f t="shared" si="6"/>
        <v>7110</v>
      </c>
      <c r="I28" s="83">
        <f t="shared" si="5"/>
        <v>4.5256357213328613</v>
      </c>
    </row>
    <row r="29" spans="1:9" x14ac:dyDescent="0.25">
      <c r="A29" s="81"/>
      <c r="B29" s="37"/>
      <c r="C29" s="33" t="s">
        <v>118</v>
      </c>
      <c r="D29" s="30">
        <f t="array" ref="D29:G29">'[1]Buques GT'!B35:E35</f>
        <v>204842808</v>
      </c>
      <c r="E29" s="30">
        <v>210478608</v>
      </c>
      <c r="F29" s="30">
        <v>2489579430</v>
      </c>
      <c r="G29" s="30">
        <v>2638995864</v>
      </c>
      <c r="H29" s="82">
        <f t="shared" si="6"/>
        <v>149416434</v>
      </c>
      <c r="I29" s="83">
        <f t="shared" si="5"/>
        <v>6.0016737043814601</v>
      </c>
    </row>
    <row r="30" spans="1:9" x14ac:dyDescent="0.25">
      <c r="A30" s="81"/>
      <c r="B30" s="37"/>
      <c r="C30" s="84" t="s">
        <v>119</v>
      </c>
      <c r="D30" s="85">
        <f t="array" ref="D30:G30">[1]Cruceros!B35:E35</f>
        <v>303</v>
      </c>
      <c r="E30" s="85">
        <v>295</v>
      </c>
      <c r="F30" s="85">
        <v>4528</v>
      </c>
      <c r="G30" s="85">
        <v>4501</v>
      </c>
      <c r="H30" s="86">
        <f t="shared" si="6"/>
        <v>-27</v>
      </c>
      <c r="I30" s="87">
        <f t="shared" si="5"/>
        <v>-0.59628975265017914</v>
      </c>
    </row>
    <row r="31" spans="1:9" x14ac:dyDescent="0.25">
      <c r="A31" s="81"/>
      <c r="B31" s="37" t="s">
        <v>120</v>
      </c>
      <c r="C31" s="33" t="s">
        <v>95</v>
      </c>
      <c r="D31" s="30">
        <f t="array" ref="D31:G31">'[1]Pasajeros total'!B35:E35</f>
        <v>2254768</v>
      </c>
      <c r="E31" s="30">
        <v>2480603</v>
      </c>
      <c r="F31" s="30">
        <v>33000241</v>
      </c>
      <c r="G31" s="30">
        <v>39251480</v>
      </c>
      <c r="H31" s="82">
        <f>G31-F31</f>
        <v>6251239</v>
      </c>
      <c r="I31" s="83">
        <f>((G31*100/F31)-100)</f>
        <v>18.943010143471383</v>
      </c>
    </row>
    <row r="32" spans="1:9" x14ac:dyDescent="0.25">
      <c r="A32" s="81"/>
      <c r="B32" s="37"/>
      <c r="C32" s="84" t="s">
        <v>121</v>
      </c>
      <c r="D32" s="85">
        <f t="array" ref="D32:G32">'[1]Pasajeros regulares'!B35:E35</f>
        <v>1594629</v>
      </c>
      <c r="E32" s="85">
        <v>1741436</v>
      </c>
      <c r="F32" s="85">
        <v>24816082</v>
      </c>
      <c r="G32" s="85">
        <v>27238774</v>
      </c>
      <c r="H32" s="86">
        <f>G32-F32</f>
        <v>2422692</v>
      </c>
      <c r="I32" s="87">
        <f>((G32*100/F32)-100)</f>
        <v>9.7625886310336938</v>
      </c>
    </row>
    <row r="33" spans="1:9" x14ac:dyDescent="0.25">
      <c r="A33" s="81"/>
      <c r="B33" s="37"/>
      <c r="C33" s="84" t="s">
        <v>122</v>
      </c>
      <c r="D33" s="85">
        <f t="array" ref="D33:G33">'[1]Pasajeros crucero'!B35:E35</f>
        <v>660139</v>
      </c>
      <c r="E33" s="85">
        <v>739167</v>
      </c>
      <c r="F33" s="85">
        <v>8184159</v>
      </c>
      <c r="G33" s="85">
        <v>12012706</v>
      </c>
      <c r="H33" s="86">
        <f>G33-F33</f>
        <v>3828547</v>
      </c>
      <c r="I33" s="87">
        <f>((G33*100/F33)-100)</f>
        <v>46.779968473242036</v>
      </c>
    </row>
    <row r="34" spans="1:9" x14ac:dyDescent="0.25">
      <c r="A34" s="81"/>
      <c r="B34" s="37" t="s">
        <v>123</v>
      </c>
      <c r="C34" s="33" t="s">
        <v>124</v>
      </c>
      <c r="D34" s="30">
        <f t="array" ref="D34:G34">'[1]Automóviles régimen pasaje'!B35:E35</f>
        <v>446630</v>
      </c>
      <c r="E34" s="30">
        <v>491490</v>
      </c>
      <c r="F34" s="30">
        <v>6249069</v>
      </c>
      <c r="G34" s="30">
        <v>6855548</v>
      </c>
      <c r="H34" s="82">
        <f>G34-F34</f>
        <v>606479</v>
      </c>
      <c r="I34" s="83">
        <f>((G34*100/F34)-100)</f>
        <v>9.7051096731369171</v>
      </c>
    </row>
    <row r="35" spans="1:9" x14ac:dyDescent="0.25">
      <c r="A35" s="81"/>
      <c r="B35" s="37"/>
      <c r="C35" s="33" t="s">
        <v>125</v>
      </c>
      <c r="D35" s="30">
        <f t="array" ref="D35:G35">'[1]Automóviles régimen mercancía'!B35:E35</f>
        <v>363488</v>
      </c>
      <c r="E35" s="30">
        <v>318228</v>
      </c>
      <c r="F35" s="30">
        <v>3254434</v>
      </c>
      <c r="G35" s="30">
        <v>3893800</v>
      </c>
      <c r="H35" s="82">
        <f>G35-F35</f>
        <v>639366</v>
      </c>
      <c r="I35" s="83">
        <f>((G35*100/F35)-100)</f>
        <v>19.645996815421668</v>
      </c>
    </row>
    <row r="36" spans="1:9" x14ac:dyDescent="0.25">
      <c r="A36" s="89" t="s">
        <v>126</v>
      </c>
    </row>
  </sheetData>
  <mergeCells count="16">
    <mergeCell ref="A13:A17"/>
    <mergeCell ref="B14:B15"/>
    <mergeCell ref="A18:C18"/>
    <mergeCell ref="A20:A35"/>
    <mergeCell ref="B20:B21"/>
    <mergeCell ref="B22:B23"/>
    <mergeCell ref="B24:B27"/>
    <mergeCell ref="B28:B30"/>
    <mergeCell ref="B31:B33"/>
    <mergeCell ref="B34:B35"/>
    <mergeCell ref="A5:C6"/>
    <mergeCell ref="D5:E5"/>
    <mergeCell ref="F5:G5"/>
    <mergeCell ref="H5:I5"/>
    <mergeCell ref="A7:A12"/>
    <mergeCell ref="B9:B11"/>
  </mergeCells>
  <conditionalFormatting sqref="H7:I35">
    <cfRule type="expression" dxfId="2" priority="1">
      <formula>H7&lt;0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Diciembre_2023</vt:lpstr>
      <vt:lpstr>Resumen naturalezas Dic2023</vt:lpstr>
      <vt:lpstr>Resumen general Dic2023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2024-05-05T19:35:09Z</dcterms:modified>
</cp:coreProperties>
</file>