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carni\Desktop\TFM\Tablas_descargadas\Modificados_pestaña\2022_2023\"/>
    </mc:Choice>
  </mc:AlternateContent>
  <bookViews>
    <workbookView xWindow="0" yWindow="0" windowWidth="28800" windowHeight="12435"/>
  </bookViews>
  <sheets>
    <sheet name="Enero 2023" sheetId="1" r:id="rId1"/>
    <sheet name="Resumen naturalezas Enero 2023" sheetId="2" r:id="rId2"/>
    <sheet name="Resumen general Enero 2023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3" l="1" a="1"/>
  <c r="G35" i="3" s="1"/>
  <c r="D34" i="3" a="1"/>
  <c r="G34" i="3" s="1"/>
  <c r="D33" i="3" a="1"/>
  <c r="E33" i="3" s="1"/>
  <c r="D32" i="3" a="1"/>
  <c r="F32" i="3" s="1"/>
  <c r="D31" i="3" a="1"/>
  <c r="G31" i="3" s="1"/>
  <c r="D30" i="3" a="1"/>
  <c r="G30" i="3" s="1"/>
  <c r="D29" i="3" a="1"/>
  <c r="D28" i="3" a="1"/>
  <c r="G28" i="3" s="1"/>
  <c r="D27" i="3" a="1"/>
  <c r="D27" i="3" s="1"/>
  <c r="D26" i="3" a="1"/>
  <c r="E26" i="3" s="1"/>
  <c r="D25" i="3" a="1"/>
  <c r="F25" i="3" s="1"/>
  <c r="D24" i="3" a="1"/>
  <c r="D23" i="3" a="1"/>
  <c r="D22" i="3" a="1"/>
  <c r="G22" i="3" s="1"/>
  <c r="D21" i="3" a="1"/>
  <c r="D21" i="3" s="1"/>
  <c r="D20" i="3" a="1"/>
  <c r="E20" i="3" s="1"/>
  <c r="D16" i="3" a="1"/>
  <c r="F16" i="3" s="1"/>
  <c r="D15" i="3" a="1"/>
  <c r="D14" i="3" a="1"/>
  <c r="D13" i="3" a="1"/>
  <c r="E13" i="3" s="1"/>
  <c r="D10" i="3" a="1"/>
  <c r="D10" i="3" s="1"/>
  <c r="D9" i="3" a="1"/>
  <c r="E9" i="3" s="1"/>
  <c r="D8" i="3" a="1"/>
  <c r="D7" i="3" a="1"/>
  <c r="D7" i="3" s="1"/>
  <c r="N48" i="2"/>
  <c r="L48" i="2"/>
  <c r="K48" i="2"/>
  <c r="M48" i="2" s="1"/>
  <c r="H48" i="2"/>
  <c r="J48" i="2" s="1"/>
  <c r="G48" i="2"/>
  <c r="D48" i="2"/>
  <c r="F48" i="2" s="1"/>
  <c r="C48" i="2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N31" i="1"/>
  <c r="BM31" i="1"/>
  <c r="BL31" i="1"/>
  <c r="BK31" i="1"/>
  <c r="BJ31" i="1"/>
  <c r="BH31" i="1"/>
  <c r="BI31" i="1" s="1"/>
  <c r="BG31" i="1"/>
  <c r="BF31" i="1"/>
  <c r="BE31" i="1"/>
  <c r="BD31" i="1"/>
  <c r="BC31" i="1"/>
  <c r="BB31" i="1"/>
  <c r="BA31" i="1"/>
  <c r="AZ31" i="1"/>
  <c r="AX31" i="1"/>
  <c r="AY31" i="1" s="1"/>
  <c r="AW31" i="1"/>
  <c r="AV31" i="1"/>
  <c r="AU31" i="1"/>
  <c r="AS31" i="1"/>
  <c r="AT31" i="1" s="1"/>
  <c r="AR31" i="1"/>
  <c r="AQ31" i="1"/>
  <c r="AP31" i="1"/>
  <c r="AO31" i="1"/>
  <c r="AN31" i="1"/>
  <c r="AM31" i="1"/>
  <c r="AL31" i="1"/>
  <c r="AK31" i="1"/>
  <c r="AI31" i="1"/>
  <c r="AJ31" i="1" s="1"/>
  <c r="AH31" i="1"/>
  <c r="AG31" i="1"/>
  <c r="AF31" i="1"/>
  <c r="AD31" i="1"/>
  <c r="AC31" i="1"/>
  <c r="AE31" i="1" s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P31" i="1" s="1"/>
  <c r="N31" i="1"/>
  <c r="M31" i="1"/>
  <c r="L31" i="1"/>
  <c r="J31" i="1"/>
  <c r="K31" i="1" s="1"/>
  <c r="I31" i="1"/>
  <c r="H31" i="1"/>
  <c r="G31" i="1"/>
  <c r="F31" i="1"/>
  <c r="E31" i="1"/>
  <c r="D31" i="1"/>
  <c r="C31" i="1"/>
  <c r="B31" i="1"/>
  <c r="E21" i="3" l="1"/>
  <c r="F10" i="3"/>
  <c r="F13" i="3"/>
  <c r="E10" i="3"/>
  <c r="E11" i="3" s="1"/>
  <c r="G21" i="3"/>
  <c r="G10" i="3"/>
  <c r="D22" i="3"/>
  <c r="F26" i="3"/>
  <c r="I26" i="3" s="1"/>
  <c r="F22" i="3"/>
  <c r="I22" i="3" s="1"/>
  <c r="D13" i="3"/>
  <c r="G13" i="3"/>
  <c r="I13" i="3" s="1"/>
  <c r="F20" i="3"/>
  <c r="G26" i="3"/>
  <c r="D28" i="3"/>
  <c r="G20" i="3"/>
  <c r="E28" i="3"/>
  <c r="F9" i="3"/>
  <c r="I9" i="3" s="1"/>
  <c r="E22" i="3"/>
  <c r="G25" i="3"/>
  <c r="H25" i="3" s="1"/>
  <c r="E27" i="3"/>
  <c r="F28" i="3"/>
  <c r="I28" i="3" s="1"/>
  <c r="G9" i="3"/>
  <c r="F27" i="3"/>
  <c r="G16" i="3"/>
  <c r="I16" i="3" s="1"/>
  <c r="F21" i="3"/>
  <c r="G27" i="3"/>
  <c r="D34" i="3"/>
  <c r="G15" i="3"/>
  <c r="F15" i="3"/>
  <c r="E15" i="3"/>
  <c r="D15" i="3"/>
  <c r="G24" i="3"/>
  <c r="F24" i="3"/>
  <c r="E24" i="3"/>
  <c r="D24" i="3"/>
  <c r="G29" i="3"/>
  <c r="F29" i="3"/>
  <c r="E29" i="3"/>
  <c r="H10" i="3"/>
  <c r="G14" i="3"/>
  <c r="F14" i="3"/>
  <c r="D29" i="3"/>
  <c r="F8" i="3"/>
  <c r="E8" i="3"/>
  <c r="D8" i="3"/>
  <c r="D14" i="3"/>
  <c r="G8" i="3"/>
  <c r="E14" i="3"/>
  <c r="G23" i="3"/>
  <c r="F23" i="3"/>
  <c r="E23" i="3"/>
  <c r="G7" i="3"/>
  <c r="F7" i="3"/>
  <c r="E7" i="3"/>
  <c r="D23" i="3"/>
  <c r="G32" i="3"/>
  <c r="F33" i="3"/>
  <c r="E34" i="3"/>
  <c r="D35" i="3"/>
  <c r="G33" i="3"/>
  <c r="F34" i="3"/>
  <c r="H34" i="3" s="1"/>
  <c r="E35" i="3"/>
  <c r="F35" i="3"/>
  <c r="I35" i="3" s="1"/>
  <c r="D30" i="3"/>
  <c r="D16" i="3"/>
  <c r="D25" i="3"/>
  <c r="E30" i="3"/>
  <c r="D31" i="3"/>
  <c r="D9" i="3"/>
  <c r="D11" i="3" s="1"/>
  <c r="E16" i="3"/>
  <c r="D20" i="3"/>
  <c r="E25" i="3"/>
  <c r="D26" i="3"/>
  <c r="H28" i="3"/>
  <c r="F30" i="3"/>
  <c r="I30" i="3" s="1"/>
  <c r="E31" i="3"/>
  <c r="D32" i="3"/>
  <c r="F31" i="3"/>
  <c r="H31" i="3" s="1"/>
  <c r="E32" i="3"/>
  <c r="D33" i="3"/>
  <c r="I48" i="2"/>
  <c r="E48" i="2"/>
  <c r="H13" i="3" l="1"/>
  <c r="F17" i="3"/>
  <c r="I10" i="3"/>
  <c r="E12" i="3"/>
  <c r="H27" i="3"/>
  <c r="H21" i="3"/>
  <c r="H22" i="3"/>
  <c r="I31" i="3"/>
  <c r="H26" i="3"/>
  <c r="F11" i="3"/>
  <c r="H20" i="3"/>
  <c r="G11" i="3"/>
  <c r="I27" i="3"/>
  <c r="I20" i="3"/>
  <c r="H30" i="3"/>
  <c r="E17" i="3"/>
  <c r="E18" i="3" s="1"/>
  <c r="H16" i="3"/>
  <c r="H9" i="3"/>
  <c r="D12" i="3"/>
  <c r="F12" i="3"/>
  <c r="F18" i="3" s="1"/>
  <c r="I21" i="3"/>
  <c r="I34" i="3"/>
  <c r="I25" i="3"/>
  <c r="D17" i="3"/>
  <c r="I33" i="3"/>
  <c r="H33" i="3"/>
  <c r="I24" i="3"/>
  <c r="H24" i="3"/>
  <c r="G12" i="3"/>
  <c r="I7" i="3"/>
  <c r="H7" i="3"/>
  <c r="H29" i="3"/>
  <c r="I29" i="3"/>
  <c r="I15" i="3"/>
  <c r="H15" i="3"/>
  <c r="H35" i="3"/>
  <c r="H23" i="3"/>
  <c r="I23" i="3"/>
  <c r="H8" i="3"/>
  <c r="I8" i="3"/>
  <c r="H14" i="3"/>
  <c r="I14" i="3"/>
  <c r="G17" i="3"/>
  <c r="I32" i="3"/>
  <c r="H32" i="3"/>
  <c r="I11" i="3"/>
  <c r="H11" i="3"/>
  <c r="D18" i="3" l="1"/>
  <c r="I17" i="3"/>
  <c r="H17" i="3"/>
  <c r="I12" i="3"/>
  <c r="H12" i="3"/>
  <c r="G18" i="3"/>
  <c r="I18" i="3" l="1"/>
  <c r="H18" i="3"/>
</calcChain>
</file>

<file path=xl/sharedStrings.xml><?xml version="1.0" encoding="utf-8"?>
<sst xmlns="http://schemas.openxmlformats.org/spreadsheetml/2006/main" count="509" uniqueCount="184">
  <si>
    <t>Autoridad Portuaria</t>
  </si>
  <si>
    <t>Acumulado desde Enero</t>
  </si>
  <si>
    <t>Var. (%)</t>
  </si>
  <si>
    <t>A Coruña</t>
  </si>
  <si>
    <t>Alicante</t>
  </si>
  <si>
    <t xml:space="preserve"> 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</si>
  <si>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</si>
  <si>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</si>
  <si>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</si>
  <si>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</si>
  <si>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</si>
  <si>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</si>
  <si>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</si>
  <si>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</si>
  <si>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</si>
  <si>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</si>
  <si>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</si>
  <si>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</si>
  <si>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</si>
  <si>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</si>
  <si>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</si>
  <si>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</si>
  <si>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</si>
  <si>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</si>
  <si>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</si>
  <si>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</si>
  <si>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</si>
  <si>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</si>
  <si>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</si>
  <si>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</si>
  <si>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</si>
  <si>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</si>
  <si>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</si>
  <si>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2022 t</t>
  </si>
  <si>
    <t>2023 t</t>
  </si>
  <si>
    <t>Acumulado desde Enero Graneles Líquidos</t>
  </si>
  <si>
    <t>Enero Graneles Sólidos</t>
  </si>
  <si>
    <t>Enero Graneles Líquidos</t>
  </si>
  <si>
    <t>Acumulado desde Enero Graneles Sólidos</t>
  </si>
  <si>
    <t>Enero Mercancía General</t>
  </si>
  <si>
    <t>Acumulado desde Enero Mercancía General</t>
  </si>
  <si>
    <t>Enero Mercancía general en contenedores</t>
  </si>
  <si>
    <t>Acumulado desde Enero Mercancía General en contenedores</t>
  </si>
  <si>
    <t>Enero Pesca</t>
  </si>
  <si>
    <t>Acumulado desde Enero Pesca</t>
  </si>
  <si>
    <t>Enero Avituallamiento</t>
  </si>
  <si>
    <t>Acumulado desde Enero Avituallamiento</t>
  </si>
  <si>
    <t>Enero Avituallamiento de combustibles líquidos</t>
  </si>
  <si>
    <t>Acumulado desde Enero Avituallamiento de combustibles líquidos</t>
  </si>
  <si>
    <t>Enero Tráfico interior</t>
  </si>
  <si>
    <t>Acumulado desde Enero Tráfico interior</t>
  </si>
  <si>
    <t>Enero Mercancías en tránsito</t>
  </si>
  <si>
    <t>Acumulado desde Enero Mercancías en tránsito</t>
  </si>
  <si>
    <t>Enero Mercancías en tránsito en contenedores</t>
  </si>
  <si>
    <t>Acumulado desde Enero Mercancías en tránsito en contenedores</t>
  </si>
  <si>
    <t>Enero Tráfico Ro-Ro</t>
  </si>
  <si>
    <t>Acumulado desde Enero Tráfico Ro-Ro</t>
  </si>
  <si>
    <t>Enero Unidades de transporte intermodal Ro-Ro UTIS</t>
  </si>
  <si>
    <t>Acumulado desde Enero Unidades de transporte intermodal Ro-Ro UTIS</t>
  </si>
  <si>
    <t>Enero Contenedores TEUS</t>
  </si>
  <si>
    <t>Acumulado desde Enero Contenedores TEUS</t>
  </si>
  <si>
    <t>Enero Contenedores en tránsito TEUS</t>
  </si>
  <si>
    <t>Acumulado desde Enero Contenedores en tránsito TEUS</t>
  </si>
  <si>
    <t>Enero Contenedores entrada-salida nacional TEUS</t>
  </si>
  <si>
    <t>Acumulado desde Enero Contenedores entrada-salida nacional TEUS</t>
  </si>
  <si>
    <t>Enero Contenedores entrada-salida exterior TEUS</t>
  </si>
  <si>
    <t>Acumulado desde Enero Contenedores entrada-salida exterior TEUS</t>
  </si>
  <si>
    <t>Enero Buques mercantes (Número)</t>
  </si>
  <si>
    <t>Acumulado desde Enero Buques mercantes (Número)</t>
  </si>
  <si>
    <t>Enero Buques mercantes (G.T.)</t>
  </si>
  <si>
    <t>Acumulado desde Enero Buques mercantes (G.T.)</t>
  </si>
  <si>
    <t>2022 GT</t>
  </si>
  <si>
    <t>2023 GT</t>
  </si>
  <si>
    <t>Enero Buques de crucero (Número)</t>
  </si>
  <si>
    <t>Acumulado desde Enero Buques de crucero (Número)</t>
  </si>
  <si>
    <t>Enero Pasajeros en régimen de transporte y de crucero (Número)</t>
  </si>
  <si>
    <t>Acumulado desde Enero Pasajeros en régimen de transporte y de crucero (Número)</t>
  </si>
  <si>
    <t>Enero Pasajeros en régimen de transporte (Número)</t>
  </si>
  <si>
    <t>Acumulado desde Enero Pasajeros en régimen de transporte (Número)</t>
  </si>
  <si>
    <t>Enero Pasajeros de crucero (Número)</t>
  </si>
  <si>
    <t>Acumulado desde Enero Pasajeros de crucero (Número)</t>
  </si>
  <si>
    <t>Enero Automóviles en régimen de pasaje (Unidades)</t>
  </si>
  <si>
    <t>Acumulado desde Enero Automóviles en régimen de pasaje (Unidades)</t>
  </si>
  <si>
    <t>Enero Automóviles en régimen de mercancía (Unidades)</t>
  </si>
  <si>
    <t>Acumulado desde Enero Automóviles en régimen de mercancía (Unidades)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</si>
  <si>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</si>
  <si>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</si>
  <si>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</si>
  <si>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</si>
  <si>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</si>
  <si>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</si>
  <si>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</si>
  <si>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</si>
  <si>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</si>
  <si>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</si>
  <si>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</si>
  <si>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</si>
  <si>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</si>
  <si>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</si>
  <si>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</si>
  <si>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</si>
  <si>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</si>
  <si>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</si>
  <si>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</si>
  <si>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</si>
  <si>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</si>
  <si>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</si>
  <si>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</si>
  <si>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</si>
  <si>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</si>
  <si>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</si>
  <si>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</si>
  <si>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</si>
  <si>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</si>
  <si>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</si>
  <si>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</si>
  <si>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</si>
  <si>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</si>
  <si>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</si>
  <si>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</si>
  <si>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</si>
  <si>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</si>
  <si>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</si>
  <si>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</si>
  <si>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</si>
  <si>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</si>
  <si>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</si>
  <si>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</si>
  <si>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</si>
  <si>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</si>
  <si>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</si>
  <si>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</si>
  <si>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</si>
  <si>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</si>
  <si>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</si>
  <si>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</si>
  <si>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</si>
  <si>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</si>
  <si>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</si>
  <si>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</si>
  <si>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</si>
  <si>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</si>
  <si>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</si>
  <si>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</si>
  <si>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</si>
  <si>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</si>
  <si>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</si>
  <si>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</si>
  <si>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</si>
  <si>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</si>
  <si>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Enero 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</si>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</sst>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3" fontId="11" fillId="5" borderId="18" xfId="0" applyNumberFormat="1" applyFont="1" applyFill="1" applyBorder="1" applyAlignment="1">
      <alignment horizontal="right" vertical="center" wrapText="1"/>
    </xf>
    <xf numFmtId="3" fontId="11" fillId="5" borderId="19" xfId="0" applyNumberFormat="1" applyFont="1" applyFill="1" applyBorder="1" applyAlignment="1">
      <alignment horizontal="right" vertical="center" wrapText="1"/>
    </xf>
    <xf numFmtId="165" fontId="11" fillId="5" borderId="20" xfId="0" applyNumberFormat="1" applyFont="1" applyFill="1" applyBorder="1" applyAlignment="1">
      <alignment horizontal="right" vertical="center" wrapText="1"/>
    </xf>
    <xf numFmtId="166" fontId="11" fillId="5" borderId="21" xfId="0" applyNumberFormat="1" applyFont="1" applyFill="1" applyBorder="1" applyAlignment="1">
      <alignment horizontal="right" vertical="center" wrapText="1"/>
    </xf>
    <xf numFmtId="3" fontId="11" fillId="5" borderId="22" xfId="0" applyNumberFormat="1" applyFont="1" applyFill="1" applyBorder="1" applyAlignment="1">
      <alignment horizontal="right" vertical="center" wrapText="1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26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8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6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9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30" xfId="0" applyNumberFormat="1" applyFont="1" applyFill="1" applyBorder="1" applyAlignment="1">
      <alignment horizontal="right" vertical="center"/>
    </xf>
    <xf numFmtId="3" fontId="17" fillId="0" borderId="31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12" xfId="0" applyNumberFormat="1" applyFont="1" applyBorder="1" applyAlignment="1">
      <alignment horizontal="right" vertical="center"/>
    </xf>
    <xf numFmtId="3" fontId="17" fillId="3" borderId="26" xfId="0" applyNumberFormat="1" applyFont="1" applyFill="1" applyBorder="1" applyAlignment="1">
      <alignment horizontal="right" vertical="center"/>
    </xf>
    <xf numFmtId="3" fontId="17" fillId="3" borderId="32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30" xfId="0" applyNumberFormat="1" applyFont="1" applyFill="1" applyBorder="1" applyAlignment="1">
      <alignment horizontal="right" vertical="center"/>
    </xf>
    <xf numFmtId="0" fontId="21" fillId="0" borderId="12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1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5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right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left" vertical="center" wrapText="1" indent="1"/>
    </xf>
    <xf numFmtId="0" fontId="16" fillId="3" borderId="27" xfId="0" applyFont="1" applyFill="1" applyBorder="1" applyAlignment="1">
      <alignment horizontal="left" vertical="center"/>
    </xf>
    <xf numFmtId="0" fontId="16" fillId="4" borderId="24" xfId="0" applyFont="1" applyFill="1" applyBorder="1" applyAlignment="1">
      <alignment horizontal="left" vertical="center" indent="1"/>
    </xf>
    <xf numFmtId="0" fontId="20" fillId="2" borderId="23" xfId="0" applyFont="1" applyFill="1" applyBorder="1" applyAlignment="1">
      <alignment horizontal="right" vertical="center"/>
    </xf>
    <xf numFmtId="0" fontId="16" fillId="4" borderId="30" xfId="0" applyFont="1" applyFill="1" applyBorder="1" applyAlignment="1">
      <alignment horizontal="left" vertical="center" indent="1"/>
    </xf>
  </cellXfs>
  <cellStyles count="1">
    <cellStyle name="Normal" xfId="0" builtinId="0"/>
  </cellStyles>
  <dxfs count="51"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ncarni/Documents/Master/TFM_2024/Proyecto/informacion_tablas/01%20Ener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5">
          <cell r="B35">
            <v>15211850</v>
          </cell>
          <cell r="C35">
            <v>14786398</v>
          </cell>
          <cell r="D35">
            <v>15211850</v>
          </cell>
          <cell r="E35">
            <v>14786398</v>
          </cell>
        </row>
      </sheetData>
      <sheetData sheetId="8">
        <row r="35">
          <cell r="B35">
            <v>8171135</v>
          </cell>
          <cell r="C35">
            <v>8174893</v>
          </cell>
          <cell r="D35">
            <v>8171135</v>
          </cell>
          <cell r="E35">
            <v>8174893</v>
          </cell>
        </row>
      </sheetData>
      <sheetData sheetId="9">
        <row r="35">
          <cell r="B35">
            <v>22108751</v>
          </cell>
          <cell r="C35">
            <v>20121309</v>
          </cell>
          <cell r="D35">
            <v>22108751</v>
          </cell>
          <cell r="E35">
            <v>20121309</v>
          </cell>
        </row>
      </sheetData>
      <sheetData sheetId="10">
        <row r="35">
          <cell r="B35">
            <v>15842097</v>
          </cell>
          <cell r="C35">
            <v>13928282</v>
          </cell>
          <cell r="D35">
            <v>15842097</v>
          </cell>
          <cell r="E35">
            <v>13928282</v>
          </cell>
        </row>
      </sheetData>
      <sheetData sheetId="11">
        <row r="35">
          <cell r="B35">
            <v>8780.8690000000006</v>
          </cell>
          <cell r="C35">
            <v>7698.7280000000001</v>
          </cell>
          <cell r="D35">
            <v>8780.8690000000006</v>
          </cell>
          <cell r="E35">
            <v>7698.7280000000001</v>
          </cell>
        </row>
      </sheetData>
      <sheetData sheetId="12">
        <row r="35">
          <cell r="B35">
            <v>893789</v>
          </cell>
          <cell r="C35">
            <v>864665</v>
          </cell>
          <cell r="D35">
            <v>893789</v>
          </cell>
          <cell r="E35">
            <v>864665</v>
          </cell>
        </row>
      </sheetData>
      <sheetData sheetId="13">
        <row r="35">
          <cell r="B35">
            <v>755038</v>
          </cell>
          <cell r="C35">
            <v>722266</v>
          </cell>
          <cell r="D35">
            <v>755038</v>
          </cell>
          <cell r="E35">
            <v>722266</v>
          </cell>
        </row>
      </sheetData>
      <sheetData sheetId="14">
        <row r="35">
          <cell r="B35">
            <v>260756</v>
          </cell>
          <cell r="C35">
            <v>268004</v>
          </cell>
          <cell r="D35">
            <v>260756</v>
          </cell>
          <cell r="E35">
            <v>268004</v>
          </cell>
        </row>
      </sheetData>
      <sheetData sheetId="15">
        <row r="35">
          <cell r="B35">
            <v>12459848</v>
          </cell>
          <cell r="C35">
            <v>11823289</v>
          </cell>
          <cell r="D35">
            <v>12459848</v>
          </cell>
          <cell r="E35">
            <v>11823289</v>
          </cell>
        </row>
      </sheetData>
      <sheetData sheetId="16">
        <row r="35">
          <cell r="B35">
            <v>9625610</v>
          </cell>
          <cell r="C35">
            <v>8297108</v>
          </cell>
          <cell r="D35">
            <v>9625610</v>
          </cell>
          <cell r="E35">
            <v>8297108</v>
          </cell>
        </row>
      </sheetData>
      <sheetData sheetId="17">
        <row r="35">
          <cell r="B35">
            <v>5283609</v>
          </cell>
          <cell r="C35">
            <v>5355939</v>
          </cell>
          <cell r="D35">
            <v>5283609</v>
          </cell>
          <cell r="E35">
            <v>5355939</v>
          </cell>
        </row>
      </sheetData>
      <sheetData sheetId="18">
        <row r="35">
          <cell r="B35">
            <v>215056</v>
          </cell>
          <cell r="C35">
            <v>218886</v>
          </cell>
          <cell r="D35">
            <v>215056</v>
          </cell>
          <cell r="E35">
            <v>218886</v>
          </cell>
        </row>
      </sheetData>
      <sheetData sheetId="19">
        <row r="35">
          <cell r="B35">
            <v>1446924</v>
          </cell>
          <cell r="C35">
            <v>1284424.75</v>
          </cell>
          <cell r="D35">
            <v>1446924</v>
          </cell>
          <cell r="E35">
            <v>1284424.75</v>
          </cell>
        </row>
      </sheetData>
      <sheetData sheetId="20">
        <row r="35">
          <cell r="B35">
            <v>784600.25</v>
          </cell>
          <cell r="C35">
            <v>653374</v>
          </cell>
          <cell r="D35">
            <v>784600.25</v>
          </cell>
          <cell r="E35">
            <v>653374</v>
          </cell>
        </row>
      </sheetData>
      <sheetData sheetId="21">
        <row r="35">
          <cell r="B35">
            <v>158146</v>
          </cell>
          <cell r="C35">
            <v>160320.25</v>
          </cell>
          <cell r="D35">
            <v>158146</v>
          </cell>
          <cell r="E35">
            <v>160320.25</v>
          </cell>
        </row>
      </sheetData>
      <sheetData sheetId="22">
        <row r="35">
          <cell r="B35">
            <v>504177.75</v>
          </cell>
          <cell r="C35">
            <v>470730.5</v>
          </cell>
          <cell r="D35">
            <v>504177.75</v>
          </cell>
          <cell r="E35">
            <v>470730.5</v>
          </cell>
        </row>
      </sheetData>
      <sheetData sheetId="23">
        <row r="35">
          <cell r="B35">
            <v>11103</v>
          </cell>
          <cell r="C35">
            <v>11642</v>
          </cell>
          <cell r="D35">
            <v>11103</v>
          </cell>
          <cell r="E35">
            <v>11642</v>
          </cell>
        </row>
      </sheetData>
      <sheetData sheetId="24">
        <row r="35">
          <cell r="B35">
            <v>181018089</v>
          </cell>
          <cell r="C35">
            <v>199407600</v>
          </cell>
          <cell r="D35">
            <v>181018089</v>
          </cell>
          <cell r="E35">
            <v>199407600</v>
          </cell>
        </row>
      </sheetData>
      <sheetData sheetId="25">
        <row r="35">
          <cell r="B35">
            <v>271</v>
          </cell>
          <cell r="C35">
            <v>233</v>
          </cell>
          <cell r="D35">
            <v>271</v>
          </cell>
          <cell r="E35">
            <v>233</v>
          </cell>
        </row>
      </sheetData>
      <sheetData sheetId="26">
        <row r="35">
          <cell r="B35">
            <v>1220460</v>
          </cell>
          <cell r="C35">
            <v>2027812</v>
          </cell>
          <cell r="D35">
            <v>1220460</v>
          </cell>
          <cell r="E35">
            <v>2027812</v>
          </cell>
        </row>
      </sheetData>
      <sheetData sheetId="27">
        <row r="35">
          <cell r="B35">
            <v>959340</v>
          </cell>
          <cell r="C35">
            <v>1414239</v>
          </cell>
          <cell r="D35">
            <v>959340</v>
          </cell>
          <cell r="E35">
            <v>1414239</v>
          </cell>
        </row>
      </sheetData>
      <sheetData sheetId="28">
        <row r="35">
          <cell r="B35">
            <v>261120</v>
          </cell>
          <cell r="C35">
            <v>613573</v>
          </cell>
          <cell r="D35">
            <v>261120</v>
          </cell>
          <cell r="E35">
            <v>613573</v>
          </cell>
        </row>
      </sheetData>
      <sheetData sheetId="29">
        <row r="35">
          <cell r="B35">
            <v>270521</v>
          </cell>
          <cell r="C35">
            <v>386944</v>
          </cell>
          <cell r="D35">
            <v>270521</v>
          </cell>
          <cell r="E35">
            <v>386944</v>
          </cell>
        </row>
      </sheetData>
      <sheetData sheetId="30">
        <row r="35">
          <cell r="B35">
            <v>242380</v>
          </cell>
          <cell r="C35">
            <v>261829</v>
          </cell>
          <cell r="D35">
            <v>242380</v>
          </cell>
          <cell r="E35">
            <v>261829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abSelected="1" workbookViewId="0">
      <selection activeCell="DQ2" sqref="A1:DQ1048576"/>
    </sheetView>
  </sheetViews>
  <sheetFormatPr baseColWidth="10" defaultRowHeight="15" x14ac:dyDescent="0.25"/>
  <cols>
    <col min="1" max="1" width="27.7109375" customWidth="1"/>
    <col min="3" max="3" width="13.7109375" customWidth="1"/>
    <col min="6" max="6" width="16.140625" customWidth="1"/>
    <col min="16" max="16" width="14.7109375" customWidth="1"/>
    <col min="18" max="18" width="19.140625" customWidth="1"/>
    <col min="78" max="78" width="13" customWidth="1"/>
  </cols>
  <sheetData>
    <row r="1" spans="1:121" ht="35.25" customHeight="1" x14ac:dyDescent="0.25">
      <c r="A1" s="96" t="s">
        <v>0</v>
      </c>
      <c r="B1" s="95" t="s">
        <v>37</v>
      </c>
      <c r="C1" s="95"/>
      <c r="D1" s="95" t="s">
        <v>35</v>
      </c>
      <c r="E1" s="95"/>
      <c r="F1" s="95"/>
      <c r="G1" s="95" t="s">
        <v>36</v>
      </c>
      <c r="H1" s="95"/>
      <c r="I1" s="95" t="s">
        <v>38</v>
      </c>
      <c r="J1" s="95"/>
      <c r="K1" s="95"/>
      <c r="L1" s="95" t="s">
        <v>39</v>
      </c>
      <c r="M1" s="95"/>
      <c r="N1" s="95" t="s">
        <v>40</v>
      </c>
      <c r="O1" s="95"/>
      <c r="P1" s="95"/>
      <c r="Q1" s="98" t="s">
        <v>41</v>
      </c>
      <c r="R1" s="99"/>
      <c r="S1" s="97" t="s">
        <v>42</v>
      </c>
      <c r="T1" s="97"/>
      <c r="U1" s="97"/>
      <c r="V1" s="95" t="s">
        <v>43</v>
      </c>
      <c r="W1" s="95"/>
      <c r="X1" s="95" t="s">
        <v>44</v>
      </c>
      <c r="Y1" s="95"/>
      <c r="Z1" s="95"/>
      <c r="AA1" s="95" t="s">
        <v>45</v>
      </c>
      <c r="AB1" s="95"/>
      <c r="AC1" s="95" t="s">
        <v>46</v>
      </c>
      <c r="AD1" s="95"/>
      <c r="AE1" s="95"/>
      <c r="AF1" s="97" t="s">
        <v>47</v>
      </c>
      <c r="AG1" s="97"/>
      <c r="AH1" s="97" t="s">
        <v>48</v>
      </c>
      <c r="AI1" s="97"/>
      <c r="AJ1" s="97"/>
      <c r="AK1" s="95" t="s">
        <v>49</v>
      </c>
      <c r="AL1" s="95"/>
      <c r="AM1" s="95" t="s">
        <v>50</v>
      </c>
      <c r="AN1" s="95"/>
      <c r="AO1" s="95"/>
      <c r="AP1" s="97" t="s">
        <v>51</v>
      </c>
      <c r="AQ1" s="97"/>
      <c r="AR1" s="97" t="s">
        <v>52</v>
      </c>
      <c r="AS1" s="97"/>
      <c r="AT1" s="97"/>
      <c r="AU1" s="97" t="s">
        <v>53</v>
      </c>
      <c r="AV1" s="97"/>
      <c r="AW1" s="97" t="s">
        <v>54</v>
      </c>
      <c r="AX1" s="97"/>
      <c r="AY1" s="97"/>
      <c r="AZ1" s="95" t="s">
        <v>55</v>
      </c>
      <c r="BA1" s="95"/>
      <c r="BB1" s="97" t="s">
        <v>56</v>
      </c>
      <c r="BC1" s="97"/>
      <c r="BD1" s="97"/>
      <c r="BE1" s="97" t="s">
        <v>57</v>
      </c>
      <c r="BF1" s="97"/>
      <c r="BG1" s="97" t="s">
        <v>58</v>
      </c>
      <c r="BH1" s="97"/>
      <c r="BI1" s="97"/>
      <c r="BJ1" s="95" t="s">
        <v>59</v>
      </c>
      <c r="BK1" s="95"/>
      <c r="BL1" s="97" t="s">
        <v>60</v>
      </c>
      <c r="BM1" s="97"/>
      <c r="BN1" s="97"/>
      <c r="BO1" s="97" t="s">
        <v>61</v>
      </c>
      <c r="BP1" s="97"/>
      <c r="BQ1" s="97" t="s">
        <v>62</v>
      </c>
      <c r="BR1" s="97"/>
      <c r="BS1" s="97"/>
      <c r="BT1" s="97" t="s">
        <v>63</v>
      </c>
      <c r="BU1" s="97"/>
      <c r="BV1" s="97" t="s">
        <v>64</v>
      </c>
      <c r="BW1" s="97"/>
      <c r="BX1" s="97"/>
      <c r="BY1" s="97" t="s">
        <v>65</v>
      </c>
      <c r="BZ1" s="97"/>
      <c r="CA1" s="97" t="s">
        <v>66</v>
      </c>
      <c r="CB1" s="97"/>
      <c r="CC1" s="97"/>
      <c r="CD1" s="97" t="s">
        <v>67</v>
      </c>
      <c r="CE1" s="97"/>
      <c r="CF1" s="97" t="s">
        <v>68</v>
      </c>
      <c r="CG1" s="97"/>
      <c r="CH1" s="97"/>
      <c r="CI1" s="97" t="s">
        <v>69</v>
      </c>
      <c r="CJ1" s="97"/>
      <c r="CK1" s="97" t="s">
        <v>70</v>
      </c>
      <c r="CL1" s="97"/>
      <c r="CM1" s="97"/>
      <c r="CN1" s="97" t="s">
        <v>73</v>
      </c>
      <c r="CO1" s="97"/>
      <c r="CP1" s="97" t="s">
        <v>74</v>
      </c>
      <c r="CQ1" s="97"/>
      <c r="CR1" s="97"/>
      <c r="CS1" s="97" t="s">
        <v>75</v>
      </c>
      <c r="CT1" s="97"/>
      <c r="CU1" s="97" t="s">
        <v>76</v>
      </c>
      <c r="CV1" s="97"/>
      <c r="CW1" s="97"/>
      <c r="CX1" s="97" t="s">
        <v>77</v>
      </c>
      <c r="CY1" s="97"/>
      <c r="CZ1" s="97" t="s">
        <v>78</v>
      </c>
      <c r="DA1" s="97"/>
      <c r="DB1" s="97"/>
      <c r="DC1" s="97" t="s">
        <v>79</v>
      </c>
      <c r="DD1" s="97"/>
      <c r="DE1" s="97" t="s">
        <v>80</v>
      </c>
      <c r="DF1" s="97"/>
      <c r="DG1" s="97"/>
      <c r="DH1" s="97" t="s">
        <v>81</v>
      </c>
      <c r="DI1" s="97"/>
      <c r="DJ1" s="97" t="s">
        <v>82</v>
      </c>
      <c r="DK1" s="97"/>
      <c r="DL1" s="97"/>
      <c r="DM1" s="97" t="s">
        <v>83</v>
      </c>
      <c r="DN1" s="97"/>
      <c r="DO1" s="97" t="s">
        <v>84</v>
      </c>
      <c r="DP1" s="97"/>
      <c r="DQ1" s="97"/>
    </row>
    <row r="2" spans="1:121" x14ac:dyDescent="0.25">
      <c r="A2" s="96"/>
      <c r="B2" s="1" t="s">
        <v>33</v>
      </c>
      <c r="C2" s="1" t="s">
        <v>34</v>
      </c>
      <c r="D2" s="1" t="s">
        <v>33</v>
      </c>
      <c r="E2" s="1" t="s">
        <v>34</v>
      </c>
      <c r="F2" s="2" t="s">
        <v>2</v>
      </c>
      <c r="G2" s="1" t="s">
        <v>33</v>
      </c>
      <c r="H2" s="1" t="s">
        <v>34</v>
      </c>
      <c r="I2" s="1" t="s">
        <v>33</v>
      </c>
      <c r="J2" s="1" t="s">
        <v>34</v>
      </c>
      <c r="K2" s="2" t="s">
        <v>2</v>
      </c>
      <c r="L2" s="1" t="s">
        <v>33</v>
      </c>
      <c r="M2" s="1" t="s">
        <v>34</v>
      </c>
      <c r="N2" s="1" t="s">
        <v>33</v>
      </c>
      <c r="O2" s="1" t="s">
        <v>34</v>
      </c>
      <c r="P2" s="2" t="s">
        <v>2</v>
      </c>
      <c r="Q2" s="1" t="s">
        <v>33</v>
      </c>
      <c r="R2" s="1" t="s">
        <v>34</v>
      </c>
      <c r="S2" s="1" t="s">
        <v>33</v>
      </c>
      <c r="T2" s="1" t="s">
        <v>34</v>
      </c>
      <c r="U2" s="2" t="s">
        <v>2</v>
      </c>
      <c r="V2" s="1" t="s">
        <v>33</v>
      </c>
      <c r="W2" s="1" t="s">
        <v>34</v>
      </c>
      <c r="X2" s="1" t="s">
        <v>33</v>
      </c>
      <c r="Y2" s="1" t="s">
        <v>34</v>
      </c>
      <c r="Z2" s="2" t="s">
        <v>2</v>
      </c>
      <c r="AA2" s="1" t="s">
        <v>33</v>
      </c>
      <c r="AB2" s="1" t="s">
        <v>34</v>
      </c>
      <c r="AC2" s="1" t="s">
        <v>33</v>
      </c>
      <c r="AD2" s="1" t="s">
        <v>34</v>
      </c>
      <c r="AE2" s="2" t="s">
        <v>2</v>
      </c>
      <c r="AF2" s="1" t="s">
        <v>33</v>
      </c>
      <c r="AG2" s="1" t="s">
        <v>34</v>
      </c>
      <c r="AH2" s="1" t="s">
        <v>33</v>
      </c>
      <c r="AI2" s="1" t="s">
        <v>34</v>
      </c>
      <c r="AJ2" s="2" t="s">
        <v>2</v>
      </c>
      <c r="AK2" s="1" t="s">
        <v>33</v>
      </c>
      <c r="AL2" s="1" t="s">
        <v>34</v>
      </c>
      <c r="AM2" s="1" t="s">
        <v>33</v>
      </c>
      <c r="AN2" s="1" t="s">
        <v>34</v>
      </c>
      <c r="AO2" s="2" t="s">
        <v>2</v>
      </c>
      <c r="AP2" s="1" t="s">
        <v>33</v>
      </c>
      <c r="AQ2" s="1" t="s">
        <v>34</v>
      </c>
      <c r="AR2" s="1" t="s">
        <v>33</v>
      </c>
      <c r="AS2" s="1" t="s">
        <v>34</v>
      </c>
      <c r="AT2" s="2" t="s">
        <v>2</v>
      </c>
      <c r="AU2" s="1" t="s">
        <v>33</v>
      </c>
      <c r="AV2" s="1" t="s">
        <v>34</v>
      </c>
      <c r="AW2" s="1" t="s">
        <v>33</v>
      </c>
      <c r="AX2" s="1" t="s">
        <v>34</v>
      </c>
      <c r="AY2" s="2" t="s">
        <v>2</v>
      </c>
      <c r="AZ2" s="1" t="s">
        <v>33</v>
      </c>
      <c r="BA2" s="1" t="s">
        <v>34</v>
      </c>
      <c r="BB2" s="1" t="s">
        <v>33</v>
      </c>
      <c r="BC2" s="1" t="s">
        <v>34</v>
      </c>
      <c r="BD2" s="2" t="s">
        <v>2</v>
      </c>
      <c r="BE2" s="1">
        <v>2022</v>
      </c>
      <c r="BF2" s="1">
        <v>2023</v>
      </c>
      <c r="BG2" s="1">
        <v>2022</v>
      </c>
      <c r="BH2" s="1">
        <v>2023</v>
      </c>
      <c r="BI2" s="2" t="s">
        <v>2</v>
      </c>
      <c r="BJ2" s="1">
        <v>2022</v>
      </c>
      <c r="BK2" s="1">
        <v>2023</v>
      </c>
      <c r="BL2" s="1">
        <v>2022</v>
      </c>
      <c r="BM2" s="1">
        <v>2023</v>
      </c>
      <c r="BN2" s="2" t="s">
        <v>2</v>
      </c>
      <c r="BO2" s="1">
        <v>2022</v>
      </c>
      <c r="BP2" s="1">
        <v>2023</v>
      </c>
      <c r="BQ2" s="1">
        <v>2022</v>
      </c>
      <c r="BR2" s="1">
        <v>2023</v>
      </c>
      <c r="BS2" s="2" t="s">
        <v>2</v>
      </c>
      <c r="BT2" s="1">
        <v>2022</v>
      </c>
      <c r="BU2" s="1">
        <v>2023</v>
      </c>
      <c r="BV2" s="1">
        <v>2022</v>
      </c>
      <c r="BW2" s="1">
        <v>2023</v>
      </c>
      <c r="BX2" s="2" t="s">
        <v>2</v>
      </c>
      <c r="BY2" s="1">
        <v>2022</v>
      </c>
      <c r="BZ2" s="1">
        <v>2023</v>
      </c>
      <c r="CA2" s="1">
        <v>2022</v>
      </c>
      <c r="CB2" s="1">
        <v>2023</v>
      </c>
      <c r="CC2" s="2" t="s">
        <v>2</v>
      </c>
      <c r="CD2" s="1">
        <v>2022</v>
      </c>
      <c r="CE2" s="1">
        <v>2023</v>
      </c>
      <c r="CF2" s="1">
        <v>2022</v>
      </c>
      <c r="CG2" s="1">
        <v>2023</v>
      </c>
      <c r="CH2" s="2" t="s">
        <v>2</v>
      </c>
      <c r="CI2" s="1" t="s">
        <v>71</v>
      </c>
      <c r="CJ2" s="1" t="s">
        <v>72</v>
      </c>
      <c r="CK2" s="1" t="s">
        <v>71</v>
      </c>
      <c r="CL2" s="1" t="s">
        <v>72</v>
      </c>
      <c r="CM2" s="2" t="s">
        <v>2</v>
      </c>
      <c r="CN2" s="1">
        <v>2022</v>
      </c>
      <c r="CO2" s="1">
        <v>2023</v>
      </c>
      <c r="CP2" s="1">
        <v>2022</v>
      </c>
      <c r="CQ2" s="1">
        <v>2023</v>
      </c>
      <c r="CR2" s="2" t="s">
        <v>2</v>
      </c>
      <c r="CS2" s="1">
        <v>2022</v>
      </c>
      <c r="CT2" s="1">
        <v>2023</v>
      </c>
      <c r="CU2" s="1">
        <v>2022</v>
      </c>
      <c r="CV2" s="1">
        <v>2023</v>
      </c>
      <c r="CW2" s="2" t="s">
        <v>2</v>
      </c>
      <c r="CX2" s="1">
        <v>2022</v>
      </c>
      <c r="CY2" s="1">
        <v>2023</v>
      </c>
      <c r="CZ2" s="1">
        <v>2022</v>
      </c>
      <c r="DA2" s="1">
        <v>2023</v>
      </c>
      <c r="DB2" s="2" t="s">
        <v>2</v>
      </c>
      <c r="DC2" s="1">
        <v>2022</v>
      </c>
      <c r="DD2" s="1">
        <v>2023</v>
      </c>
      <c r="DE2" s="1">
        <v>2022</v>
      </c>
      <c r="DF2" s="1">
        <v>2023</v>
      </c>
      <c r="DG2" s="2" t="s">
        <v>2</v>
      </c>
      <c r="DH2" s="1">
        <v>2022</v>
      </c>
      <c r="DI2" s="1">
        <v>2023</v>
      </c>
      <c r="DJ2" s="1">
        <v>2022</v>
      </c>
      <c r="DK2" s="1">
        <v>2023</v>
      </c>
      <c r="DL2" s="2" t="s">
        <v>2</v>
      </c>
      <c r="DM2" s="1">
        <v>2022</v>
      </c>
      <c r="DN2" s="1">
        <v>2023</v>
      </c>
      <c r="DO2" s="1">
        <v>2022</v>
      </c>
      <c r="DP2" s="1">
        <v>2023</v>
      </c>
      <c r="DQ2" s="2" t="s">
        <v>2</v>
      </c>
    </row>
    <row r="3" spans="1:121" x14ac:dyDescent="0.25">
      <c r="A3" s="3" t="s">
        <v>3</v>
      </c>
      <c r="B3" s="4">
        <v>623294</v>
      </c>
      <c r="C3" s="4">
        <v>676655</v>
      </c>
      <c r="D3" s="4">
        <v>623294</v>
      </c>
      <c r="E3" s="4">
        <v>676655</v>
      </c>
      <c r="F3" s="5">
        <v>8.5611284562341297</v>
      </c>
      <c r="G3" s="4">
        <v>464559</v>
      </c>
      <c r="H3" s="4">
        <v>521447</v>
      </c>
      <c r="I3" s="4">
        <v>464559</v>
      </c>
      <c r="J3" s="4">
        <v>521447</v>
      </c>
      <c r="K3" s="5">
        <v>12.245592056122049</v>
      </c>
      <c r="L3" s="4">
        <v>79616</v>
      </c>
      <c r="M3" s="4">
        <v>40997</v>
      </c>
      <c r="N3" s="4">
        <v>79616</v>
      </c>
      <c r="O3" s="4">
        <v>40997</v>
      </c>
      <c r="P3" s="5">
        <v>-48.506581591639872</v>
      </c>
      <c r="Q3" s="4">
        <v>0</v>
      </c>
      <c r="R3" s="4">
        <v>66</v>
      </c>
      <c r="S3" s="4">
        <v>0</v>
      </c>
      <c r="T3" s="4">
        <v>66</v>
      </c>
      <c r="U3" s="5" t="s">
        <v>5</v>
      </c>
      <c r="V3" s="4">
        <v>1403.8610000000001</v>
      </c>
      <c r="W3" s="4">
        <v>1202.998</v>
      </c>
      <c r="X3" s="4">
        <v>1403.8610000000001</v>
      </c>
      <c r="Y3" s="4">
        <v>1202.998</v>
      </c>
      <c r="Z3" s="5">
        <v>-14.30789800414712</v>
      </c>
      <c r="AA3" s="4">
        <v>2998</v>
      </c>
      <c r="AB3" s="4">
        <v>2027</v>
      </c>
      <c r="AC3" s="4">
        <v>2998</v>
      </c>
      <c r="AD3" s="4">
        <v>2027</v>
      </c>
      <c r="AE3" s="5">
        <v>-32.388258839226147</v>
      </c>
      <c r="AF3" s="4">
        <v>2209</v>
      </c>
      <c r="AG3" s="4">
        <v>1488</v>
      </c>
      <c r="AH3" s="4">
        <v>2209</v>
      </c>
      <c r="AI3" s="4">
        <v>1488</v>
      </c>
      <c r="AJ3" s="5">
        <v>-32.639203259393398</v>
      </c>
      <c r="AK3" s="4">
        <v>0</v>
      </c>
      <c r="AL3" s="4">
        <v>0</v>
      </c>
      <c r="AM3" s="4">
        <v>0</v>
      </c>
      <c r="AN3" s="4">
        <v>0</v>
      </c>
      <c r="AO3" s="5" t="s">
        <v>5</v>
      </c>
      <c r="AP3" s="4">
        <v>92330</v>
      </c>
      <c r="AQ3" s="4">
        <v>268394</v>
      </c>
      <c r="AR3" s="4">
        <v>92330</v>
      </c>
      <c r="AS3" s="4">
        <v>268394</v>
      </c>
      <c r="AT3" s="5">
        <v>190.68991660348749</v>
      </c>
      <c r="AU3" s="4">
        <v>0</v>
      </c>
      <c r="AV3" s="4">
        <v>0</v>
      </c>
      <c r="AW3" s="4">
        <v>0</v>
      </c>
      <c r="AX3" s="4">
        <v>0</v>
      </c>
      <c r="AY3" s="5" t="s">
        <v>5</v>
      </c>
      <c r="AZ3" s="4">
        <v>0</v>
      </c>
      <c r="BA3" s="4">
        <v>0</v>
      </c>
      <c r="BB3" s="4">
        <v>0</v>
      </c>
      <c r="BC3" s="4">
        <v>0</v>
      </c>
      <c r="BD3" s="5" t="s">
        <v>5</v>
      </c>
      <c r="BE3" s="4">
        <v>0</v>
      </c>
      <c r="BF3" s="4">
        <v>0</v>
      </c>
      <c r="BG3" s="4">
        <v>0</v>
      </c>
      <c r="BH3" s="4">
        <v>0</v>
      </c>
      <c r="BI3" s="5" t="s">
        <v>5</v>
      </c>
      <c r="BJ3" s="4">
        <v>0</v>
      </c>
      <c r="BK3" s="4">
        <v>6</v>
      </c>
      <c r="BL3" s="4">
        <v>0</v>
      </c>
      <c r="BM3" s="4">
        <v>6</v>
      </c>
      <c r="BN3" s="5" t="s">
        <v>5</v>
      </c>
      <c r="BO3" s="4">
        <v>0</v>
      </c>
      <c r="BP3" s="4">
        <v>0</v>
      </c>
      <c r="BQ3" s="4">
        <v>0</v>
      </c>
      <c r="BR3" s="4">
        <v>0</v>
      </c>
      <c r="BS3" s="5" t="s">
        <v>5</v>
      </c>
      <c r="BT3" s="4">
        <v>0</v>
      </c>
      <c r="BU3" s="4">
        <v>0</v>
      </c>
      <c r="BV3" s="4">
        <v>0</v>
      </c>
      <c r="BW3" s="4">
        <v>0</v>
      </c>
      <c r="BX3" s="5" t="s">
        <v>5</v>
      </c>
      <c r="BY3" s="4">
        <v>0</v>
      </c>
      <c r="BZ3" s="4">
        <v>6</v>
      </c>
      <c r="CA3" s="4">
        <v>0</v>
      </c>
      <c r="CB3" s="4">
        <v>6</v>
      </c>
      <c r="CC3" s="5" t="s">
        <v>5</v>
      </c>
      <c r="CD3" s="4">
        <v>89</v>
      </c>
      <c r="CE3" s="4">
        <v>81</v>
      </c>
      <c r="CF3" s="4">
        <v>89</v>
      </c>
      <c r="CG3" s="4">
        <v>81</v>
      </c>
      <c r="CH3" s="5">
        <v>-8.9887640449438209</v>
      </c>
      <c r="CI3" s="4">
        <v>1616714</v>
      </c>
      <c r="CJ3" s="4">
        <v>1458841</v>
      </c>
      <c r="CK3" s="4">
        <v>1616714</v>
      </c>
      <c r="CL3" s="4">
        <v>1458841</v>
      </c>
      <c r="CM3" s="5">
        <v>-9.7650543015029285</v>
      </c>
      <c r="CN3" s="4">
        <v>5</v>
      </c>
      <c r="CO3" s="4">
        <v>4</v>
      </c>
      <c r="CP3" s="4">
        <v>5</v>
      </c>
      <c r="CQ3" s="4">
        <v>4</v>
      </c>
      <c r="CR3" s="5">
        <v>-20</v>
      </c>
      <c r="CS3" s="4">
        <v>4722</v>
      </c>
      <c r="CT3" s="4">
        <v>6584</v>
      </c>
      <c r="CU3" s="4">
        <v>4722</v>
      </c>
      <c r="CV3" s="4">
        <v>6584</v>
      </c>
      <c r="CW3" s="5">
        <v>39.432443879711997</v>
      </c>
      <c r="CX3" s="4">
        <v>0</v>
      </c>
      <c r="CY3" s="4">
        <v>0</v>
      </c>
      <c r="CZ3" s="4">
        <v>0</v>
      </c>
      <c r="DA3" s="4">
        <v>0</v>
      </c>
      <c r="DB3" s="5" t="s">
        <v>5</v>
      </c>
      <c r="DC3" s="4">
        <v>4722</v>
      </c>
      <c r="DD3" s="4">
        <v>6584</v>
      </c>
      <c r="DE3" s="4">
        <v>4722</v>
      </c>
      <c r="DF3" s="4">
        <v>6584</v>
      </c>
      <c r="DG3" s="5">
        <v>39.432443879711997</v>
      </c>
      <c r="DH3" s="4">
        <v>0</v>
      </c>
      <c r="DI3" s="4">
        <v>0</v>
      </c>
      <c r="DJ3" s="4">
        <v>0</v>
      </c>
      <c r="DK3" s="4">
        <v>0</v>
      </c>
      <c r="DL3" s="5" t="s">
        <v>5</v>
      </c>
      <c r="DM3" s="4">
        <v>0</v>
      </c>
      <c r="DN3" s="4">
        <v>0</v>
      </c>
      <c r="DO3" s="4">
        <v>0</v>
      </c>
      <c r="DP3" s="4">
        <v>0</v>
      </c>
      <c r="DQ3" s="5" t="s">
        <v>5</v>
      </c>
    </row>
    <row r="4" spans="1:121" x14ac:dyDescent="0.25">
      <c r="A4" s="3" t="s">
        <v>4</v>
      </c>
      <c r="B4" s="4">
        <v>0</v>
      </c>
      <c r="C4" s="4">
        <v>5453</v>
      </c>
      <c r="D4" s="4">
        <v>0</v>
      </c>
      <c r="E4" s="4">
        <v>5453</v>
      </c>
      <c r="F4" s="5" t="s">
        <v>5</v>
      </c>
      <c r="G4" s="4">
        <v>119575</v>
      </c>
      <c r="H4" s="4">
        <v>191759</v>
      </c>
      <c r="I4" s="4">
        <v>119575</v>
      </c>
      <c r="J4" s="4">
        <v>191759</v>
      </c>
      <c r="K4" s="5">
        <v>60.367133598160137</v>
      </c>
      <c r="L4" s="4">
        <v>104040</v>
      </c>
      <c r="M4" s="4">
        <v>96204</v>
      </c>
      <c r="N4" s="4">
        <v>104040</v>
      </c>
      <c r="O4" s="4">
        <v>96204</v>
      </c>
      <c r="P4" s="5">
        <v>-7.5317185697808497</v>
      </c>
      <c r="Q4" s="4">
        <v>97163</v>
      </c>
      <c r="R4" s="4">
        <v>89345</v>
      </c>
      <c r="S4" s="4">
        <v>97163</v>
      </c>
      <c r="T4" s="4">
        <v>89345</v>
      </c>
      <c r="U4" s="5">
        <v>-8.0462727581486746</v>
      </c>
      <c r="V4" s="4">
        <v>0</v>
      </c>
      <c r="W4" s="4">
        <v>0</v>
      </c>
      <c r="X4" s="4">
        <v>0</v>
      </c>
      <c r="Y4" s="4">
        <v>0</v>
      </c>
      <c r="Z4" s="5" t="s">
        <v>5</v>
      </c>
      <c r="AA4" s="4">
        <v>1484</v>
      </c>
      <c r="AB4" s="4">
        <v>1864</v>
      </c>
      <c r="AC4" s="4">
        <v>1484</v>
      </c>
      <c r="AD4" s="4">
        <v>1864</v>
      </c>
      <c r="AE4" s="5">
        <v>25.60646900269542</v>
      </c>
      <c r="AF4" s="4">
        <v>129</v>
      </c>
      <c r="AG4" s="4">
        <v>183</v>
      </c>
      <c r="AH4" s="4">
        <v>129</v>
      </c>
      <c r="AI4" s="4">
        <v>183</v>
      </c>
      <c r="AJ4" s="5">
        <v>41.860465116279073</v>
      </c>
      <c r="AK4" s="4">
        <v>0</v>
      </c>
      <c r="AL4" s="4">
        <v>0</v>
      </c>
      <c r="AM4" s="4">
        <v>0</v>
      </c>
      <c r="AN4" s="4">
        <v>0</v>
      </c>
      <c r="AO4" s="5" t="s">
        <v>5</v>
      </c>
      <c r="AP4" s="4">
        <v>4663</v>
      </c>
      <c r="AQ4" s="4">
        <v>1100</v>
      </c>
      <c r="AR4" s="4">
        <v>4663</v>
      </c>
      <c r="AS4" s="4">
        <v>1100</v>
      </c>
      <c r="AT4" s="5">
        <v>-76.410036457216393</v>
      </c>
      <c r="AU4" s="4">
        <v>4663</v>
      </c>
      <c r="AV4" s="4">
        <v>1100</v>
      </c>
      <c r="AW4" s="4">
        <v>4663</v>
      </c>
      <c r="AX4" s="4">
        <v>1100</v>
      </c>
      <c r="AY4" s="5">
        <v>-76.410036457216393</v>
      </c>
      <c r="AZ4" s="4">
        <v>59</v>
      </c>
      <c r="BA4" s="4">
        <v>4830</v>
      </c>
      <c r="BB4" s="4">
        <v>59</v>
      </c>
      <c r="BC4" s="4">
        <v>4830</v>
      </c>
      <c r="BD4" s="5">
        <v>8086.4406779661022</v>
      </c>
      <c r="BE4" s="4">
        <v>0</v>
      </c>
      <c r="BF4" s="4">
        <v>186</v>
      </c>
      <c r="BG4" s="4">
        <v>0</v>
      </c>
      <c r="BH4" s="4">
        <v>186</v>
      </c>
      <c r="BI4" s="5" t="s">
        <v>5</v>
      </c>
      <c r="BJ4" s="4">
        <v>14934</v>
      </c>
      <c r="BK4" s="4">
        <v>14253.75</v>
      </c>
      <c r="BL4" s="4">
        <v>14934</v>
      </c>
      <c r="BM4" s="4">
        <v>14253.75</v>
      </c>
      <c r="BN4" s="5">
        <v>-4.5550421856167134</v>
      </c>
      <c r="BO4" s="4">
        <v>400.5</v>
      </c>
      <c r="BP4" s="4">
        <v>109.5</v>
      </c>
      <c r="BQ4" s="4">
        <v>400.5</v>
      </c>
      <c r="BR4" s="4">
        <v>109.5</v>
      </c>
      <c r="BS4" s="5">
        <v>-72.659176029962552</v>
      </c>
      <c r="BT4" s="4">
        <v>11548.25</v>
      </c>
      <c r="BU4" s="4">
        <v>11790.5</v>
      </c>
      <c r="BV4" s="4">
        <v>11548.25</v>
      </c>
      <c r="BW4" s="4">
        <v>11790.5</v>
      </c>
      <c r="BX4" s="5">
        <v>2.097720433831967</v>
      </c>
      <c r="BY4" s="4">
        <v>2985.25</v>
      </c>
      <c r="BZ4" s="4">
        <v>2353.75</v>
      </c>
      <c r="CA4" s="4">
        <v>2985.25</v>
      </c>
      <c r="CB4" s="4">
        <v>2353.75</v>
      </c>
      <c r="CC4" s="5">
        <v>-21.15400720207688</v>
      </c>
      <c r="CD4" s="4">
        <v>43</v>
      </c>
      <c r="CE4" s="4">
        <v>58</v>
      </c>
      <c r="CF4" s="4">
        <v>43</v>
      </c>
      <c r="CG4" s="4">
        <v>58</v>
      </c>
      <c r="CH4" s="5">
        <v>34.883720930232563</v>
      </c>
      <c r="CI4" s="4">
        <v>622310</v>
      </c>
      <c r="CJ4" s="4">
        <v>977692</v>
      </c>
      <c r="CK4" s="4">
        <v>622310</v>
      </c>
      <c r="CL4" s="4">
        <v>977692</v>
      </c>
      <c r="CM4" s="5">
        <v>57.106908132602712</v>
      </c>
      <c r="CN4" s="4">
        <v>1</v>
      </c>
      <c r="CO4" s="4">
        <v>4</v>
      </c>
      <c r="CP4" s="4">
        <v>1</v>
      </c>
      <c r="CQ4" s="4">
        <v>4</v>
      </c>
      <c r="CR4" s="5">
        <v>300</v>
      </c>
      <c r="CS4" s="4">
        <v>11874</v>
      </c>
      <c r="CT4" s="4">
        <v>20175</v>
      </c>
      <c r="CU4" s="4">
        <v>11874</v>
      </c>
      <c r="CV4" s="4">
        <v>20175</v>
      </c>
      <c r="CW4" s="5">
        <v>69.909044972208193</v>
      </c>
      <c r="CX4" s="4">
        <v>9394</v>
      </c>
      <c r="CY4" s="4">
        <v>9362</v>
      </c>
      <c r="CZ4" s="4">
        <v>9394</v>
      </c>
      <c r="DA4" s="4">
        <v>9362</v>
      </c>
      <c r="DB4" s="5">
        <v>-0.34064296359377982</v>
      </c>
      <c r="DC4" s="4">
        <v>2480</v>
      </c>
      <c r="DD4" s="4">
        <v>10813</v>
      </c>
      <c r="DE4" s="4">
        <v>2480</v>
      </c>
      <c r="DF4" s="4">
        <v>10813</v>
      </c>
      <c r="DG4" s="5">
        <v>336.00806451612902</v>
      </c>
      <c r="DH4" s="4">
        <v>2147</v>
      </c>
      <c r="DI4" s="4">
        <v>2517</v>
      </c>
      <c r="DJ4" s="4">
        <v>2147</v>
      </c>
      <c r="DK4" s="4">
        <v>2517</v>
      </c>
      <c r="DL4" s="5">
        <v>17.233348858872841</v>
      </c>
      <c r="DM4" s="4">
        <v>110</v>
      </c>
      <c r="DN4" s="4">
        <v>78</v>
      </c>
      <c r="DO4" s="4">
        <v>110</v>
      </c>
      <c r="DP4" s="4">
        <v>78</v>
      </c>
      <c r="DQ4" s="5">
        <v>-29.09090909090909</v>
      </c>
    </row>
    <row r="5" spans="1:121" x14ac:dyDescent="0.25">
      <c r="A5" s="3" t="s">
        <v>6</v>
      </c>
      <c r="B5" s="4">
        <v>7512</v>
      </c>
      <c r="C5" s="4">
        <v>4538</v>
      </c>
      <c r="D5" s="4">
        <v>7512</v>
      </c>
      <c r="E5" s="4">
        <v>4538</v>
      </c>
      <c r="F5" s="5">
        <v>-39.58998935037274</v>
      </c>
      <c r="G5" s="4">
        <v>266992</v>
      </c>
      <c r="H5" s="4">
        <v>299084</v>
      </c>
      <c r="I5" s="4">
        <v>266992</v>
      </c>
      <c r="J5" s="4">
        <v>299084</v>
      </c>
      <c r="K5" s="5">
        <v>12.019835800323611</v>
      </c>
      <c r="L5" s="4">
        <v>134447</v>
      </c>
      <c r="M5" s="4">
        <v>74717</v>
      </c>
      <c r="N5" s="4">
        <v>134447</v>
      </c>
      <c r="O5" s="4">
        <v>74717</v>
      </c>
      <c r="P5" s="5">
        <v>-44.42642825797526</v>
      </c>
      <c r="Q5" s="4">
        <v>35899</v>
      </c>
      <c r="R5" s="4">
        <v>11672</v>
      </c>
      <c r="S5" s="4">
        <v>35899</v>
      </c>
      <c r="T5" s="4">
        <v>11672</v>
      </c>
      <c r="U5" s="5">
        <v>-67.486559514192606</v>
      </c>
      <c r="V5" s="4">
        <v>208.56100000000001</v>
      </c>
      <c r="W5" s="4">
        <v>186.172</v>
      </c>
      <c r="X5" s="4">
        <v>208.56100000000001</v>
      </c>
      <c r="Y5" s="4">
        <v>186.172</v>
      </c>
      <c r="Z5" s="5">
        <v>-10.734988804234719</v>
      </c>
      <c r="AA5" s="4">
        <v>4601</v>
      </c>
      <c r="AB5" s="4">
        <v>5193</v>
      </c>
      <c r="AC5" s="4">
        <v>4601</v>
      </c>
      <c r="AD5" s="4">
        <v>5193</v>
      </c>
      <c r="AE5" s="5">
        <v>12.866768093892629</v>
      </c>
      <c r="AF5" s="4">
        <v>2290</v>
      </c>
      <c r="AG5" s="4">
        <v>2983</v>
      </c>
      <c r="AH5" s="4">
        <v>2290</v>
      </c>
      <c r="AI5" s="4">
        <v>2983</v>
      </c>
      <c r="AJ5" s="5">
        <v>30.262008733624441</v>
      </c>
      <c r="AK5" s="4">
        <v>0</v>
      </c>
      <c r="AL5" s="4">
        <v>0</v>
      </c>
      <c r="AM5" s="4">
        <v>0</v>
      </c>
      <c r="AN5" s="4">
        <v>0</v>
      </c>
      <c r="AO5" s="5" t="s">
        <v>5</v>
      </c>
      <c r="AP5" s="4">
        <v>141</v>
      </c>
      <c r="AQ5" s="4">
        <v>2</v>
      </c>
      <c r="AR5" s="4">
        <v>141</v>
      </c>
      <c r="AS5" s="4">
        <v>2</v>
      </c>
      <c r="AT5" s="5">
        <v>-98.581560283687949</v>
      </c>
      <c r="AU5" s="4">
        <v>141</v>
      </c>
      <c r="AV5" s="4">
        <v>2</v>
      </c>
      <c r="AW5" s="4">
        <v>141</v>
      </c>
      <c r="AX5" s="4">
        <v>2</v>
      </c>
      <c r="AY5" s="5">
        <v>-98.581560283687949</v>
      </c>
      <c r="AZ5" s="4">
        <v>71601</v>
      </c>
      <c r="BA5" s="4">
        <v>49520</v>
      </c>
      <c r="BB5" s="4">
        <v>71601</v>
      </c>
      <c r="BC5" s="4">
        <v>49520</v>
      </c>
      <c r="BD5" s="5">
        <v>-30.83895476320162</v>
      </c>
      <c r="BE5" s="4">
        <v>3000</v>
      </c>
      <c r="BF5" s="4">
        <v>2493</v>
      </c>
      <c r="BG5" s="4">
        <v>3000</v>
      </c>
      <c r="BH5" s="4">
        <v>2493</v>
      </c>
      <c r="BI5" s="5">
        <v>-16.900000000000009</v>
      </c>
      <c r="BJ5" s="4">
        <v>2129.5</v>
      </c>
      <c r="BK5" s="4">
        <v>1293.5</v>
      </c>
      <c r="BL5" s="4">
        <v>2129.5</v>
      </c>
      <c r="BM5" s="4">
        <v>1293.5</v>
      </c>
      <c r="BN5" s="5">
        <v>-39.258041793848321</v>
      </c>
      <c r="BO5" s="4">
        <v>8</v>
      </c>
      <c r="BP5" s="4">
        <v>1</v>
      </c>
      <c r="BQ5" s="4">
        <v>8</v>
      </c>
      <c r="BR5" s="4">
        <v>1</v>
      </c>
      <c r="BS5" s="5">
        <v>-87.5</v>
      </c>
      <c r="BT5" s="4">
        <v>316.75</v>
      </c>
      <c r="BU5" s="4">
        <v>746</v>
      </c>
      <c r="BV5" s="4">
        <v>316.75</v>
      </c>
      <c r="BW5" s="4">
        <v>746</v>
      </c>
      <c r="BX5" s="5">
        <v>135.51696921862671</v>
      </c>
      <c r="BY5" s="4">
        <v>1804.75</v>
      </c>
      <c r="BZ5" s="4">
        <v>546.5</v>
      </c>
      <c r="CA5" s="4">
        <v>1804.75</v>
      </c>
      <c r="CB5" s="4">
        <v>546.5</v>
      </c>
      <c r="CC5" s="5">
        <v>-69.718797617398536</v>
      </c>
      <c r="CD5" s="4">
        <v>115</v>
      </c>
      <c r="CE5" s="4">
        <v>113</v>
      </c>
      <c r="CF5" s="4">
        <v>115</v>
      </c>
      <c r="CG5" s="4">
        <v>113</v>
      </c>
      <c r="CH5" s="5">
        <v>-1.7391304347826091</v>
      </c>
      <c r="CI5" s="4">
        <v>1716296</v>
      </c>
      <c r="CJ5" s="4">
        <v>1897768</v>
      </c>
      <c r="CK5" s="4">
        <v>1716296</v>
      </c>
      <c r="CL5" s="4">
        <v>1897768</v>
      </c>
      <c r="CM5" s="5">
        <v>10.5734675137622</v>
      </c>
      <c r="CN5" s="4">
        <v>0</v>
      </c>
      <c r="CO5" s="4">
        <v>0</v>
      </c>
      <c r="CP5" s="4">
        <v>0</v>
      </c>
      <c r="CQ5" s="4">
        <v>0</v>
      </c>
      <c r="CR5" s="5" t="s">
        <v>5</v>
      </c>
      <c r="CS5" s="4">
        <v>13819</v>
      </c>
      <c r="CT5" s="4">
        <v>35434</v>
      </c>
      <c r="CU5" s="4">
        <v>13819</v>
      </c>
      <c r="CV5" s="4">
        <v>35434</v>
      </c>
      <c r="CW5" s="5">
        <v>156.415080686012</v>
      </c>
      <c r="CX5" s="4">
        <v>13819</v>
      </c>
      <c r="CY5" s="4">
        <v>35434</v>
      </c>
      <c r="CZ5" s="4">
        <v>13819</v>
      </c>
      <c r="DA5" s="4">
        <v>35434</v>
      </c>
      <c r="DB5" s="5">
        <v>156.415080686012</v>
      </c>
      <c r="DC5" s="4">
        <v>0</v>
      </c>
      <c r="DD5" s="4">
        <v>0</v>
      </c>
      <c r="DE5" s="4">
        <v>0</v>
      </c>
      <c r="DF5" s="4">
        <v>0</v>
      </c>
      <c r="DG5" s="5" t="s">
        <v>5</v>
      </c>
      <c r="DH5" s="4">
        <v>3411</v>
      </c>
      <c r="DI5" s="4">
        <v>9707</v>
      </c>
      <c r="DJ5" s="4">
        <v>3411</v>
      </c>
      <c r="DK5" s="4">
        <v>9707</v>
      </c>
      <c r="DL5" s="5">
        <v>184.5793022574025</v>
      </c>
      <c r="DM5" s="4">
        <v>155</v>
      </c>
      <c r="DN5" s="4">
        <v>170</v>
      </c>
      <c r="DO5" s="4">
        <v>155</v>
      </c>
      <c r="DP5" s="4">
        <v>170</v>
      </c>
      <c r="DQ5" s="5">
        <v>9.6774193548387046</v>
      </c>
    </row>
    <row r="6" spans="1:121" x14ac:dyDescent="0.25">
      <c r="A6" s="3" t="s">
        <v>7</v>
      </c>
      <c r="B6" s="4">
        <v>74703</v>
      </c>
      <c r="C6" s="4">
        <v>55417</v>
      </c>
      <c r="D6" s="4">
        <v>74703</v>
      </c>
      <c r="E6" s="4">
        <v>55417</v>
      </c>
      <c r="F6" s="5">
        <v>-25.81690159699075</v>
      </c>
      <c r="G6" s="4">
        <v>189219</v>
      </c>
      <c r="H6" s="4">
        <v>266336</v>
      </c>
      <c r="I6" s="4">
        <v>189219</v>
      </c>
      <c r="J6" s="4">
        <v>266336</v>
      </c>
      <c r="K6" s="5">
        <v>40.755420967239019</v>
      </c>
      <c r="L6" s="4">
        <v>97892</v>
      </c>
      <c r="M6" s="4">
        <v>91717</v>
      </c>
      <c r="N6" s="4">
        <v>97892</v>
      </c>
      <c r="O6" s="4">
        <v>91717</v>
      </c>
      <c r="P6" s="5">
        <v>-6.3079720508315242</v>
      </c>
      <c r="Q6" s="4">
        <v>0</v>
      </c>
      <c r="R6" s="4">
        <v>0</v>
      </c>
      <c r="S6" s="4">
        <v>0</v>
      </c>
      <c r="T6" s="4">
        <v>0</v>
      </c>
      <c r="U6" s="5" t="s">
        <v>5</v>
      </c>
      <c r="V6" s="4">
        <v>627.52499999999998</v>
      </c>
      <c r="W6" s="4">
        <v>481.46</v>
      </c>
      <c r="X6" s="4">
        <v>627.52499999999998</v>
      </c>
      <c r="Y6" s="4">
        <v>481.46</v>
      </c>
      <c r="Z6" s="5">
        <v>-23.276363491494369</v>
      </c>
      <c r="AA6" s="4">
        <v>4251</v>
      </c>
      <c r="AB6" s="4">
        <v>4439</v>
      </c>
      <c r="AC6" s="4">
        <v>4251</v>
      </c>
      <c r="AD6" s="4">
        <v>4439</v>
      </c>
      <c r="AE6" s="5">
        <v>4.4224888261585562</v>
      </c>
      <c r="AF6" s="4">
        <v>1596</v>
      </c>
      <c r="AG6" s="4">
        <v>1841</v>
      </c>
      <c r="AH6" s="4">
        <v>1596</v>
      </c>
      <c r="AI6" s="4">
        <v>1841</v>
      </c>
      <c r="AJ6" s="5">
        <v>15.35087719298245</v>
      </c>
      <c r="AK6" s="4">
        <v>0</v>
      </c>
      <c r="AL6" s="4">
        <v>0</v>
      </c>
      <c r="AM6" s="4">
        <v>0</v>
      </c>
      <c r="AN6" s="4">
        <v>0</v>
      </c>
      <c r="AO6" s="5" t="s">
        <v>5</v>
      </c>
      <c r="AP6" s="4">
        <v>3025</v>
      </c>
      <c r="AQ6" s="4">
        <v>0</v>
      </c>
      <c r="AR6" s="4">
        <v>3025</v>
      </c>
      <c r="AS6" s="4">
        <v>0</v>
      </c>
      <c r="AT6" s="5">
        <v>-100</v>
      </c>
      <c r="AU6" s="4">
        <v>0</v>
      </c>
      <c r="AV6" s="4">
        <v>0</v>
      </c>
      <c r="AW6" s="4">
        <v>0</v>
      </c>
      <c r="AX6" s="4">
        <v>0</v>
      </c>
      <c r="AY6" s="5" t="s">
        <v>5</v>
      </c>
      <c r="AZ6" s="4">
        <v>0</v>
      </c>
      <c r="BA6" s="4">
        <v>0</v>
      </c>
      <c r="BB6" s="4">
        <v>0</v>
      </c>
      <c r="BC6" s="4">
        <v>0</v>
      </c>
      <c r="BD6" s="5" t="s">
        <v>5</v>
      </c>
      <c r="BE6" s="4">
        <v>0</v>
      </c>
      <c r="BF6" s="4">
        <v>0</v>
      </c>
      <c r="BG6" s="4">
        <v>0</v>
      </c>
      <c r="BH6" s="4">
        <v>0</v>
      </c>
      <c r="BI6" s="5" t="s">
        <v>5</v>
      </c>
      <c r="BJ6" s="4">
        <v>0</v>
      </c>
      <c r="BK6" s="4">
        <v>0</v>
      </c>
      <c r="BL6" s="4">
        <v>0</v>
      </c>
      <c r="BM6" s="4">
        <v>0</v>
      </c>
      <c r="BN6" s="5" t="s">
        <v>5</v>
      </c>
      <c r="BO6" s="4">
        <v>0</v>
      </c>
      <c r="BP6" s="4">
        <v>0</v>
      </c>
      <c r="BQ6" s="4">
        <v>0</v>
      </c>
      <c r="BR6" s="4">
        <v>0</v>
      </c>
      <c r="BS6" s="5" t="s">
        <v>5</v>
      </c>
      <c r="BT6" s="4">
        <v>0</v>
      </c>
      <c r="BU6" s="4">
        <v>0</v>
      </c>
      <c r="BV6" s="4">
        <v>0</v>
      </c>
      <c r="BW6" s="4">
        <v>0</v>
      </c>
      <c r="BX6" s="5" t="s">
        <v>5</v>
      </c>
      <c r="BY6" s="4">
        <v>0</v>
      </c>
      <c r="BZ6" s="4">
        <v>0</v>
      </c>
      <c r="CA6" s="4">
        <v>0</v>
      </c>
      <c r="CB6" s="4">
        <v>0</v>
      </c>
      <c r="CC6" s="5" t="s">
        <v>5</v>
      </c>
      <c r="CD6" s="4">
        <v>65</v>
      </c>
      <c r="CE6" s="4">
        <v>64</v>
      </c>
      <c r="CF6" s="4">
        <v>65</v>
      </c>
      <c r="CG6" s="4">
        <v>64</v>
      </c>
      <c r="CH6" s="5">
        <v>-1.538461538461533</v>
      </c>
      <c r="CI6" s="4">
        <v>456463</v>
      </c>
      <c r="CJ6" s="4">
        <v>489495</v>
      </c>
      <c r="CK6" s="4">
        <v>456463</v>
      </c>
      <c r="CL6" s="4">
        <v>489495</v>
      </c>
      <c r="CM6" s="5">
        <v>7.23651205026475</v>
      </c>
      <c r="CN6" s="4">
        <v>0</v>
      </c>
      <c r="CO6" s="4">
        <v>0</v>
      </c>
      <c r="CP6" s="4">
        <v>0</v>
      </c>
      <c r="CQ6" s="4">
        <v>0</v>
      </c>
      <c r="CR6" s="5" t="s">
        <v>5</v>
      </c>
      <c r="CS6" s="4">
        <v>0</v>
      </c>
      <c r="CT6" s="4">
        <v>0</v>
      </c>
      <c r="CU6" s="4">
        <v>0</v>
      </c>
      <c r="CV6" s="4">
        <v>0</v>
      </c>
      <c r="CW6" s="5" t="s">
        <v>5</v>
      </c>
      <c r="CX6" s="4">
        <v>0</v>
      </c>
      <c r="CY6" s="4">
        <v>0</v>
      </c>
      <c r="CZ6" s="4">
        <v>0</v>
      </c>
      <c r="DA6" s="4">
        <v>0</v>
      </c>
      <c r="DB6" s="5" t="s">
        <v>5</v>
      </c>
      <c r="DC6" s="4">
        <v>0</v>
      </c>
      <c r="DD6" s="4">
        <v>0</v>
      </c>
      <c r="DE6" s="4">
        <v>0</v>
      </c>
      <c r="DF6" s="4">
        <v>0</v>
      </c>
      <c r="DG6" s="5" t="s">
        <v>5</v>
      </c>
      <c r="DH6" s="4">
        <v>0</v>
      </c>
      <c r="DI6" s="4">
        <v>0</v>
      </c>
      <c r="DJ6" s="4">
        <v>0</v>
      </c>
      <c r="DK6" s="4">
        <v>0</v>
      </c>
      <c r="DL6" s="5" t="s">
        <v>5</v>
      </c>
      <c r="DM6" s="4">
        <v>0</v>
      </c>
      <c r="DN6" s="4">
        <v>0</v>
      </c>
      <c r="DO6" s="4">
        <v>0</v>
      </c>
      <c r="DP6" s="4">
        <v>0</v>
      </c>
      <c r="DQ6" s="5" t="s">
        <v>5</v>
      </c>
    </row>
    <row r="7" spans="1:121" x14ac:dyDescent="0.25">
      <c r="A7" s="3" t="s">
        <v>8</v>
      </c>
      <c r="B7" s="4">
        <v>2268541</v>
      </c>
      <c r="C7" s="4">
        <v>2380167</v>
      </c>
      <c r="D7" s="4">
        <v>2268541</v>
      </c>
      <c r="E7" s="4">
        <v>2380167</v>
      </c>
      <c r="F7" s="5">
        <v>4.920607562305463</v>
      </c>
      <c r="G7" s="4">
        <v>207212</v>
      </c>
      <c r="H7" s="4">
        <v>31659</v>
      </c>
      <c r="I7" s="4">
        <v>207212</v>
      </c>
      <c r="J7" s="4">
        <v>31659</v>
      </c>
      <c r="K7" s="5">
        <v>-84.721444703974669</v>
      </c>
      <c r="L7" s="4">
        <v>6062831</v>
      </c>
      <c r="M7" s="4">
        <v>5747403</v>
      </c>
      <c r="N7" s="4">
        <v>6062831</v>
      </c>
      <c r="O7" s="4">
        <v>5747403</v>
      </c>
      <c r="P7" s="5">
        <v>-5.2026520284005926</v>
      </c>
      <c r="Q7" s="4">
        <v>4742267</v>
      </c>
      <c r="R7" s="4">
        <v>4544493</v>
      </c>
      <c r="S7" s="4">
        <v>4742267</v>
      </c>
      <c r="T7" s="4">
        <v>4544493</v>
      </c>
      <c r="U7" s="5">
        <v>-4.1704526548167848</v>
      </c>
      <c r="V7" s="4">
        <v>23.82</v>
      </c>
      <c r="W7" s="4">
        <v>85.450000000000017</v>
      </c>
      <c r="X7" s="4">
        <v>23.82</v>
      </c>
      <c r="Y7" s="4">
        <v>85.450000000000017</v>
      </c>
      <c r="Z7" s="5">
        <v>258.73215785054578</v>
      </c>
      <c r="AA7" s="4">
        <v>286828</v>
      </c>
      <c r="AB7" s="4">
        <v>289720</v>
      </c>
      <c r="AC7" s="4">
        <v>286828</v>
      </c>
      <c r="AD7" s="4">
        <v>289720</v>
      </c>
      <c r="AE7" s="5">
        <v>1.0082697644581491</v>
      </c>
      <c r="AF7" s="4">
        <v>274068</v>
      </c>
      <c r="AG7" s="4">
        <v>274832</v>
      </c>
      <c r="AH7" s="4">
        <v>274068</v>
      </c>
      <c r="AI7" s="4">
        <v>274832</v>
      </c>
      <c r="AJ7" s="5">
        <v>0.27876293474612618</v>
      </c>
      <c r="AK7" s="4">
        <v>260600</v>
      </c>
      <c r="AL7" s="4">
        <v>261841</v>
      </c>
      <c r="AM7" s="4">
        <v>260600</v>
      </c>
      <c r="AN7" s="4">
        <v>261841</v>
      </c>
      <c r="AO7" s="5">
        <v>0.47620874904067989</v>
      </c>
      <c r="AP7" s="4">
        <v>5304368</v>
      </c>
      <c r="AQ7" s="4">
        <v>5066784</v>
      </c>
      <c r="AR7" s="4">
        <v>5304368</v>
      </c>
      <c r="AS7" s="4">
        <v>5066784</v>
      </c>
      <c r="AT7" s="5">
        <v>-4.4790255879682519</v>
      </c>
      <c r="AU7" s="4">
        <v>4253234</v>
      </c>
      <c r="AV7" s="4">
        <v>4047780</v>
      </c>
      <c r="AW7" s="4">
        <v>4253234</v>
      </c>
      <c r="AX7" s="4">
        <v>4047780</v>
      </c>
      <c r="AY7" s="5">
        <v>-4.8305360109507234</v>
      </c>
      <c r="AZ7" s="4">
        <v>1304479</v>
      </c>
      <c r="BA7" s="4">
        <v>1198464</v>
      </c>
      <c r="BB7" s="4">
        <v>1304479</v>
      </c>
      <c r="BC7" s="4">
        <v>1198464</v>
      </c>
      <c r="BD7" s="5">
        <v>-8.1269993614308902</v>
      </c>
      <c r="BE7" s="4">
        <v>41255</v>
      </c>
      <c r="BF7" s="4">
        <v>40107</v>
      </c>
      <c r="BG7" s="4">
        <v>41255</v>
      </c>
      <c r="BH7" s="4">
        <v>40107</v>
      </c>
      <c r="BI7" s="5">
        <v>-2.7826930069082469</v>
      </c>
      <c r="BJ7" s="4">
        <v>396644</v>
      </c>
      <c r="BK7" s="4">
        <v>377596</v>
      </c>
      <c r="BL7" s="4">
        <v>396644</v>
      </c>
      <c r="BM7" s="4">
        <v>377596</v>
      </c>
      <c r="BN7" s="5">
        <v>-4.8022912233640227</v>
      </c>
      <c r="BO7" s="4">
        <v>341856</v>
      </c>
      <c r="BP7" s="4">
        <v>312435</v>
      </c>
      <c r="BQ7" s="4">
        <v>341856</v>
      </c>
      <c r="BR7" s="4">
        <v>312435</v>
      </c>
      <c r="BS7" s="5">
        <v>-8.606255265374898</v>
      </c>
      <c r="BT7" s="4">
        <v>72</v>
      </c>
      <c r="BU7" s="4">
        <v>0</v>
      </c>
      <c r="BV7" s="4">
        <v>72</v>
      </c>
      <c r="BW7" s="4">
        <v>0</v>
      </c>
      <c r="BX7" s="5">
        <v>-100</v>
      </c>
      <c r="BY7" s="4">
        <v>54716</v>
      </c>
      <c r="BZ7" s="4">
        <v>65161</v>
      </c>
      <c r="CA7" s="4">
        <v>54716</v>
      </c>
      <c r="CB7" s="4">
        <v>65161</v>
      </c>
      <c r="CC7" s="5">
        <v>19.08948022516266</v>
      </c>
      <c r="CD7" s="4">
        <v>1738</v>
      </c>
      <c r="CE7" s="4">
        <v>2338</v>
      </c>
      <c r="CF7" s="4">
        <v>1738</v>
      </c>
      <c r="CG7" s="4">
        <v>2338</v>
      </c>
      <c r="CH7" s="5">
        <v>34.522439585730723</v>
      </c>
      <c r="CI7" s="4">
        <v>32968898</v>
      </c>
      <c r="CJ7" s="4">
        <v>42389099</v>
      </c>
      <c r="CK7" s="4">
        <v>32968898</v>
      </c>
      <c r="CL7" s="4">
        <v>42389099</v>
      </c>
      <c r="CM7" s="5">
        <v>28.57299324957722</v>
      </c>
      <c r="CN7" s="4">
        <v>0</v>
      </c>
      <c r="CO7" s="4">
        <v>0</v>
      </c>
      <c r="CP7" s="4">
        <v>0</v>
      </c>
      <c r="CQ7" s="4">
        <v>0</v>
      </c>
      <c r="CR7" s="5" t="s">
        <v>5</v>
      </c>
      <c r="CS7" s="4">
        <v>112032</v>
      </c>
      <c r="CT7" s="4">
        <v>315529</v>
      </c>
      <c r="CU7" s="4">
        <v>112032</v>
      </c>
      <c r="CV7" s="4">
        <v>315529</v>
      </c>
      <c r="CW7" s="5">
        <v>181.64185232790629</v>
      </c>
      <c r="CX7" s="4">
        <v>112032</v>
      </c>
      <c r="CY7" s="4">
        <v>315529</v>
      </c>
      <c r="CZ7" s="4">
        <v>112032</v>
      </c>
      <c r="DA7" s="4">
        <v>315529</v>
      </c>
      <c r="DB7" s="5">
        <v>181.64185232790629</v>
      </c>
      <c r="DC7" s="4">
        <v>0</v>
      </c>
      <c r="DD7" s="4">
        <v>0</v>
      </c>
      <c r="DE7" s="4">
        <v>0</v>
      </c>
      <c r="DF7" s="4">
        <v>0</v>
      </c>
      <c r="DG7" s="5" t="s">
        <v>5</v>
      </c>
      <c r="DH7" s="4">
        <v>17020</v>
      </c>
      <c r="DI7" s="4">
        <v>66691</v>
      </c>
      <c r="DJ7" s="4">
        <v>17020</v>
      </c>
      <c r="DK7" s="4">
        <v>66691</v>
      </c>
      <c r="DL7" s="5">
        <v>291.83901292596943</v>
      </c>
      <c r="DM7" s="4">
        <v>278</v>
      </c>
      <c r="DN7" s="4">
        <v>235</v>
      </c>
      <c r="DO7" s="4">
        <v>278</v>
      </c>
      <c r="DP7" s="4">
        <v>235</v>
      </c>
      <c r="DQ7" s="5">
        <v>-15.467625899280581</v>
      </c>
    </row>
    <row r="8" spans="1:121" x14ac:dyDescent="0.25">
      <c r="A8" s="3" t="s">
        <v>9</v>
      </c>
      <c r="B8" s="4">
        <v>80953</v>
      </c>
      <c r="C8" s="4">
        <v>163563</v>
      </c>
      <c r="D8" s="4">
        <v>80953</v>
      </c>
      <c r="E8" s="4">
        <v>163563</v>
      </c>
      <c r="F8" s="5">
        <v>102.0468667004311</v>
      </c>
      <c r="G8" s="4">
        <v>186763</v>
      </c>
      <c r="H8" s="4">
        <v>137032</v>
      </c>
      <c r="I8" s="4">
        <v>186763</v>
      </c>
      <c r="J8" s="4">
        <v>137032</v>
      </c>
      <c r="K8" s="5">
        <v>-26.627865262391371</v>
      </c>
      <c r="L8" s="4">
        <v>206041</v>
      </c>
      <c r="M8" s="4">
        <v>166825</v>
      </c>
      <c r="N8" s="4">
        <v>206041</v>
      </c>
      <c r="O8" s="4">
        <v>166825</v>
      </c>
      <c r="P8" s="5">
        <v>-19.033105061613949</v>
      </c>
      <c r="Q8" s="4">
        <v>157740</v>
      </c>
      <c r="R8" s="4">
        <v>115728</v>
      </c>
      <c r="S8" s="4">
        <v>157740</v>
      </c>
      <c r="T8" s="4">
        <v>115728</v>
      </c>
      <c r="U8" s="5">
        <v>-26.63370102700647</v>
      </c>
      <c r="V8" s="4">
        <v>825.33900000000006</v>
      </c>
      <c r="W8" s="4">
        <v>839.73800000000006</v>
      </c>
      <c r="X8" s="4">
        <v>825.33900000000006</v>
      </c>
      <c r="Y8" s="4">
        <v>839.73800000000006</v>
      </c>
      <c r="Z8" s="5">
        <v>1.744616454571982</v>
      </c>
      <c r="AA8" s="4">
        <v>12845</v>
      </c>
      <c r="AB8" s="4">
        <v>9651</v>
      </c>
      <c r="AC8" s="4">
        <v>12845</v>
      </c>
      <c r="AD8" s="4">
        <v>9651</v>
      </c>
      <c r="AE8" s="5">
        <v>-24.86570650058388</v>
      </c>
      <c r="AF8" s="4">
        <v>3736</v>
      </c>
      <c r="AG8" s="4">
        <v>968</v>
      </c>
      <c r="AH8" s="4">
        <v>3736</v>
      </c>
      <c r="AI8" s="4">
        <v>968</v>
      </c>
      <c r="AJ8" s="5">
        <v>-74.089935760171301</v>
      </c>
      <c r="AK8" s="4">
        <v>0</v>
      </c>
      <c r="AL8" s="4">
        <v>0</v>
      </c>
      <c r="AM8" s="4">
        <v>0</v>
      </c>
      <c r="AN8" s="4">
        <v>0</v>
      </c>
      <c r="AO8" s="5" t="s">
        <v>5</v>
      </c>
      <c r="AP8" s="4">
        <v>128193</v>
      </c>
      <c r="AQ8" s="4">
        <v>180514</v>
      </c>
      <c r="AR8" s="4">
        <v>128193</v>
      </c>
      <c r="AS8" s="4">
        <v>180514</v>
      </c>
      <c r="AT8" s="5">
        <v>40.814241027201177</v>
      </c>
      <c r="AU8" s="4">
        <v>45978</v>
      </c>
      <c r="AV8" s="4">
        <v>19199</v>
      </c>
      <c r="AW8" s="4">
        <v>45978</v>
      </c>
      <c r="AX8" s="4">
        <v>19199</v>
      </c>
      <c r="AY8" s="5">
        <v>-58.24307277393536</v>
      </c>
      <c r="AZ8" s="4">
        <v>66815</v>
      </c>
      <c r="BA8" s="4">
        <v>68949</v>
      </c>
      <c r="BB8" s="4">
        <v>66815</v>
      </c>
      <c r="BC8" s="4">
        <v>68949</v>
      </c>
      <c r="BD8" s="5">
        <v>3.193893586769434</v>
      </c>
      <c r="BE8" s="4">
        <v>2074</v>
      </c>
      <c r="BF8" s="4">
        <v>2039</v>
      </c>
      <c r="BG8" s="4">
        <v>2074</v>
      </c>
      <c r="BH8" s="4">
        <v>2039</v>
      </c>
      <c r="BI8" s="5">
        <v>-1.687560270009641</v>
      </c>
      <c r="BJ8" s="4">
        <v>19642.75</v>
      </c>
      <c r="BK8" s="4">
        <v>15875.25</v>
      </c>
      <c r="BL8" s="4">
        <v>19642.75</v>
      </c>
      <c r="BM8" s="4">
        <v>15875.25</v>
      </c>
      <c r="BN8" s="5">
        <v>-19.18010461875247</v>
      </c>
      <c r="BO8" s="4">
        <v>3957.75</v>
      </c>
      <c r="BP8" s="4">
        <v>1619.5</v>
      </c>
      <c r="BQ8" s="4">
        <v>3957.75</v>
      </c>
      <c r="BR8" s="4">
        <v>1619.5</v>
      </c>
      <c r="BS8" s="5">
        <v>-59.080285515760217</v>
      </c>
      <c r="BT8" s="4">
        <v>12552.5</v>
      </c>
      <c r="BU8" s="4">
        <v>12771.75</v>
      </c>
      <c r="BV8" s="4">
        <v>12552.5</v>
      </c>
      <c r="BW8" s="4">
        <v>12771.75</v>
      </c>
      <c r="BX8" s="5">
        <v>1.7466640111531579</v>
      </c>
      <c r="BY8" s="4">
        <v>3132.5</v>
      </c>
      <c r="BZ8" s="4">
        <v>1484</v>
      </c>
      <c r="CA8" s="4">
        <v>3132.5</v>
      </c>
      <c r="CB8" s="4">
        <v>1484</v>
      </c>
      <c r="CC8" s="5">
        <v>-52.625698324022338</v>
      </c>
      <c r="CD8" s="4">
        <v>161</v>
      </c>
      <c r="CE8" s="4">
        <v>142</v>
      </c>
      <c r="CF8" s="4">
        <v>161</v>
      </c>
      <c r="CG8" s="4">
        <v>142</v>
      </c>
      <c r="CH8" s="5">
        <v>-11.80124223602485</v>
      </c>
      <c r="CI8" s="4">
        <v>2331814</v>
      </c>
      <c r="CJ8" s="4">
        <v>2649740</v>
      </c>
      <c r="CK8" s="4">
        <v>2331814</v>
      </c>
      <c r="CL8" s="4">
        <v>2649740</v>
      </c>
      <c r="CM8" s="5">
        <v>13.634277862642559</v>
      </c>
      <c r="CN8" s="4">
        <v>11</v>
      </c>
      <c r="CO8" s="4">
        <v>13</v>
      </c>
      <c r="CP8" s="4">
        <v>11</v>
      </c>
      <c r="CQ8" s="4">
        <v>13</v>
      </c>
      <c r="CR8" s="5">
        <v>18.181818181818191</v>
      </c>
      <c r="CS8" s="4">
        <v>12826</v>
      </c>
      <c r="CT8" s="4">
        <v>33613</v>
      </c>
      <c r="CU8" s="4">
        <v>12826</v>
      </c>
      <c r="CV8" s="4">
        <v>33613</v>
      </c>
      <c r="CW8" s="5">
        <v>162.0692343676906</v>
      </c>
      <c r="CX8" s="4">
        <v>1568</v>
      </c>
      <c r="CY8" s="4">
        <v>1751</v>
      </c>
      <c r="CZ8" s="4">
        <v>1568</v>
      </c>
      <c r="DA8" s="4">
        <v>1751</v>
      </c>
      <c r="DB8" s="5">
        <v>11.670918367346941</v>
      </c>
      <c r="DC8" s="4">
        <v>11258</v>
      </c>
      <c r="DD8" s="4">
        <v>31862</v>
      </c>
      <c r="DE8" s="4">
        <v>11258</v>
      </c>
      <c r="DF8" s="4">
        <v>31862</v>
      </c>
      <c r="DG8" s="5">
        <v>183.01652158465089</v>
      </c>
      <c r="DH8" s="4">
        <v>734</v>
      </c>
      <c r="DI8" s="4">
        <v>1078</v>
      </c>
      <c r="DJ8" s="4">
        <v>734</v>
      </c>
      <c r="DK8" s="4">
        <v>1078</v>
      </c>
      <c r="DL8" s="5">
        <v>46.866485013623993</v>
      </c>
      <c r="DM8" s="4">
        <v>1181</v>
      </c>
      <c r="DN8" s="4">
        <v>1314</v>
      </c>
      <c r="DO8" s="4">
        <v>1181</v>
      </c>
      <c r="DP8" s="4">
        <v>1314</v>
      </c>
      <c r="DQ8" s="5">
        <v>11.261642675698569</v>
      </c>
    </row>
    <row r="9" spans="1:121" x14ac:dyDescent="0.25">
      <c r="A9" s="3" t="s">
        <v>10</v>
      </c>
      <c r="B9" s="4">
        <v>89870</v>
      </c>
      <c r="C9" s="4">
        <v>71491</v>
      </c>
      <c r="D9" s="4">
        <v>89870</v>
      </c>
      <c r="E9" s="4">
        <v>71491</v>
      </c>
      <c r="F9" s="5">
        <v>-20.45065094024703</v>
      </c>
      <c r="G9" s="4">
        <v>25887</v>
      </c>
      <c r="H9" s="4">
        <v>43279</v>
      </c>
      <c r="I9" s="4">
        <v>25887</v>
      </c>
      <c r="J9" s="4">
        <v>43279</v>
      </c>
      <c r="K9" s="5">
        <v>67.184301000502188</v>
      </c>
      <c r="L9" s="4">
        <v>824339</v>
      </c>
      <c r="M9" s="4">
        <v>884058</v>
      </c>
      <c r="N9" s="4">
        <v>824339</v>
      </c>
      <c r="O9" s="4">
        <v>884058</v>
      </c>
      <c r="P9" s="5">
        <v>7.2444710246633974</v>
      </c>
      <c r="Q9" s="4">
        <v>25202</v>
      </c>
      <c r="R9" s="4">
        <v>21952</v>
      </c>
      <c r="S9" s="4">
        <v>25202</v>
      </c>
      <c r="T9" s="4">
        <v>21952</v>
      </c>
      <c r="U9" s="5">
        <v>-12.8958019204825</v>
      </c>
      <c r="V9" s="4">
        <v>93.708000000000013</v>
      </c>
      <c r="W9" s="4">
        <v>60.77</v>
      </c>
      <c r="X9" s="4">
        <v>93.708000000000013</v>
      </c>
      <c r="Y9" s="4">
        <v>60.77</v>
      </c>
      <c r="Z9" s="5">
        <v>-35.14961369360141</v>
      </c>
      <c r="AA9" s="4">
        <v>6252</v>
      </c>
      <c r="AB9" s="4">
        <v>2766</v>
      </c>
      <c r="AC9" s="4">
        <v>6252</v>
      </c>
      <c r="AD9" s="4">
        <v>2766</v>
      </c>
      <c r="AE9" s="5">
        <v>-55.758157389635308</v>
      </c>
      <c r="AF9" s="4">
        <v>127</v>
      </c>
      <c r="AG9" s="4">
        <v>138</v>
      </c>
      <c r="AH9" s="4">
        <v>127</v>
      </c>
      <c r="AI9" s="4">
        <v>138</v>
      </c>
      <c r="AJ9" s="5">
        <v>8.6614173228346516</v>
      </c>
      <c r="AK9" s="4">
        <v>0</v>
      </c>
      <c r="AL9" s="4">
        <v>36</v>
      </c>
      <c r="AM9" s="4">
        <v>0</v>
      </c>
      <c r="AN9" s="4">
        <v>36</v>
      </c>
      <c r="AO9" s="5" t="s">
        <v>5</v>
      </c>
      <c r="AP9" s="4">
        <v>678</v>
      </c>
      <c r="AQ9" s="4">
        <v>634</v>
      </c>
      <c r="AR9" s="4">
        <v>678</v>
      </c>
      <c r="AS9" s="4">
        <v>634</v>
      </c>
      <c r="AT9" s="5">
        <v>-6.4896755162241817</v>
      </c>
      <c r="AU9" s="4">
        <v>0</v>
      </c>
      <c r="AV9" s="4">
        <v>0</v>
      </c>
      <c r="AW9" s="4">
        <v>0</v>
      </c>
      <c r="AX9" s="4">
        <v>0</v>
      </c>
      <c r="AY9" s="5" t="s">
        <v>5</v>
      </c>
      <c r="AZ9" s="4">
        <v>821610</v>
      </c>
      <c r="BA9" s="4">
        <v>875930</v>
      </c>
      <c r="BB9" s="4">
        <v>821610</v>
      </c>
      <c r="BC9" s="4">
        <v>875930</v>
      </c>
      <c r="BD9" s="5">
        <v>6.6114093061184747</v>
      </c>
      <c r="BE9" s="4">
        <v>38899</v>
      </c>
      <c r="BF9" s="4">
        <v>41066</v>
      </c>
      <c r="BG9" s="4">
        <v>38899</v>
      </c>
      <c r="BH9" s="4">
        <v>41066</v>
      </c>
      <c r="BI9" s="5">
        <v>5.570837296588607</v>
      </c>
      <c r="BJ9" s="4">
        <v>6832</v>
      </c>
      <c r="BK9" s="4">
        <v>6126</v>
      </c>
      <c r="BL9" s="4">
        <v>6832</v>
      </c>
      <c r="BM9" s="4">
        <v>6126</v>
      </c>
      <c r="BN9" s="5">
        <v>-10.333723653395779</v>
      </c>
      <c r="BO9" s="4">
        <v>0</v>
      </c>
      <c r="BP9" s="4">
        <v>0</v>
      </c>
      <c r="BQ9" s="4">
        <v>0</v>
      </c>
      <c r="BR9" s="4">
        <v>0</v>
      </c>
      <c r="BS9" s="5" t="s">
        <v>5</v>
      </c>
      <c r="BT9" s="4">
        <v>6832</v>
      </c>
      <c r="BU9" s="4">
        <v>6124</v>
      </c>
      <c r="BV9" s="4">
        <v>6832</v>
      </c>
      <c r="BW9" s="4">
        <v>6124</v>
      </c>
      <c r="BX9" s="5">
        <v>-10.362997658079619</v>
      </c>
      <c r="BY9" s="4">
        <v>0</v>
      </c>
      <c r="BZ9" s="4">
        <v>2</v>
      </c>
      <c r="CA9" s="4">
        <v>0</v>
      </c>
      <c r="CB9" s="4">
        <v>2</v>
      </c>
      <c r="CC9" s="5" t="s">
        <v>5</v>
      </c>
      <c r="CD9" s="4">
        <v>2744</v>
      </c>
      <c r="CE9" s="4">
        <v>2553</v>
      </c>
      <c r="CF9" s="4">
        <v>2744</v>
      </c>
      <c r="CG9" s="4">
        <v>2553</v>
      </c>
      <c r="CH9" s="5">
        <v>-6.9606413994169136</v>
      </c>
      <c r="CI9" s="4">
        <v>16859106</v>
      </c>
      <c r="CJ9" s="4">
        <v>17315621</v>
      </c>
      <c r="CK9" s="4">
        <v>16859106</v>
      </c>
      <c r="CL9" s="4">
        <v>17315621</v>
      </c>
      <c r="CM9" s="5">
        <v>2.7078244836944521</v>
      </c>
      <c r="CN9" s="4">
        <v>15</v>
      </c>
      <c r="CO9" s="4">
        <v>16</v>
      </c>
      <c r="CP9" s="4">
        <v>15</v>
      </c>
      <c r="CQ9" s="4">
        <v>16</v>
      </c>
      <c r="CR9" s="5">
        <v>6.6666666666666714</v>
      </c>
      <c r="CS9" s="4">
        <v>224624</v>
      </c>
      <c r="CT9" s="4">
        <v>286458</v>
      </c>
      <c r="CU9" s="4">
        <v>224624</v>
      </c>
      <c r="CV9" s="4">
        <v>286458</v>
      </c>
      <c r="CW9" s="5">
        <v>27.527779756392899</v>
      </c>
      <c r="CX9" s="4">
        <v>203207</v>
      </c>
      <c r="CY9" s="4">
        <v>229888</v>
      </c>
      <c r="CZ9" s="4">
        <v>203207</v>
      </c>
      <c r="DA9" s="4">
        <v>229888</v>
      </c>
      <c r="DB9" s="5">
        <v>13.129961074175601</v>
      </c>
      <c r="DC9" s="4">
        <v>21417</v>
      </c>
      <c r="DD9" s="4">
        <v>56570</v>
      </c>
      <c r="DE9" s="4">
        <v>21417</v>
      </c>
      <c r="DF9" s="4">
        <v>56570</v>
      </c>
      <c r="DG9" s="5">
        <v>164.13596675538119</v>
      </c>
      <c r="DH9" s="4">
        <v>45174</v>
      </c>
      <c r="DI9" s="4">
        <v>53451</v>
      </c>
      <c r="DJ9" s="4">
        <v>45174</v>
      </c>
      <c r="DK9" s="4">
        <v>53451</v>
      </c>
      <c r="DL9" s="5">
        <v>18.32248638597423</v>
      </c>
      <c r="DM9" s="4">
        <v>3125</v>
      </c>
      <c r="DN9" s="4">
        <v>5525</v>
      </c>
      <c r="DO9" s="4">
        <v>3125</v>
      </c>
      <c r="DP9" s="4">
        <v>5525</v>
      </c>
      <c r="DQ9" s="5">
        <v>76.800000000000011</v>
      </c>
    </row>
    <row r="10" spans="1:121" x14ac:dyDescent="0.25">
      <c r="A10" s="3" t="s">
        <v>11</v>
      </c>
      <c r="B10" s="4">
        <v>1507323</v>
      </c>
      <c r="C10" s="4">
        <v>999877</v>
      </c>
      <c r="D10" s="4">
        <v>1507323</v>
      </c>
      <c r="E10" s="4">
        <v>999877</v>
      </c>
      <c r="F10" s="5">
        <v>-33.665378953283408</v>
      </c>
      <c r="G10" s="4">
        <v>252729</v>
      </c>
      <c r="H10" s="4">
        <v>414210</v>
      </c>
      <c r="I10" s="4">
        <v>252729</v>
      </c>
      <c r="J10" s="4">
        <v>414210</v>
      </c>
      <c r="K10" s="5">
        <v>63.894923020310287</v>
      </c>
      <c r="L10" s="4">
        <v>3811267</v>
      </c>
      <c r="M10" s="4">
        <v>3571011</v>
      </c>
      <c r="N10" s="4">
        <v>3811267</v>
      </c>
      <c r="O10" s="4">
        <v>3571011</v>
      </c>
      <c r="P10" s="5">
        <v>-6.3038354436989001</v>
      </c>
      <c r="Q10" s="4">
        <v>3015822</v>
      </c>
      <c r="R10" s="4">
        <v>2789630</v>
      </c>
      <c r="S10" s="4">
        <v>3015822</v>
      </c>
      <c r="T10" s="4">
        <v>2789630</v>
      </c>
      <c r="U10" s="5">
        <v>-7.5001773977376587</v>
      </c>
      <c r="V10" s="4">
        <v>265.99</v>
      </c>
      <c r="W10" s="4">
        <v>44.075999999999993</v>
      </c>
      <c r="X10" s="4">
        <v>265.99</v>
      </c>
      <c r="Y10" s="4">
        <v>44.075999999999993</v>
      </c>
      <c r="Z10" s="5">
        <v>-83.429452235046426</v>
      </c>
      <c r="AA10" s="4">
        <v>140339</v>
      </c>
      <c r="AB10" s="4">
        <v>118021</v>
      </c>
      <c r="AC10" s="4">
        <v>140339</v>
      </c>
      <c r="AD10" s="4">
        <v>118021</v>
      </c>
      <c r="AE10" s="5">
        <v>-15.90292078467141</v>
      </c>
      <c r="AF10" s="4">
        <v>126691</v>
      </c>
      <c r="AG10" s="4">
        <v>103451</v>
      </c>
      <c r="AH10" s="4">
        <v>126691</v>
      </c>
      <c r="AI10" s="4">
        <v>103451</v>
      </c>
      <c r="AJ10" s="5">
        <v>-18.343844471983019</v>
      </c>
      <c r="AK10" s="4">
        <v>0</v>
      </c>
      <c r="AL10" s="4">
        <v>0</v>
      </c>
      <c r="AM10" s="4">
        <v>0</v>
      </c>
      <c r="AN10" s="4">
        <v>0</v>
      </c>
      <c r="AO10" s="5" t="s">
        <v>5</v>
      </c>
      <c r="AP10" s="4">
        <v>2122201</v>
      </c>
      <c r="AQ10" s="4">
        <v>1766382</v>
      </c>
      <c r="AR10" s="4">
        <v>2122201</v>
      </c>
      <c r="AS10" s="4">
        <v>1766382</v>
      </c>
      <c r="AT10" s="5">
        <v>-16.76650797921592</v>
      </c>
      <c r="AU10" s="4">
        <v>1466893</v>
      </c>
      <c r="AV10" s="4">
        <v>1400631</v>
      </c>
      <c r="AW10" s="4">
        <v>1466893</v>
      </c>
      <c r="AX10" s="4">
        <v>1400631</v>
      </c>
      <c r="AY10" s="5">
        <v>-4.5171665554338318</v>
      </c>
      <c r="AZ10" s="4">
        <v>809627</v>
      </c>
      <c r="BA10" s="4">
        <v>796862</v>
      </c>
      <c r="BB10" s="4">
        <v>809627</v>
      </c>
      <c r="BC10" s="4">
        <v>796862</v>
      </c>
      <c r="BD10" s="5">
        <v>-1.5766519644231209</v>
      </c>
      <c r="BE10" s="4">
        <v>29870</v>
      </c>
      <c r="BF10" s="4">
        <v>28411</v>
      </c>
      <c r="BG10" s="4">
        <v>29870</v>
      </c>
      <c r="BH10" s="4">
        <v>28411</v>
      </c>
      <c r="BI10" s="5">
        <v>-4.88449949782391</v>
      </c>
      <c r="BJ10" s="4">
        <v>293935.75</v>
      </c>
      <c r="BK10" s="4">
        <v>270814</v>
      </c>
      <c r="BL10" s="4">
        <v>293935.75</v>
      </c>
      <c r="BM10" s="4">
        <v>270814</v>
      </c>
      <c r="BN10" s="5">
        <v>-7.8662598884280026</v>
      </c>
      <c r="BO10" s="4">
        <v>129770.5</v>
      </c>
      <c r="BP10" s="4">
        <v>116010</v>
      </c>
      <c r="BQ10" s="4">
        <v>129770.5</v>
      </c>
      <c r="BR10" s="4">
        <v>116010</v>
      </c>
      <c r="BS10" s="5">
        <v>-10.60371964352453</v>
      </c>
      <c r="BT10" s="4">
        <v>14086.75</v>
      </c>
      <c r="BU10" s="4">
        <v>14306.5</v>
      </c>
      <c r="BV10" s="4">
        <v>14086.75</v>
      </c>
      <c r="BW10" s="4">
        <v>14306.5</v>
      </c>
      <c r="BX10" s="5">
        <v>1.559976573730637</v>
      </c>
      <c r="BY10" s="4">
        <v>150078.5</v>
      </c>
      <c r="BZ10" s="4">
        <v>140497.5</v>
      </c>
      <c r="CA10" s="4">
        <v>150078.5</v>
      </c>
      <c r="CB10" s="4">
        <v>140497.5</v>
      </c>
      <c r="CC10" s="5">
        <v>-6.383992377322528</v>
      </c>
      <c r="CD10" s="4">
        <v>637</v>
      </c>
      <c r="CE10" s="4">
        <v>644</v>
      </c>
      <c r="CF10" s="4">
        <v>637</v>
      </c>
      <c r="CG10" s="4">
        <v>644</v>
      </c>
      <c r="CH10" s="5">
        <v>1.098901098901095</v>
      </c>
      <c r="CI10" s="4">
        <v>22848917</v>
      </c>
      <c r="CJ10" s="4">
        <v>24547383</v>
      </c>
      <c r="CK10" s="4">
        <v>22848917</v>
      </c>
      <c r="CL10" s="4">
        <v>24547383</v>
      </c>
      <c r="CM10" s="5">
        <v>7.4334639142852978</v>
      </c>
      <c r="CN10" s="4">
        <v>26</v>
      </c>
      <c r="CO10" s="4">
        <v>26</v>
      </c>
      <c r="CP10" s="4">
        <v>26</v>
      </c>
      <c r="CQ10" s="4">
        <v>26</v>
      </c>
      <c r="CR10" s="5">
        <v>0</v>
      </c>
      <c r="CS10" s="4">
        <v>78059</v>
      </c>
      <c r="CT10" s="4">
        <v>163275</v>
      </c>
      <c r="CU10" s="4">
        <v>78059</v>
      </c>
      <c r="CV10" s="4">
        <v>163275</v>
      </c>
      <c r="CW10" s="5">
        <v>109.1687057225944</v>
      </c>
      <c r="CX10" s="4">
        <v>50352</v>
      </c>
      <c r="CY10" s="4">
        <v>70262</v>
      </c>
      <c r="CZ10" s="4">
        <v>50352</v>
      </c>
      <c r="DA10" s="4">
        <v>70262</v>
      </c>
      <c r="DB10" s="5">
        <v>39.541626946298067</v>
      </c>
      <c r="DC10" s="4">
        <v>27707</v>
      </c>
      <c r="DD10" s="4">
        <v>93013</v>
      </c>
      <c r="DE10" s="4">
        <v>27707</v>
      </c>
      <c r="DF10" s="4">
        <v>93013</v>
      </c>
      <c r="DG10" s="5">
        <v>235.70216912693539</v>
      </c>
      <c r="DH10" s="4">
        <v>14805</v>
      </c>
      <c r="DI10" s="4">
        <v>21954</v>
      </c>
      <c r="DJ10" s="4">
        <v>14805</v>
      </c>
      <c r="DK10" s="4">
        <v>21954</v>
      </c>
      <c r="DL10" s="5">
        <v>48.287740628166148</v>
      </c>
      <c r="DM10" s="4">
        <v>20402</v>
      </c>
      <c r="DN10" s="4">
        <v>47534</v>
      </c>
      <c r="DO10" s="4">
        <v>20402</v>
      </c>
      <c r="DP10" s="4">
        <v>47534</v>
      </c>
      <c r="DQ10" s="5">
        <v>132.98696206254289</v>
      </c>
    </row>
    <row r="11" spans="1:121" x14ac:dyDescent="0.25">
      <c r="A11" s="3" t="s">
        <v>12</v>
      </c>
      <c r="B11" s="4">
        <v>1522047</v>
      </c>
      <c r="C11" s="4">
        <v>1503473</v>
      </c>
      <c r="D11" s="4">
        <v>1522047</v>
      </c>
      <c r="E11" s="4">
        <v>1503473</v>
      </c>
      <c r="F11" s="5">
        <v>-1.2203302526137489</v>
      </c>
      <c r="G11" s="4">
        <v>311203</v>
      </c>
      <c r="H11" s="4">
        <v>334672</v>
      </c>
      <c r="I11" s="4">
        <v>311203</v>
      </c>
      <c r="J11" s="4">
        <v>334672</v>
      </c>
      <c r="K11" s="5">
        <v>7.5413797424832012</v>
      </c>
      <c r="L11" s="4">
        <v>645821</v>
      </c>
      <c r="M11" s="4">
        <v>595059</v>
      </c>
      <c r="N11" s="4">
        <v>645821</v>
      </c>
      <c r="O11" s="4">
        <v>595059</v>
      </c>
      <c r="P11" s="5">
        <v>-7.8600726826783216</v>
      </c>
      <c r="Q11" s="4">
        <v>418899</v>
      </c>
      <c r="R11" s="4">
        <v>407988</v>
      </c>
      <c r="S11" s="4">
        <v>418899</v>
      </c>
      <c r="T11" s="4">
        <v>407988</v>
      </c>
      <c r="U11" s="5">
        <v>-2.6046851388998249</v>
      </c>
      <c r="V11" s="4">
        <v>0</v>
      </c>
      <c r="W11" s="4">
        <v>0</v>
      </c>
      <c r="X11" s="4">
        <v>0</v>
      </c>
      <c r="Y11" s="4">
        <v>0</v>
      </c>
      <c r="Z11" s="5" t="s">
        <v>5</v>
      </c>
      <c r="AA11" s="4">
        <v>8942</v>
      </c>
      <c r="AB11" s="4">
        <v>9409</v>
      </c>
      <c r="AC11" s="4">
        <v>8942</v>
      </c>
      <c r="AD11" s="4">
        <v>9409</v>
      </c>
      <c r="AE11" s="5">
        <v>5.2225452918810049</v>
      </c>
      <c r="AF11" s="4">
        <v>4740</v>
      </c>
      <c r="AG11" s="4">
        <v>4986</v>
      </c>
      <c r="AH11" s="4">
        <v>4740</v>
      </c>
      <c r="AI11" s="4">
        <v>4986</v>
      </c>
      <c r="AJ11" s="5">
        <v>5.1898734177215147</v>
      </c>
      <c r="AK11" s="4">
        <v>0</v>
      </c>
      <c r="AL11" s="4">
        <v>0</v>
      </c>
      <c r="AM11" s="4">
        <v>0</v>
      </c>
      <c r="AN11" s="4">
        <v>0</v>
      </c>
      <c r="AO11" s="5" t="s">
        <v>5</v>
      </c>
      <c r="AP11" s="4">
        <v>1580</v>
      </c>
      <c r="AQ11" s="4">
        <v>1140</v>
      </c>
      <c r="AR11" s="4">
        <v>1580</v>
      </c>
      <c r="AS11" s="4">
        <v>1140</v>
      </c>
      <c r="AT11" s="5">
        <v>-27.848101265822791</v>
      </c>
      <c r="AU11" s="4">
        <v>1580</v>
      </c>
      <c r="AV11" s="4">
        <v>1140</v>
      </c>
      <c r="AW11" s="4">
        <v>1580</v>
      </c>
      <c r="AX11" s="4">
        <v>1140</v>
      </c>
      <c r="AY11" s="5">
        <v>-27.848101265822791</v>
      </c>
      <c r="AZ11" s="4">
        <v>67864</v>
      </c>
      <c r="BA11" s="4">
        <v>73514</v>
      </c>
      <c r="BB11" s="4">
        <v>67864</v>
      </c>
      <c r="BC11" s="4">
        <v>73514</v>
      </c>
      <c r="BD11" s="5">
        <v>8.3254744783685055</v>
      </c>
      <c r="BE11" s="4">
        <v>2655</v>
      </c>
      <c r="BF11" s="4">
        <v>2922</v>
      </c>
      <c r="BG11" s="4">
        <v>2655</v>
      </c>
      <c r="BH11" s="4">
        <v>2922</v>
      </c>
      <c r="BI11" s="5">
        <v>10.056497175141249</v>
      </c>
      <c r="BJ11" s="4">
        <v>40061.5</v>
      </c>
      <c r="BK11" s="4">
        <v>40514</v>
      </c>
      <c r="BL11" s="4">
        <v>40061.5</v>
      </c>
      <c r="BM11" s="4">
        <v>40514</v>
      </c>
      <c r="BN11" s="5">
        <v>1.129513373188729</v>
      </c>
      <c r="BO11" s="4">
        <v>113.75</v>
      </c>
      <c r="BP11" s="4">
        <v>100.75</v>
      </c>
      <c r="BQ11" s="4">
        <v>113.75</v>
      </c>
      <c r="BR11" s="4">
        <v>100.75</v>
      </c>
      <c r="BS11" s="5">
        <v>-11.428571428571431</v>
      </c>
      <c r="BT11" s="4">
        <v>3452</v>
      </c>
      <c r="BU11" s="4">
        <v>4155.25</v>
      </c>
      <c r="BV11" s="4">
        <v>3452</v>
      </c>
      <c r="BW11" s="4">
        <v>4155.25</v>
      </c>
      <c r="BX11" s="5">
        <v>20.372247972190038</v>
      </c>
      <c r="BY11" s="4">
        <v>36495.75</v>
      </c>
      <c r="BZ11" s="4">
        <v>36258</v>
      </c>
      <c r="CA11" s="4">
        <v>36495.75</v>
      </c>
      <c r="CB11" s="4">
        <v>36258</v>
      </c>
      <c r="CC11" s="5">
        <v>-0.65144571628202641</v>
      </c>
      <c r="CD11" s="4">
        <v>197</v>
      </c>
      <c r="CE11" s="4">
        <v>195</v>
      </c>
      <c r="CF11" s="4">
        <v>197</v>
      </c>
      <c r="CG11" s="4">
        <v>195</v>
      </c>
      <c r="CH11" s="5">
        <v>-1.0152284263959359</v>
      </c>
      <c r="CI11" s="4">
        <v>3524598</v>
      </c>
      <c r="CJ11" s="4">
        <v>3554616</v>
      </c>
      <c r="CK11" s="4">
        <v>3524598</v>
      </c>
      <c r="CL11" s="4">
        <v>3554616</v>
      </c>
      <c r="CM11" s="5">
        <v>0.85167159488827338</v>
      </c>
      <c r="CN11" s="4">
        <v>0</v>
      </c>
      <c r="CO11" s="4">
        <v>0</v>
      </c>
      <c r="CP11" s="4">
        <v>0</v>
      </c>
      <c r="CQ11" s="4">
        <v>0</v>
      </c>
      <c r="CR11" s="5" t="s">
        <v>5</v>
      </c>
      <c r="CS11" s="4">
        <v>1669</v>
      </c>
      <c r="CT11" s="4">
        <v>2776</v>
      </c>
      <c r="CU11" s="4">
        <v>1669</v>
      </c>
      <c r="CV11" s="4">
        <v>2776</v>
      </c>
      <c r="CW11" s="5">
        <v>66.327142001198325</v>
      </c>
      <c r="CX11" s="4">
        <v>1669</v>
      </c>
      <c r="CY11" s="4">
        <v>2776</v>
      </c>
      <c r="CZ11" s="4">
        <v>1669</v>
      </c>
      <c r="DA11" s="4">
        <v>2776</v>
      </c>
      <c r="DB11" s="5">
        <v>66.327142001198325</v>
      </c>
      <c r="DC11" s="4">
        <v>0</v>
      </c>
      <c r="DD11" s="4">
        <v>0</v>
      </c>
      <c r="DE11" s="4">
        <v>0</v>
      </c>
      <c r="DF11" s="4">
        <v>0</v>
      </c>
      <c r="DG11" s="5" t="s">
        <v>5</v>
      </c>
      <c r="DH11" s="4">
        <v>551</v>
      </c>
      <c r="DI11" s="4">
        <v>1088</v>
      </c>
      <c r="DJ11" s="4">
        <v>551</v>
      </c>
      <c r="DK11" s="4">
        <v>1088</v>
      </c>
      <c r="DL11" s="5">
        <v>97.45916515426498</v>
      </c>
      <c r="DM11" s="4">
        <v>1350</v>
      </c>
      <c r="DN11" s="4">
        <v>1530</v>
      </c>
      <c r="DO11" s="4">
        <v>1350</v>
      </c>
      <c r="DP11" s="4">
        <v>1530</v>
      </c>
      <c r="DQ11" s="5">
        <v>13.33333333333333</v>
      </c>
    </row>
    <row r="12" spans="1:121" x14ac:dyDescent="0.25">
      <c r="A12" s="3" t="s">
        <v>13</v>
      </c>
      <c r="B12" s="4">
        <v>2393757</v>
      </c>
      <c r="C12" s="4">
        <v>2335996</v>
      </c>
      <c r="D12" s="4">
        <v>2393757</v>
      </c>
      <c r="E12" s="4">
        <v>2335996</v>
      </c>
      <c r="F12" s="5">
        <v>-2.4129851108529441</v>
      </c>
      <c r="G12" s="4">
        <v>707086</v>
      </c>
      <c r="H12" s="4">
        <v>870622</v>
      </c>
      <c r="I12" s="4">
        <v>707086</v>
      </c>
      <c r="J12" s="4">
        <v>870622</v>
      </c>
      <c r="K12" s="5">
        <v>23.12816262802545</v>
      </c>
      <c r="L12" s="4">
        <v>85628</v>
      </c>
      <c r="M12" s="4">
        <v>81870</v>
      </c>
      <c r="N12" s="4">
        <v>85628</v>
      </c>
      <c r="O12" s="4">
        <v>81870</v>
      </c>
      <c r="P12" s="5">
        <v>-4.3887513430186402</v>
      </c>
      <c r="Q12" s="4">
        <v>56397</v>
      </c>
      <c r="R12" s="4">
        <v>42249</v>
      </c>
      <c r="S12" s="4">
        <v>56397</v>
      </c>
      <c r="T12" s="4">
        <v>42249</v>
      </c>
      <c r="U12" s="5">
        <v>-25.086440768125971</v>
      </c>
      <c r="V12" s="4">
        <v>31.018000000000001</v>
      </c>
      <c r="W12" s="4">
        <v>0</v>
      </c>
      <c r="X12" s="4">
        <v>31.018000000000001</v>
      </c>
      <c r="Y12" s="4">
        <v>0</v>
      </c>
      <c r="Z12" s="5">
        <v>-100</v>
      </c>
      <c r="AA12" s="4">
        <v>22319</v>
      </c>
      <c r="AB12" s="4">
        <v>9028</v>
      </c>
      <c r="AC12" s="4">
        <v>22319</v>
      </c>
      <c r="AD12" s="4">
        <v>9028</v>
      </c>
      <c r="AE12" s="5">
        <v>-59.550159057305443</v>
      </c>
      <c r="AF12" s="4">
        <v>2024</v>
      </c>
      <c r="AG12" s="4">
        <v>400</v>
      </c>
      <c r="AH12" s="4">
        <v>2024</v>
      </c>
      <c r="AI12" s="4">
        <v>400</v>
      </c>
      <c r="AJ12" s="5">
        <v>-80.237154150197625</v>
      </c>
      <c r="AK12" s="4">
        <v>0</v>
      </c>
      <c r="AL12" s="4">
        <v>0</v>
      </c>
      <c r="AM12" s="4">
        <v>0</v>
      </c>
      <c r="AN12" s="4">
        <v>0</v>
      </c>
      <c r="AO12" s="5" t="s">
        <v>5</v>
      </c>
      <c r="AP12" s="4">
        <v>0</v>
      </c>
      <c r="AQ12" s="4">
        <v>303201</v>
      </c>
      <c r="AR12" s="4">
        <v>0</v>
      </c>
      <c r="AS12" s="4">
        <v>303201</v>
      </c>
      <c r="AT12" s="5" t="s">
        <v>5</v>
      </c>
      <c r="AU12" s="4">
        <v>0</v>
      </c>
      <c r="AV12" s="4">
        <v>100</v>
      </c>
      <c r="AW12" s="4">
        <v>0</v>
      </c>
      <c r="AX12" s="4">
        <v>100</v>
      </c>
      <c r="AY12" s="5" t="s">
        <v>5</v>
      </c>
      <c r="AZ12" s="4">
        <v>0</v>
      </c>
      <c r="BA12" s="4">
        <v>0</v>
      </c>
      <c r="BB12" s="4">
        <v>0</v>
      </c>
      <c r="BC12" s="4">
        <v>0</v>
      </c>
      <c r="BD12" s="5" t="s">
        <v>5</v>
      </c>
      <c r="BE12" s="4">
        <v>0</v>
      </c>
      <c r="BF12" s="4">
        <v>0</v>
      </c>
      <c r="BG12" s="4">
        <v>0</v>
      </c>
      <c r="BH12" s="4">
        <v>0</v>
      </c>
      <c r="BI12" s="5" t="s">
        <v>5</v>
      </c>
      <c r="BJ12" s="4">
        <v>4635.5</v>
      </c>
      <c r="BK12" s="4">
        <v>3059.75</v>
      </c>
      <c r="BL12" s="4">
        <v>4635.5</v>
      </c>
      <c r="BM12" s="4">
        <v>3059.75</v>
      </c>
      <c r="BN12" s="5">
        <v>-33.993096753316792</v>
      </c>
      <c r="BO12" s="4">
        <v>0</v>
      </c>
      <c r="BP12" s="4">
        <v>50</v>
      </c>
      <c r="BQ12" s="4">
        <v>0</v>
      </c>
      <c r="BR12" s="4">
        <v>50</v>
      </c>
      <c r="BS12" s="5" t="s">
        <v>5</v>
      </c>
      <c r="BT12" s="4">
        <v>1438</v>
      </c>
      <c r="BU12" s="4">
        <v>624</v>
      </c>
      <c r="BV12" s="4">
        <v>1438</v>
      </c>
      <c r="BW12" s="4">
        <v>624</v>
      </c>
      <c r="BX12" s="5">
        <v>-56.606397774687068</v>
      </c>
      <c r="BY12" s="4">
        <v>3197.5</v>
      </c>
      <c r="BZ12" s="4">
        <v>2385.75</v>
      </c>
      <c r="CA12" s="4">
        <v>3197.5</v>
      </c>
      <c r="CB12" s="4">
        <v>2385.75</v>
      </c>
      <c r="CC12" s="5">
        <v>-25.387021110242369</v>
      </c>
      <c r="CD12" s="4">
        <v>185</v>
      </c>
      <c r="CE12" s="4">
        <v>154</v>
      </c>
      <c r="CF12" s="4">
        <v>185</v>
      </c>
      <c r="CG12" s="4">
        <v>154</v>
      </c>
      <c r="CH12" s="5">
        <v>-16.756756756756761</v>
      </c>
      <c r="CI12" s="4">
        <v>4136627</v>
      </c>
      <c r="CJ12" s="4">
        <v>3738345</v>
      </c>
      <c r="CK12" s="4">
        <v>4136627</v>
      </c>
      <c r="CL12" s="4">
        <v>3738345</v>
      </c>
      <c r="CM12" s="5">
        <v>-9.6281825748369414</v>
      </c>
      <c r="CN12" s="4">
        <v>9</v>
      </c>
      <c r="CO12" s="4">
        <v>5</v>
      </c>
      <c r="CP12" s="4">
        <v>9</v>
      </c>
      <c r="CQ12" s="4">
        <v>5</v>
      </c>
      <c r="CR12" s="5">
        <v>-44.444444444444443</v>
      </c>
      <c r="CS12" s="4">
        <v>6559</v>
      </c>
      <c r="CT12" s="4">
        <v>7108</v>
      </c>
      <c r="CU12" s="4">
        <v>6559</v>
      </c>
      <c r="CV12" s="4">
        <v>7108</v>
      </c>
      <c r="CW12" s="5">
        <v>8.3701783808507457</v>
      </c>
      <c r="CX12" s="4">
        <v>0</v>
      </c>
      <c r="CY12" s="4">
        <v>0</v>
      </c>
      <c r="CZ12" s="4">
        <v>0</v>
      </c>
      <c r="DA12" s="4">
        <v>0</v>
      </c>
      <c r="DB12" s="5" t="s">
        <v>5</v>
      </c>
      <c r="DC12" s="4">
        <v>6559</v>
      </c>
      <c r="DD12" s="4">
        <v>7108</v>
      </c>
      <c r="DE12" s="4">
        <v>6559</v>
      </c>
      <c r="DF12" s="4">
        <v>7108</v>
      </c>
      <c r="DG12" s="5">
        <v>8.3701783808507457</v>
      </c>
      <c r="DH12" s="4">
        <v>0</v>
      </c>
      <c r="DI12" s="4">
        <v>0</v>
      </c>
      <c r="DJ12" s="4">
        <v>0</v>
      </c>
      <c r="DK12" s="4">
        <v>0</v>
      </c>
      <c r="DL12" s="5" t="s">
        <v>5</v>
      </c>
      <c r="DM12" s="4">
        <v>6</v>
      </c>
      <c r="DN12" s="4">
        <v>11</v>
      </c>
      <c r="DO12" s="4">
        <v>6</v>
      </c>
      <c r="DP12" s="4">
        <v>11</v>
      </c>
      <c r="DQ12" s="5">
        <v>83.333333333333343</v>
      </c>
    </row>
    <row r="13" spans="1:121" x14ac:dyDescent="0.25">
      <c r="A13" s="3" t="s">
        <v>14</v>
      </c>
      <c r="B13" s="4">
        <v>868253</v>
      </c>
      <c r="C13" s="4">
        <v>672781</v>
      </c>
      <c r="D13" s="4">
        <v>868253</v>
      </c>
      <c r="E13" s="4">
        <v>672781</v>
      </c>
      <c r="F13" s="5">
        <v>-22.513253625383381</v>
      </c>
      <c r="G13" s="4">
        <v>1088570</v>
      </c>
      <c r="H13" s="4">
        <v>637990</v>
      </c>
      <c r="I13" s="4">
        <v>1088570</v>
      </c>
      <c r="J13" s="4">
        <v>637990</v>
      </c>
      <c r="K13" s="5">
        <v>-41.391917837162516</v>
      </c>
      <c r="L13" s="4">
        <v>123368</v>
      </c>
      <c r="M13" s="4">
        <v>85980</v>
      </c>
      <c r="N13" s="4">
        <v>123368</v>
      </c>
      <c r="O13" s="4">
        <v>85980</v>
      </c>
      <c r="P13" s="5">
        <v>-30.306076129952661</v>
      </c>
      <c r="Q13" s="4">
        <v>118945</v>
      </c>
      <c r="R13" s="4">
        <v>81295</v>
      </c>
      <c r="S13" s="4">
        <v>118945</v>
      </c>
      <c r="T13" s="4">
        <v>81295</v>
      </c>
      <c r="U13" s="5">
        <v>-31.653285131783591</v>
      </c>
      <c r="V13" s="4">
        <v>169.685</v>
      </c>
      <c r="W13" s="4">
        <v>74.792999999999992</v>
      </c>
      <c r="X13" s="4">
        <v>169.685</v>
      </c>
      <c r="Y13" s="4">
        <v>74.792999999999992</v>
      </c>
      <c r="Z13" s="5">
        <v>-55.922444529569503</v>
      </c>
      <c r="AA13" s="4">
        <v>2468</v>
      </c>
      <c r="AB13" s="4">
        <v>2547</v>
      </c>
      <c r="AC13" s="4">
        <v>2468</v>
      </c>
      <c r="AD13" s="4">
        <v>2547</v>
      </c>
      <c r="AE13" s="5">
        <v>3.2009724473257681</v>
      </c>
      <c r="AF13" s="4">
        <v>0</v>
      </c>
      <c r="AG13" s="4">
        <v>0</v>
      </c>
      <c r="AH13" s="4">
        <v>0</v>
      </c>
      <c r="AI13" s="4">
        <v>0</v>
      </c>
      <c r="AJ13" s="5" t="s">
        <v>5</v>
      </c>
      <c r="AK13" s="4">
        <v>0</v>
      </c>
      <c r="AL13" s="4">
        <v>0</v>
      </c>
      <c r="AM13" s="4">
        <v>0</v>
      </c>
      <c r="AN13" s="4">
        <v>0</v>
      </c>
      <c r="AO13" s="5" t="s">
        <v>5</v>
      </c>
      <c r="AP13" s="4">
        <v>1721</v>
      </c>
      <c r="AQ13" s="4">
        <v>884</v>
      </c>
      <c r="AR13" s="4">
        <v>1721</v>
      </c>
      <c r="AS13" s="4">
        <v>884</v>
      </c>
      <c r="AT13" s="5">
        <v>-48.634514816966878</v>
      </c>
      <c r="AU13" s="4">
        <v>1721</v>
      </c>
      <c r="AV13" s="4">
        <v>884</v>
      </c>
      <c r="AW13" s="4">
        <v>1721</v>
      </c>
      <c r="AX13" s="4">
        <v>884</v>
      </c>
      <c r="AY13" s="5">
        <v>-48.634514816966878</v>
      </c>
      <c r="AZ13" s="4">
        <v>32068</v>
      </c>
      <c r="BA13" s="4">
        <v>12408</v>
      </c>
      <c r="BB13" s="4">
        <v>32068</v>
      </c>
      <c r="BC13" s="4">
        <v>12408</v>
      </c>
      <c r="BD13" s="5">
        <v>-61.307222152925029</v>
      </c>
      <c r="BE13" s="4">
        <v>1</v>
      </c>
      <c r="BF13" s="4">
        <v>6</v>
      </c>
      <c r="BG13" s="4">
        <v>1</v>
      </c>
      <c r="BH13" s="4">
        <v>6</v>
      </c>
      <c r="BI13" s="5">
        <v>500</v>
      </c>
      <c r="BJ13" s="4">
        <v>9431.25</v>
      </c>
      <c r="BK13" s="4">
        <v>5675</v>
      </c>
      <c r="BL13" s="4">
        <v>9431.25</v>
      </c>
      <c r="BM13" s="4">
        <v>5675</v>
      </c>
      <c r="BN13" s="5">
        <v>-39.827700463883367</v>
      </c>
      <c r="BO13" s="4">
        <v>399</v>
      </c>
      <c r="BP13" s="4">
        <v>199</v>
      </c>
      <c r="BQ13" s="4">
        <v>399</v>
      </c>
      <c r="BR13" s="4">
        <v>199</v>
      </c>
      <c r="BS13" s="5">
        <v>-50.125313283208023</v>
      </c>
      <c r="BT13" s="4">
        <v>261</v>
      </c>
      <c r="BU13" s="4">
        <v>329</v>
      </c>
      <c r="BV13" s="4">
        <v>261</v>
      </c>
      <c r="BW13" s="4">
        <v>329</v>
      </c>
      <c r="BX13" s="5">
        <v>26.053639846743291</v>
      </c>
      <c r="BY13" s="4">
        <v>8771.25</v>
      </c>
      <c r="BZ13" s="4">
        <v>5147</v>
      </c>
      <c r="CA13" s="4">
        <v>8771.25</v>
      </c>
      <c r="CB13" s="4">
        <v>5147</v>
      </c>
      <c r="CC13" s="5">
        <v>-41.319652273051162</v>
      </c>
      <c r="CD13" s="4">
        <v>132</v>
      </c>
      <c r="CE13" s="4">
        <v>113</v>
      </c>
      <c r="CF13" s="4">
        <v>132</v>
      </c>
      <c r="CG13" s="4">
        <v>113</v>
      </c>
      <c r="CH13" s="5">
        <v>-14.393939393939389</v>
      </c>
      <c r="CI13" s="4">
        <v>2000562</v>
      </c>
      <c r="CJ13" s="4">
        <v>1522611</v>
      </c>
      <c r="CK13" s="4">
        <v>2000562</v>
      </c>
      <c r="CL13" s="4">
        <v>1522611</v>
      </c>
      <c r="CM13" s="5">
        <v>-23.890836674894359</v>
      </c>
      <c r="CN13" s="4">
        <v>0</v>
      </c>
      <c r="CO13" s="4">
        <v>0</v>
      </c>
      <c r="CP13" s="4">
        <v>0</v>
      </c>
      <c r="CQ13" s="4">
        <v>0</v>
      </c>
      <c r="CR13" s="5" t="s">
        <v>5</v>
      </c>
      <c r="CS13" s="4">
        <v>0</v>
      </c>
      <c r="CT13" s="4">
        <v>0</v>
      </c>
      <c r="CU13" s="4">
        <v>0</v>
      </c>
      <c r="CV13" s="4">
        <v>0</v>
      </c>
      <c r="CW13" s="5" t="s">
        <v>5</v>
      </c>
      <c r="CX13" s="4">
        <v>0</v>
      </c>
      <c r="CY13" s="4">
        <v>0</v>
      </c>
      <c r="CZ13" s="4">
        <v>0</v>
      </c>
      <c r="DA13" s="4">
        <v>0</v>
      </c>
      <c r="DB13" s="5" t="s">
        <v>5</v>
      </c>
      <c r="DC13" s="4">
        <v>0</v>
      </c>
      <c r="DD13" s="4">
        <v>0</v>
      </c>
      <c r="DE13" s="4">
        <v>0</v>
      </c>
      <c r="DF13" s="4">
        <v>0</v>
      </c>
      <c r="DG13" s="5" t="s">
        <v>5</v>
      </c>
      <c r="DH13" s="4">
        <v>0</v>
      </c>
      <c r="DI13" s="4">
        <v>0</v>
      </c>
      <c r="DJ13" s="4">
        <v>0</v>
      </c>
      <c r="DK13" s="4">
        <v>0</v>
      </c>
      <c r="DL13" s="5" t="s">
        <v>5</v>
      </c>
      <c r="DM13" s="4">
        <v>9</v>
      </c>
      <c r="DN13" s="4">
        <v>83</v>
      </c>
      <c r="DO13" s="4">
        <v>9</v>
      </c>
      <c r="DP13" s="4">
        <v>83</v>
      </c>
      <c r="DQ13" s="5">
        <v>822.22222222222217</v>
      </c>
    </row>
    <row r="14" spans="1:121" x14ac:dyDescent="0.25">
      <c r="A14" s="3" t="s">
        <v>15</v>
      </c>
      <c r="B14" s="4">
        <v>30835</v>
      </c>
      <c r="C14" s="4">
        <v>51759</v>
      </c>
      <c r="D14" s="4">
        <v>30835</v>
      </c>
      <c r="E14" s="4">
        <v>51759</v>
      </c>
      <c r="F14" s="5">
        <v>67.857953624128413</v>
      </c>
      <c r="G14" s="4">
        <v>856</v>
      </c>
      <c r="H14" s="4">
        <v>1400</v>
      </c>
      <c r="I14" s="4">
        <v>856</v>
      </c>
      <c r="J14" s="4">
        <v>1400</v>
      </c>
      <c r="K14" s="5">
        <v>63.551401869158859</v>
      </c>
      <c r="L14" s="4">
        <v>41337</v>
      </c>
      <c r="M14" s="4">
        <v>39348</v>
      </c>
      <c r="N14" s="4">
        <v>41337</v>
      </c>
      <c r="O14" s="4">
        <v>39348</v>
      </c>
      <c r="P14" s="5">
        <v>-4.8116699325059926</v>
      </c>
      <c r="Q14" s="4">
        <v>5389</v>
      </c>
      <c r="R14" s="4">
        <v>5644</v>
      </c>
      <c r="S14" s="4">
        <v>5389</v>
      </c>
      <c r="T14" s="4">
        <v>5644</v>
      </c>
      <c r="U14" s="5">
        <v>4.7318611987381729</v>
      </c>
      <c r="V14" s="4">
        <v>0.9</v>
      </c>
      <c r="W14" s="4">
        <v>0</v>
      </c>
      <c r="X14" s="4">
        <v>0.9</v>
      </c>
      <c r="Y14" s="4">
        <v>0</v>
      </c>
      <c r="Z14" s="5">
        <v>-100</v>
      </c>
      <c r="AA14" s="4">
        <v>39158</v>
      </c>
      <c r="AB14" s="4">
        <v>52984</v>
      </c>
      <c r="AC14" s="4">
        <v>39158</v>
      </c>
      <c r="AD14" s="4">
        <v>52984</v>
      </c>
      <c r="AE14" s="5">
        <v>35.308238418713927</v>
      </c>
      <c r="AF14" s="4">
        <v>37937</v>
      </c>
      <c r="AG14" s="4">
        <v>51436</v>
      </c>
      <c r="AH14" s="4">
        <v>37937</v>
      </c>
      <c r="AI14" s="4">
        <v>51436</v>
      </c>
      <c r="AJ14" s="5">
        <v>35.5826765426892</v>
      </c>
      <c r="AK14" s="4">
        <v>0</v>
      </c>
      <c r="AL14" s="4">
        <v>0</v>
      </c>
      <c r="AM14" s="4">
        <v>0</v>
      </c>
      <c r="AN14" s="4">
        <v>0</v>
      </c>
      <c r="AO14" s="5" t="s">
        <v>5</v>
      </c>
      <c r="AP14" s="4">
        <v>0</v>
      </c>
      <c r="AQ14" s="4">
        <v>0</v>
      </c>
      <c r="AR14" s="4">
        <v>0</v>
      </c>
      <c r="AS14" s="4">
        <v>0</v>
      </c>
      <c r="AT14" s="5" t="s">
        <v>5</v>
      </c>
      <c r="AU14" s="4">
        <v>0</v>
      </c>
      <c r="AV14" s="4">
        <v>0</v>
      </c>
      <c r="AW14" s="4">
        <v>0</v>
      </c>
      <c r="AX14" s="4">
        <v>0</v>
      </c>
      <c r="AY14" s="5" t="s">
        <v>5</v>
      </c>
      <c r="AZ14" s="4">
        <v>41288</v>
      </c>
      <c r="BA14" s="4">
        <v>38958</v>
      </c>
      <c r="BB14" s="4">
        <v>41288</v>
      </c>
      <c r="BC14" s="4">
        <v>38958</v>
      </c>
      <c r="BD14" s="5">
        <v>-5.643286184847895</v>
      </c>
      <c r="BE14" s="4">
        <v>2133</v>
      </c>
      <c r="BF14" s="4">
        <v>2306</v>
      </c>
      <c r="BG14" s="4">
        <v>2133</v>
      </c>
      <c r="BH14" s="4">
        <v>2306</v>
      </c>
      <c r="BI14" s="5">
        <v>8.1106422878574733</v>
      </c>
      <c r="BJ14" s="4">
        <v>427</v>
      </c>
      <c r="BK14" s="4">
        <v>476.5</v>
      </c>
      <c r="BL14" s="4">
        <v>427</v>
      </c>
      <c r="BM14" s="4">
        <v>476.5</v>
      </c>
      <c r="BN14" s="5">
        <v>11.59250585480093</v>
      </c>
      <c r="BO14" s="4">
        <v>0</v>
      </c>
      <c r="BP14" s="4">
        <v>0</v>
      </c>
      <c r="BQ14" s="4">
        <v>0</v>
      </c>
      <c r="BR14" s="4">
        <v>0</v>
      </c>
      <c r="BS14" s="5" t="s">
        <v>5</v>
      </c>
      <c r="BT14" s="4">
        <v>423</v>
      </c>
      <c r="BU14" s="4">
        <v>459.5</v>
      </c>
      <c r="BV14" s="4">
        <v>423</v>
      </c>
      <c r="BW14" s="4">
        <v>459.5</v>
      </c>
      <c r="BX14" s="5">
        <v>8.6288416075650076</v>
      </c>
      <c r="BY14" s="4">
        <v>4</v>
      </c>
      <c r="BZ14" s="4">
        <v>17</v>
      </c>
      <c r="CA14" s="4">
        <v>4</v>
      </c>
      <c r="CB14" s="4">
        <v>17</v>
      </c>
      <c r="CC14" s="5">
        <v>325</v>
      </c>
      <c r="CD14" s="4">
        <v>741</v>
      </c>
      <c r="CE14" s="4">
        <v>835</v>
      </c>
      <c r="CF14" s="4">
        <v>741</v>
      </c>
      <c r="CG14" s="4">
        <v>835</v>
      </c>
      <c r="CH14" s="5">
        <v>12.68556005398111</v>
      </c>
      <c r="CI14" s="4">
        <v>4915836</v>
      </c>
      <c r="CJ14" s="4">
        <v>6228763</v>
      </c>
      <c r="CK14" s="4">
        <v>4915836</v>
      </c>
      <c r="CL14" s="4">
        <v>6228763</v>
      </c>
      <c r="CM14" s="5">
        <v>26.708112312941282</v>
      </c>
      <c r="CN14" s="4">
        <v>0</v>
      </c>
      <c r="CO14" s="4">
        <v>2</v>
      </c>
      <c r="CP14" s="4">
        <v>0</v>
      </c>
      <c r="CQ14" s="4">
        <v>2</v>
      </c>
      <c r="CR14" s="5" t="s">
        <v>5</v>
      </c>
      <c r="CS14" s="4">
        <v>76022</v>
      </c>
      <c r="CT14" s="4">
        <v>137769</v>
      </c>
      <c r="CU14" s="4">
        <v>76022</v>
      </c>
      <c r="CV14" s="4">
        <v>137769</v>
      </c>
      <c r="CW14" s="5">
        <v>81.222540843440044</v>
      </c>
      <c r="CX14" s="4">
        <v>76022</v>
      </c>
      <c r="CY14" s="4">
        <v>134664</v>
      </c>
      <c r="CZ14" s="4">
        <v>76022</v>
      </c>
      <c r="DA14" s="4">
        <v>134664</v>
      </c>
      <c r="DB14" s="5">
        <v>77.138196837757505</v>
      </c>
      <c r="DC14" s="4">
        <v>0</v>
      </c>
      <c r="DD14" s="4">
        <v>3105</v>
      </c>
      <c r="DE14" s="4">
        <v>0</v>
      </c>
      <c r="DF14" s="4">
        <v>3105</v>
      </c>
      <c r="DG14" s="5" t="s">
        <v>5</v>
      </c>
      <c r="DH14" s="4">
        <v>16975</v>
      </c>
      <c r="DI14" s="4">
        <v>32617</v>
      </c>
      <c r="DJ14" s="4">
        <v>16975</v>
      </c>
      <c r="DK14" s="4">
        <v>32617</v>
      </c>
      <c r="DL14" s="5">
        <v>92.147275405007377</v>
      </c>
      <c r="DM14" s="4">
        <v>123</v>
      </c>
      <c r="DN14" s="4">
        <v>118</v>
      </c>
      <c r="DO14" s="4">
        <v>123</v>
      </c>
      <c r="DP14" s="4">
        <v>118</v>
      </c>
      <c r="DQ14" s="5">
        <v>-4.0650406504065018</v>
      </c>
    </row>
    <row r="15" spans="1:121" x14ac:dyDescent="0.25">
      <c r="A15" s="3" t="s">
        <v>16</v>
      </c>
      <c r="B15" s="4">
        <v>298532</v>
      </c>
      <c r="C15" s="4">
        <v>458282</v>
      </c>
      <c r="D15" s="4">
        <v>298532</v>
      </c>
      <c r="E15" s="4">
        <v>458282</v>
      </c>
      <c r="F15" s="5">
        <v>53.511851325821027</v>
      </c>
      <c r="G15" s="4">
        <v>525317</v>
      </c>
      <c r="H15" s="4">
        <v>249197</v>
      </c>
      <c r="I15" s="4">
        <v>525317</v>
      </c>
      <c r="J15" s="4">
        <v>249197</v>
      </c>
      <c r="K15" s="5">
        <v>-52.562547947239473</v>
      </c>
      <c r="L15" s="4">
        <v>34455</v>
      </c>
      <c r="M15" s="4">
        <v>121828</v>
      </c>
      <c r="N15" s="4">
        <v>34455</v>
      </c>
      <c r="O15" s="4">
        <v>121828</v>
      </c>
      <c r="P15" s="5">
        <v>253.58583659846181</v>
      </c>
      <c r="Q15" s="4">
        <v>11839</v>
      </c>
      <c r="R15" s="4">
        <v>54410</v>
      </c>
      <c r="S15" s="4">
        <v>11839</v>
      </c>
      <c r="T15" s="4">
        <v>54410</v>
      </c>
      <c r="U15" s="5">
        <v>359.58273502829633</v>
      </c>
      <c r="V15" s="4">
        <v>16.07</v>
      </c>
      <c r="W15" s="4">
        <v>9.109</v>
      </c>
      <c r="X15" s="4">
        <v>16.07</v>
      </c>
      <c r="Y15" s="4">
        <v>9.109</v>
      </c>
      <c r="Z15" s="5">
        <v>-43.316739265712513</v>
      </c>
      <c r="AA15" s="4">
        <v>857</v>
      </c>
      <c r="AB15" s="4">
        <v>819</v>
      </c>
      <c r="AC15" s="4">
        <v>857</v>
      </c>
      <c r="AD15" s="4">
        <v>819</v>
      </c>
      <c r="AE15" s="5">
        <v>-4.4340723453909021</v>
      </c>
      <c r="AF15" s="4">
        <v>524</v>
      </c>
      <c r="AG15" s="4">
        <v>453</v>
      </c>
      <c r="AH15" s="4">
        <v>524</v>
      </c>
      <c r="AI15" s="4">
        <v>453</v>
      </c>
      <c r="AJ15" s="5">
        <v>-13.549618320610691</v>
      </c>
      <c r="AK15" s="4">
        <v>0</v>
      </c>
      <c r="AL15" s="4">
        <v>0</v>
      </c>
      <c r="AM15" s="4">
        <v>0</v>
      </c>
      <c r="AN15" s="4">
        <v>0</v>
      </c>
      <c r="AO15" s="5" t="s">
        <v>5</v>
      </c>
      <c r="AP15" s="4">
        <v>994</v>
      </c>
      <c r="AQ15" s="4">
        <v>19808</v>
      </c>
      <c r="AR15" s="4">
        <v>994</v>
      </c>
      <c r="AS15" s="4">
        <v>19808</v>
      </c>
      <c r="AT15" s="5">
        <v>1892.756539235412</v>
      </c>
      <c r="AU15" s="4">
        <v>0</v>
      </c>
      <c r="AV15" s="4">
        <v>0</v>
      </c>
      <c r="AW15" s="4">
        <v>0</v>
      </c>
      <c r="AX15" s="4">
        <v>0</v>
      </c>
      <c r="AY15" s="5" t="s">
        <v>5</v>
      </c>
      <c r="AZ15" s="4">
        <v>1760</v>
      </c>
      <c r="BA15" s="4">
        <v>1008</v>
      </c>
      <c r="BB15" s="4">
        <v>1760</v>
      </c>
      <c r="BC15" s="4">
        <v>1008</v>
      </c>
      <c r="BD15" s="5">
        <v>-42.727272727272727</v>
      </c>
      <c r="BE15" s="4">
        <v>3</v>
      </c>
      <c r="BF15" s="4">
        <v>0</v>
      </c>
      <c r="BG15" s="4">
        <v>3</v>
      </c>
      <c r="BH15" s="4">
        <v>0</v>
      </c>
      <c r="BI15" s="5">
        <v>-100</v>
      </c>
      <c r="BJ15" s="4">
        <v>1073.5</v>
      </c>
      <c r="BK15" s="4">
        <v>5621</v>
      </c>
      <c r="BL15" s="4">
        <v>1073.5</v>
      </c>
      <c r="BM15" s="4">
        <v>5621</v>
      </c>
      <c r="BN15" s="5">
        <v>423.61434559850949</v>
      </c>
      <c r="BO15" s="4">
        <v>0</v>
      </c>
      <c r="BP15" s="4">
        <v>0</v>
      </c>
      <c r="BQ15" s="4">
        <v>0</v>
      </c>
      <c r="BR15" s="4">
        <v>0</v>
      </c>
      <c r="BS15" s="5" t="s">
        <v>5</v>
      </c>
      <c r="BT15" s="4">
        <v>159.5</v>
      </c>
      <c r="BU15" s="4">
        <v>1791</v>
      </c>
      <c r="BV15" s="4">
        <v>159.5</v>
      </c>
      <c r="BW15" s="4">
        <v>1791</v>
      </c>
      <c r="BX15" s="5">
        <v>1022.8840125391851</v>
      </c>
      <c r="BY15" s="4">
        <v>914</v>
      </c>
      <c r="BZ15" s="4">
        <v>3830</v>
      </c>
      <c r="CA15" s="4">
        <v>914</v>
      </c>
      <c r="CB15" s="4">
        <v>3830</v>
      </c>
      <c r="CC15" s="5">
        <v>319.03719912472661</v>
      </c>
      <c r="CD15" s="4">
        <v>69</v>
      </c>
      <c r="CE15" s="4">
        <v>79</v>
      </c>
      <c r="CF15" s="4">
        <v>69</v>
      </c>
      <c r="CG15" s="4">
        <v>79</v>
      </c>
      <c r="CH15" s="5">
        <v>14.49275362318841</v>
      </c>
      <c r="CI15" s="4">
        <v>960541</v>
      </c>
      <c r="CJ15" s="4">
        <v>1458368</v>
      </c>
      <c r="CK15" s="4">
        <v>960541</v>
      </c>
      <c r="CL15" s="4">
        <v>1458368</v>
      </c>
      <c r="CM15" s="5">
        <v>51.827772057621701</v>
      </c>
      <c r="CN15" s="4">
        <v>1</v>
      </c>
      <c r="CO15" s="4">
        <v>1</v>
      </c>
      <c r="CP15" s="4">
        <v>1</v>
      </c>
      <c r="CQ15" s="4">
        <v>1</v>
      </c>
      <c r="CR15" s="5">
        <v>0</v>
      </c>
      <c r="CS15" s="4">
        <v>0</v>
      </c>
      <c r="CT15" s="4">
        <v>749</v>
      </c>
      <c r="CU15" s="4">
        <v>0</v>
      </c>
      <c r="CV15" s="4">
        <v>749</v>
      </c>
      <c r="CW15" s="5" t="s">
        <v>5</v>
      </c>
      <c r="CX15" s="4">
        <v>0</v>
      </c>
      <c r="CY15" s="4">
        <v>0</v>
      </c>
      <c r="CZ15" s="4">
        <v>0</v>
      </c>
      <c r="DA15" s="4">
        <v>0</v>
      </c>
      <c r="DB15" s="5" t="s">
        <v>5</v>
      </c>
      <c r="DC15" s="4">
        <v>0</v>
      </c>
      <c r="DD15" s="4">
        <v>749</v>
      </c>
      <c r="DE15" s="4">
        <v>0</v>
      </c>
      <c r="DF15" s="4">
        <v>749</v>
      </c>
      <c r="DG15" s="5" t="s">
        <v>5</v>
      </c>
      <c r="DH15" s="4">
        <v>0</v>
      </c>
      <c r="DI15" s="4">
        <v>0</v>
      </c>
      <c r="DJ15" s="4">
        <v>0</v>
      </c>
      <c r="DK15" s="4">
        <v>0</v>
      </c>
      <c r="DL15" s="5" t="s">
        <v>5</v>
      </c>
      <c r="DM15" s="4">
        <v>0</v>
      </c>
      <c r="DN15" s="4">
        <v>22</v>
      </c>
      <c r="DO15" s="4">
        <v>0</v>
      </c>
      <c r="DP15" s="4">
        <v>22</v>
      </c>
      <c r="DQ15" s="5" t="s">
        <v>5</v>
      </c>
    </row>
    <row r="16" spans="1:121" x14ac:dyDescent="0.25">
      <c r="A16" s="3" t="s">
        <v>17</v>
      </c>
      <c r="B16" s="4">
        <v>82842</v>
      </c>
      <c r="C16" s="4">
        <v>92447</v>
      </c>
      <c r="D16" s="4">
        <v>82842</v>
      </c>
      <c r="E16" s="4">
        <v>92447</v>
      </c>
      <c r="F16" s="5">
        <v>11.594360348615441</v>
      </c>
      <c r="G16" s="4">
        <v>1251902</v>
      </c>
      <c r="H16" s="4">
        <v>1378370</v>
      </c>
      <c r="I16" s="4">
        <v>1251902</v>
      </c>
      <c r="J16" s="4">
        <v>1378370</v>
      </c>
      <c r="K16" s="5">
        <v>10.102068692277831</v>
      </c>
      <c r="L16" s="4">
        <v>107930</v>
      </c>
      <c r="M16" s="4">
        <v>109165</v>
      </c>
      <c r="N16" s="4">
        <v>107930</v>
      </c>
      <c r="O16" s="4">
        <v>109165</v>
      </c>
      <c r="P16" s="5">
        <v>1.14426016862781</v>
      </c>
      <c r="Q16" s="4">
        <v>50722</v>
      </c>
      <c r="R16" s="4">
        <v>60316</v>
      </c>
      <c r="S16" s="4">
        <v>50722</v>
      </c>
      <c r="T16" s="4">
        <v>60316</v>
      </c>
      <c r="U16" s="5">
        <v>18.914869287488671</v>
      </c>
      <c r="V16" s="4">
        <v>116.42100000000001</v>
      </c>
      <c r="W16" s="4">
        <v>193.19800000000001</v>
      </c>
      <c r="X16" s="4">
        <v>116.42100000000001</v>
      </c>
      <c r="Y16" s="4">
        <v>193.19800000000001</v>
      </c>
      <c r="Z16" s="5">
        <v>65.947724207831897</v>
      </c>
      <c r="AA16" s="4">
        <v>7499</v>
      </c>
      <c r="AB16" s="4">
        <v>7423</v>
      </c>
      <c r="AC16" s="4">
        <v>7499</v>
      </c>
      <c r="AD16" s="4">
        <v>7423</v>
      </c>
      <c r="AE16" s="5">
        <v>-1.0134684624616599</v>
      </c>
      <c r="AF16" s="4">
        <v>7499</v>
      </c>
      <c r="AG16" s="4">
        <v>7423</v>
      </c>
      <c r="AH16" s="4">
        <v>7499</v>
      </c>
      <c r="AI16" s="4">
        <v>7423</v>
      </c>
      <c r="AJ16" s="5">
        <v>-1.0134684624616599</v>
      </c>
      <c r="AK16" s="4">
        <v>0</v>
      </c>
      <c r="AL16" s="4">
        <v>0</v>
      </c>
      <c r="AM16" s="4">
        <v>0</v>
      </c>
      <c r="AN16" s="4">
        <v>0</v>
      </c>
      <c r="AO16" s="5" t="s">
        <v>5</v>
      </c>
      <c r="AP16" s="4">
        <v>131742</v>
      </c>
      <c r="AQ16" s="4">
        <v>688404</v>
      </c>
      <c r="AR16" s="4">
        <v>131742</v>
      </c>
      <c r="AS16" s="4">
        <v>688404</v>
      </c>
      <c r="AT16" s="5">
        <v>422.53950904039709</v>
      </c>
      <c r="AU16" s="4">
        <v>38</v>
      </c>
      <c r="AV16" s="4">
        <v>5</v>
      </c>
      <c r="AW16" s="4">
        <v>38</v>
      </c>
      <c r="AX16" s="4">
        <v>5</v>
      </c>
      <c r="AY16" s="5">
        <v>-86.84210526315789</v>
      </c>
      <c r="AZ16" s="4">
        <v>0</v>
      </c>
      <c r="BA16" s="4">
        <v>0</v>
      </c>
      <c r="BB16" s="4">
        <v>0</v>
      </c>
      <c r="BC16" s="4">
        <v>0</v>
      </c>
      <c r="BD16" s="5" t="s">
        <v>5</v>
      </c>
      <c r="BE16" s="4">
        <v>0</v>
      </c>
      <c r="BF16" s="4">
        <v>0</v>
      </c>
      <c r="BG16" s="4">
        <v>0</v>
      </c>
      <c r="BH16" s="4">
        <v>0</v>
      </c>
      <c r="BI16" s="5" t="s">
        <v>5</v>
      </c>
      <c r="BJ16" s="4">
        <v>3823</v>
      </c>
      <c r="BK16" s="4">
        <v>4843</v>
      </c>
      <c r="BL16" s="4">
        <v>3823</v>
      </c>
      <c r="BM16" s="4">
        <v>4843</v>
      </c>
      <c r="BN16" s="5">
        <v>26.680617316243779</v>
      </c>
      <c r="BO16" s="4">
        <v>4</v>
      </c>
      <c r="BP16" s="4">
        <v>2</v>
      </c>
      <c r="BQ16" s="4">
        <v>4</v>
      </c>
      <c r="BR16" s="4">
        <v>2</v>
      </c>
      <c r="BS16" s="5">
        <v>-50</v>
      </c>
      <c r="BT16" s="4">
        <v>734</v>
      </c>
      <c r="BU16" s="4">
        <v>1186</v>
      </c>
      <c r="BV16" s="4">
        <v>734</v>
      </c>
      <c r="BW16" s="4">
        <v>1186</v>
      </c>
      <c r="BX16" s="5">
        <v>61.580381471389643</v>
      </c>
      <c r="BY16" s="4">
        <v>3085</v>
      </c>
      <c r="BZ16" s="4">
        <v>3655</v>
      </c>
      <c r="CA16" s="4">
        <v>3085</v>
      </c>
      <c r="CB16" s="4">
        <v>3655</v>
      </c>
      <c r="CC16" s="5">
        <v>18.47649918962723</v>
      </c>
      <c r="CD16" s="4">
        <v>93</v>
      </c>
      <c r="CE16" s="4">
        <v>90</v>
      </c>
      <c r="CF16" s="4">
        <v>93</v>
      </c>
      <c r="CG16" s="4">
        <v>90</v>
      </c>
      <c r="CH16" s="5">
        <v>-3.2258064516128968</v>
      </c>
      <c r="CI16" s="4">
        <v>1443959</v>
      </c>
      <c r="CJ16" s="4">
        <v>1510618</v>
      </c>
      <c r="CK16" s="4">
        <v>1443959</v>
      </c>
      <c r="CL16" s="4">
        <v>1510618</v>
      </c>
      <c r="CM16" s="5">
        <v>4.6164053134472596</v>
      </c>
      <c r="CN16" s="4">
        <v>0</v>
      </c>
      <c r="CO16" s="4">
        <v>0</v>
      </c>
      <c r="CP16" s="4">
        <v>0</v>
      </c>
      <c r="CQ16" s="4">
        <v>0</v>
      </c>
      <c r="CR16" s="5" t="s">
        <v>5</v>
      </c>
      <c r="CS16" s="4">
        <v>0</v>
      </c>
      <c r="CT16" s="4">
        <v>0</v>
      </c>
      <c r="CU16" s="4">
        <v>0</v>
      </c>
      <c r="CV16" s="4">
        <v>0</v>
      </c>
      <c r="CW16" s="5" t="s">
        <v>5</v>
      </c>
      <c r="CX16" s="4">
        <v>0</v>
      </c>
      <c r="CY16" s="4">
        <v>0</v>
      </c>
      <c r="CZ16" s="4">
        <v>0</v>
      </c>
      <c r="DA16" s="4">
        <v>0</v>
      </c>
      <c r="DB16" s="5" t="s">
        <v>5</v>
      </c>
      <c r="DC16" s="4">
        <v>0</v>
      </c>
      <c r="DD16" s="4">
        <v>0</v>
      </c>
      <c r="DE16" s="4">
        <v>0</v>
      </c>
      <c r="DF16" s="4">
        <v>0</v>
      </c>
      <c r="DG16" s="5" t="s">
        <v>5</v>
      </c>
      <c r="DH16" s="4">
        <v>0</v>
      </c>
      <c r="DI16" s="4">
        <v>0</v>
      </c>
      <c r="DJ16" s="4">
        <v>0</v>
      </c>
      <c r="DK16" s="4">
        <v>0</v>
      </c>
      <c r="DL16" s="5" t="s">
        <v>5</v>
      </c>
      <c r="DM16" s="4">
        <v>0</v>
      </c>
      <c r="DN16" s="4">
        <v>0</v>
      </c>
      <c r="DO16" s="4">
        <v>0</v>
      </c>
      <c r="DP16" s="4">
        <v>0</v>
      </c>
      <c r="DQ16" s="5" t="s">
        <v>5</v>
      </c>
    </row>
    <row r="17" spans="1:121" x14ac:dyDescent="0.25">
      <c r="A17" s="3" t="s">
        <v>18</v>
      </c>
      <c r="B17" s="4">
        <v>1809356</v>
      </c>
      <c r="C17" s="4">
        <v>2131411</v>
      </c>
      <c r="D17" s="4">
        <v>1809356</v>
      </c>
      <c r="E17" s="4">
        <v>2131411</v>
      </c>
      <c r="F17" s="5">
        <v>17.799426978438731</v>
      </c>
      <c r="G17" s="4">
        <v>522886</v>
      </c>
      <c r="H17" s="4">
        <v>556185</v>
      </c>
      <c r="I17" s="4">
        <v>522886</v>
      </c>
      <c r="J17" s="4">
        <v>556185</v>
      </c>
      <c r="K17" s="5">
        <v>6.368309727168068</v>
      </c>
      <c r="L17" s="4">
        <v>94307</v>
      </c>
      <c r="M17" s="4">
        <v>99250</v>
      </c>
      <c r="N17" s="4">
        <v>94307</v>
      </c>
      <c r="O17" s="4">
        <v>99250</v>
      </c>
      <c r="P17" s="5">
        <v>5.2413924735173367</v>
      </c>
      <c r="Q17" s="4">
        <v>39604</v>
      </c>
      <c r="R17" s="4">
        <v>41907</v>
      </c>
      <c r="S17" s="4">
        <v>39604</v>
      </c>
      <c r="T17" s="4">
        <v>41907</v>
      </c>
      <c r="U17" s="5">
        <v>5.8150691849308203</v>
      </c>
      <c r="V17" s="4">
        <v>18.286999999999999</v>
      </c>
      <c r="W17" s="4">
        <v>12.56</v>
      </c>
      <c r="X17" s="4">
        <v>18.286999999999999</v>
      </c>
      <c r="Y17" s="4">
        <v>12.56</v>
      </c>
      <c r="Z17" s="5">
        <v>-31.317329250287081</v>
      </c>
      <c r="AA17" s="4">
        <v>17007</v>
      </c>
      <c r="AB17" s="4">
        <v>13890</v>
      </c>
      <c r="AC17" s="4">
        <v>17007</v>
      </c>
      <c r="AD17" s="4">
        <v>13890</v>
      </c>
      <c r="AE17" s="5">
        <v>-18.327747398130189</v>
      </c>
      <c r="AF17" s="4">
        <v>14956</v>
      </c>
      <c r="AG17" s="4">
        <v>11636</v>
      </c>
      <c r="AH17" s="4">
        <v>14956</v>
      </c>
      <c r="AI17" s="4">
        <v>11636</v>
      </c>
      <c r="AJ17" s="5">
        <v>-22.198448783097081</v>
      </c>
      <c r="AK17" s="4">
        <v>0</v>
      </c>
      <c r="AL17" s="4">
        <v>6000</v>
      </c>
      <c r="AM17" s="4">
        <v>0</v>
      </c>
      <c r="AN17" s="4">
        <v>6000</v>
      </c>
      <c r="AO17" s="5" t="s">
        <v>5</v>
      </c>
      <c r="AP17" s="4">
        <v>99578</v>
      </c>
      <c r="AQ17" s="4">
        <v>136555</v>
      </c>
      <c r="AR17" s="4">
        <v>99578</v>
      </c>
      <c r="AS17" s="4">
        <v>136555</v>
      </c>
      <c r="AT17" s="5">
        <v>37.133704231858452</v>
      </c>
      <c r="AU17" s="4">
        <v>11</v>
      </c>
      <c r="AV17" s="4">
        <v>0</v>
      </c>
      <c r="AW17" s="4">
        <v>11</v>
      </c>
      <c r="AX17" s="4">
        <v>0</v>
      </c>
      <c r="AY17" s="5">
        <v>-100</v>
      </c>
      <c r="AZ17" s="4">
        <v>40021</v>
      </c>
      <c r="BA17" s="4">
        <v>49752</v>
      </c>
      <c r="BB17" s="4">
        <v>40021</v>
      </c>
      <c r="BC17" s="4">
        <v>49752</v>
      </c>
      <c r="BD17" s="5">
        <v>24.314734764248769</v>
      </c>
      <c r="BE17" s="4">
        <v>2076</v>
      </c>
      <c r="BF17" s="4">
        <v>2468</v>
      </c>
      <c r="BG17" s="4">
        <v>2076</v>
      </c>
      <c r="BH17" s="4">
        <v>2468</v>
      </c>
      <c r="BI17" s="5">
        <v>18.882466281310219</v>
      </c>
      <c r="BJ17" s="4">
        <v>5585.75</v>
      </c>
      <c r="BK17" s="4">
        <v>5795.25</v>
      </c>
      <c r="BL17" s="4">
        <v>5585.75</v>
      </c>
      <c r="BM17" s="4">
        <v>5795.25</v>
      </c>
      <c r="BN17" s="5">
        <v>3.7506154052723422</v>
      </c>
      <c r="BO17" s="4">
        <v>2</v>
      </c>
      <c r="BP17" s="4">
        <v>0</v>
      </c>
      <c r="BQ17" s="4">
        <v>2</v>
      </c>
      <c r="BR17" s="4">
        <v>0</v>
      </c>
      <c r="BS17" s="5">
        <v>-100</v>
      </c>
      <c r="BT17" s="4">
        <v>4818</v>
      </c>
      <c r="BU17" s="4">
        <v>4957.75</v>
      </c>
      <c r="BV17" s="4">
        <v>4818</v>
      </c>
      <c r="BW17" s="4">
        <v>4957.75</v>
      </c>
      <c r="BX17" s="5">
        <v>2.9005811540058062</v>
      </c>
      <c r="BY17" s="4">
        <v>765.75</v>
      </c>
      <c r="BZ17" s="4">
        <v>837.5</v>
      </c>
      <c r="CA17" s="4">
        <v>765.75</v>
      </c>
      <c r="CB17" s="4">
        <v>837.5</v>
      </c>
      <c r="CC17" s="5">
        <v>9.3698987920339505</v>
      </c>
      <c r="CD17" s="4">
        <v>184</v>
      </c>
      <c r="CE17" s="4">
        <v>168</v>
      </c>
      <c r="CF17" s="4">
        <v>184</v>
      </c>
      <c r="CG17" s="4">
        <v>168</v>
      </c>
      <c r="CH17" s="5">
        <v>-8.6956521739130466</v>
      </c>
      <c r="CI17" s="4">
        <v>3659770</v>
      </c>
      <c r="CJ17" s="4">
        <v>3771794</v>
      </c>
      <c r="CK17" s="4">
        <v>3659770</v>
      </c>
      <c r="CL17" s="4">
        <v>3771794</v>
      </c>
      <c r="CM17" s="5">
        <v>3.0609573825677501</v>
      </c>
      <c r="CN17" s="4">
        <v>0</v>
      </c>
      <c r="CO17" s="4">
        <v>0</v>
      </c>
      <c r="CP17" s="4">
        <v>0</v>
      </c>
      <c r="CQ17" s="4">
        <v>0</v>
      </c>
      <c r="CR17" s="5" t="s">
        <v>5</v>
      </c>
      <c r="CS17" s="4">
        <v>3888</v>
      </c>
      <c r="CT17" s="4">
        <v>4375</v>
      </c>
      <c r="CU17" s="4">
        <v>3888</v>
      </c>
      <c r="CV17" s="4">
        <v>4375</v>
      </c>
      <c r="CW17" s="5">
        <v>12.52572016460906</v>
      </c>
      <c r="CX17" s="4">
        <v>3888</v>
      </c>
      <c r="CY17" s="4">
        <v>4375</v>
      </c>
      <c r="CZ17" s="4">
        <v>3888</v>
      </c>
      <c r="DA17" s="4">
        <v>4375</v>
      </c>
      <c r="DB17" s="5">
        <v>12.52572016460906</v>
      </c>
      <c r="DC17" s="4">
        <v>0</v>
      </c>
      <c r="DD17" s="4">
        <v>0</v>
      </c>
      <c r="DE17" s="4">
        <v>0</v>
      </c>
      <c r="DF17" s="4">
        <v>0</v>
      </c>
      <c r="DG17" s="5" t="s">
        <v>5</v>
      </c>
      <c r="DH17" s="4">
        <v>2363</v>
      </c>
      <c r="DI17" s="4">
        <v>2664</v>
      </c>
      <c r="DJ17" s="4">
        <v>2363</v>
      </c>
      <c r="DK17" s="4">
        <v>2664</v>
      </c>
      <c r="DL17" s="5">
        <v>12.73804485823106</v>
      </c>
      <c r="DM17" s="4">
        <v>520</v>
      </c>
      <c r="DN17" s="4">
        <v>709</v>
      </c>
      <c r="DO17" s="4">
        <v>520</v>
      </c>
      <c r="DP17" s="4">
        <v>709</v>
      </c>
      <c r="DQ17" s="5">
        <v>36.34615384615384</v>
      </c>
    </row>
    <row r="18" spans="1:121" x14ac:dyDescent="0.25">
      <c r="A18" s="3" t="s">
        <v>19</v>
      </c>
      <c r="B18" s="4">
        <v>767862</v>
      </c>
      <c r="C18" s="4">
        <v>642064</v>
      </c>
      <c r="D18" s="4">
        <v>767862</v>
      </c>
      <c r="E18" s="4">
        <v>642064</v>
      </c>
      <c r="F18" s="5">
        <v>-16.38289171752216</v>
      </c>
      <c r="G18" s="4">
        <v>23479</v>
      </c>
      <c r="H18" s="4">
        <v>31252</v>
      </c>
      <c r="I18" s="4">
        <v>23479</v>
      </c>
      <c r="J18" s="4">
        <v>31252</v>
      </c>
      <c r="K18" s="5">
        <v>33.106179990629933</v>
      </c>
      <c r="L18" s="4">
        <v>1397387</v>
      </c>
      <c r="M18" s="4">
        <v>1315435</v>
      </c>
      <c r="N18" s="4">
        <v>1397387</v>
      </c>
      <c r="O18" s="4">
        <v>1315435</v>
      </c>
      <c r="P18" s="5">
        <v>-5.8646602551762612</v>
      </c>
      <c r="Q18" s="4">
        <v>1054481</v>
      </c>
      <c r="R18" s="4">
        <v>932351</v>
      </c>
      <c r="S18" s="4">
        <v>1054481</v>
      </c>
      <c r="T18" s="4">
        <v>932351</v>
      </c>
      <c r="U18" s="5">
        <v>-11.582001003337179</v>
      </c>
      <c r="V18" s="4">
        <v>24.905000000000001</v>
      </c>
      <c r="W18" s="4">
        <v>35.749000000000002</v>
      </c>
      <c r="X18" s="4">
        <v>24.905000000000001</v>
      </c>
      <c r="Y18" s="4">
        <v>35.749000000000002</v>
      </c>
      <c r="Z18" s="5">
        <v>43.541457538646853</v>
      </c>
      <c r="AA18" s="4">
        <v>216169</v>
      </c>
      <c r="AB18" s="4">
        <v>197960</v>
      </c>
      <c r="AC18" s="4">
        <v>216169</v>
      </c>
      <c r="AD18" s="4">
        <v>197960</v>
      </c>
      <c r="AE18" s="5">
        <v>-8.4235019822453694</v>
      </c>
      <c r="AF18" s="4">
        <v>190002</v>
      </c>
      <c r="AG18" s="4">
        <v>162737</v>
      </c>
      <c r="AH18" s="4">
        <v>190002</v>
      </c>
      <c r="AI18" s="4">
        <v>162737</v>
      </c>
      <c r="AJ18" s="5">
        <v>-14.34984894895844</v>
      </c>
      <c r="AK18" s="4">
        <v>0</v>
      </c>
      <c r="AL18" s="4">
        <v>0</v>
      </c>
      <c r="AM18" s="4">
        <v>0</v>
      </c>
      <c r="AN18" s="4">
        <v>0</v>
      </c>
      <c r="AO18" s="5" t="s">
        <v>5</v>
      </c>
      <c r="AP18" s="4">
        <v>1133039</v>
      </c>
      <c r="AQ18" s="4">
        <v>907028</v>
      </c>
      <c r="AR18" s="4">
        <v>1133039</v>
      </c>
      <c r="AS18" s="4">
        <v>907028</v>
      </c>
      <c r="AT18" s="5">
        <v>-19.94732749711174</v>
      </c>
      <c r="AU18" s="4">
        <v>709168</v>
      </c>
      <c r="AV18" s="4">
        <v>597287</v>
      </c>
      <c r="AW18" s="4">
        <v>709168</v>
      </c>
      <c r="AX18" s="4">
        <v>597287</v>
      </c>
      <c r="AY18" s="5">
        <v>-15.776374568508441</v>
      </c>
      <c r="AZ18" s="4">
        <v>344624</v>
      </c>
      <c r="BA18" s="4">
        <v>393153</v>
      </c>
      <c r="BB18" s="4">
        <v>344624</v>
      </c>
      <c r="BC18" s="4">
        <v>393153</v>
      </c>
      <c r="BD18" s="5">
        <v>14.081723849760911</v>
      </c>
      <c r="BE18" s="4">
        <v>24839</v>
      </c>
      <c r="BF18" s="4">
        <v>27320</v>
      </c>
      <c r="BG18" s="4">
        <v>24839</v>
      </c>
      <c r="BH18" s="4">
        <v>27320</v>
      </c>
      <c r="BI18" s="5">
        <v>9.9883248117879191</v>
      </c>
      <c r="BJ18" s="4">
        <v>96280</v>
      </c>
      <c r="BK18" s="4">
        <v>85535</v>
      </c>
      <c r="BL18" s="4">
        <v>96280</v>
      </c>
      <c r="BM18" s="4">
        <v>85535</v>
      </c>
      <c r="BN18" s="5">
        <v>-11.1601578728708</v>
      </c>
      <c r="BO18" s="4">
        <v>49800</v>
      </c>
      <c r="BP18" s="4">
        <v>40475</v>
      </c>
      <c r="BQ18" s="4">
        <v>49800</v>
      </c>
      <c r="BR18" s="4">
        <v>40475</v>
      </c>
      <c r="BS18" s="5">
        <v>-18.724899598393581</v>
      </c>
      <c r="BT18" s="4">
        <v>39750</v>
      </c>
      <c r="BU18" s="4">
        <v>40095</v>
      </c>
      <c r="BV18" s="4">
        <v>39750</v>
      </c>
      <c r="BW18" s="4">
        <v>40095</v>
      </c>
      <c r="BX18" s="5">
        <v>0.86792452830188438</v>
      </c>
      <c r="BY18" s="4">
        <v>6730</v>
      </c>
      <c r="BZ18" s="4">
        <v>4965</v>
      </c>
      <c r="CA18" s="4">
        <v>6730</v>
      </c>
      <c r="CB18" s="4">
        <v>4965</v>
      </c>
      <c r="CC18" s="5">
        <v>-26.225854383358101</v>
      </c>
      <c r="CD18" s="4">
        <v>1084</v>
      </c>
      <c r="CE18" s="4">
        <v>1041</v>
      </c>
      <c r="CF18" s="4">
        <v>1084</v>
      </c>
      <c r="CG18" s="4">
        <v>1041</v>
      </c>
      <c r="CH18" s="5">
        <v>-3.966789667896677</v>
      </c>
      <c r="CI18" s="4">
        <v>25239610</v>
      </c>
      <c r="CJ18" s="4">
        <v>24342303</v>
      </c>
      <c r="CK18" s="4">
        <v>25239610</v>
      </c>
      <c r="CL18" s="4">
        <v>24342303</v>
      </c>
      <c r="CM18" s="5">
        <v>-3.5551539821732518</v>
      </c>
      <c r="CN18" s="4">
        <v>93</v>
      </c>
      <c r="CO18" s="4">
        <v>84</v>
      </c>
      <c r="CP18" s="4">
        <v>93</v>
      </c>
      <c r="CQ18" s="4">
        <v>84</v>
      </c>
      <c r="CR18" s="5">
        <v>-9.6774193548387046</v>
      </c>
      <c r="CS18" s="4">
        <v>187016</v>
      </c>
      <c r="CT18" s="4">
        <v>313269</v>
      </c>
      <c r="CU18" s="4">
        <v>187016</v>
      </c>
      <c r="CV18" s="4">
        <v>313269</v>
      </c>
      <c r="CW18" s="5">
        <v>67.509197074047137</v>
      </c>
      <c r="CX18" s="4">
        <v>83357</v>
      </c>
      <c r="CY18" s="4">
        <v>97384</v>
      </c>
      <c r="CZ18" s="4">
        <v>83357</v>
      </c>
      <c r="DA18" s="4">
        <v>97384</v>
      </c>
      <c r="DB18" s="5">
        <v>16.827620955648602</v>
      </c>
      <c r="DC18" s="4">
        <v>103659</v>
      </c>
      <c r="DD18" s="4">
        <v>215885</v>
      </c>
      <c r="DE18" s="4">
        <v>103659</v>
      </c>
      <c r="DF18" s="4">
        <v>215885</v>
      </c>
      <c r="DG18" s="5">
        <v>108.2645983465015</v>
      </c>
      <c r="DH18" s="4">
        <v>39277</v>
      </c>
      <c r="DI18" s="4">
        <v>44058</v>
      </c>
      <c r="DJ18" s="4">
        <v>39277</v>
      </c>
      <c r="DK18" s="4">
        <v>44058</v>
      </c>
      <c r="DL18" s="5">
        <v>12.172518267688471</v>
      </c>
      <c r="DM18" s="4">
        <v>56778</v>
      </c>
      <c r="DN18" s="4">
        <v>25384</v>
      </c>
      <c r="DO18" s="4">
        <v>56778</v>
      </c>
      <c r="DP18" s="4">
        <v>25384</v>
      </c>
      <c r="DQ18" s="5">
        <v>-55.292542886329223</v>
      </c>
    </row>
    <row r="19" spans="1:121" x14ac:dyDescent="0.25">
      <c r="A19" s="3" t="s">
        <v>20</v>
      </c>
      <c r="B19" s="4">
        <v>6150</v>
      </c>
      <c r="C19" s="4">
        <v>2010</v>
      </c>
      <c r="D19" s="4">
        <v>6150</v>
      </c>
      <c r="E19" s="4">
        <v>2010</v>
      </c>
      <c r="F19" s="5">
        <v>-67.317073170731703</v>
      </c>
      <c r="G19" s="4">
        <v>167831</v>
      </c>
      <c r="H19" s="4">
        <v>160617</v>
      </c>
      <c r="I19" s="4">
        <v>167831</v>
      </c>
      <c r="J19" s="4">
        <v>160617</v>
      </c>
      <c r="K19" s="5">
        <v>-4.2983715761688899</v>
      </c>
      <c r="L19" s="4">
        <v>273393</v>
      </c>
      <c r="M19" s="4">
        <v>45992</v>
      </c>
      <c r="N19" s="4">
        <v>273393</v>
      </c>
      <c r="O19" s="4">
        <v>45992</v>
      </c>
      <c r="P19" s="5">
        <v>-83.177330802178545</v>
      </c>
      <c r="Q19" s="4">
        <v>242934</v>
      </c>
      <c r="R19" s="4">
        <v>17557</v>
      </c>
      <c r="S19" s="4">
        <v>242934</v>
      </c>
      <c r="T19" s="4">
        <v>17557</v>
      </c>
      <c r="U19" s="5">
        <v>-92.772934212584488</v>
      </c>
      <c r="V19" s="4">
        <v>42.628</v>
      </c>
      <c r="W19" s="4">
        <v>7.7680000000000016</v>
      </c>
      <c r="X19" s="4">
        <v>42.628</v>
      </c>
      <c r="Y19" s="4">
        <v>7.7680000000000016</v>
      </c>
      <c r="Z19" s="5">
        <v>-81.777235619780427</v>
      </c>
      <c r="AA19" s="4">
        <v>4956</v>
      </c>
      <c r="AB19" s="4">
        <v>5256</v>
      </c>
      <c r="AC19" s="4">
        <v>4956</v>
      </c>
      <c r="AD19" s="4">
        <v>5256</v>
      </c>
      <c r="AE19" s="5">
        <v>6.0532687651331676</v>
      </c>
      <c r="AF19" s="4">
        <v>1884</v>
      </c>
      <c r="AG19" s="4">
        <v>2163</v>
      </c>
      <c r="AH19" s="4">
        <v>1884</v>
      </c>
      <c r="AI19" s="4">
        <v>2163</v>
      </c>
      <c r="AJ19" s="5">
        <v>14.80891719745223</v>
      </c>
      <c r="AK19" s="4">
        <v>0</v>
      </c>
      <c r="AL19" s="4">
        <v>0</v>
      </c>
      <c r="AM19" s="4">
        <v>0</v>
      </c>
      <c r="AN19" s="4">
        <v>0</v>
      </c>
      <c r="AO19" s="5" t="s">
        <v>5</v>
      </c>
      <c r="AP19" s="4">
        <v>221330</v>
      </c>
      <c r="AQ19" s="4">
        <v>2010</v>
      </c>
      <c r="AR19" s="4">
        <v>221330</v>
      </c>
      <c r="AS19" s="4">
        <v>2010</v>
      </c>
      <c r="AT19" s="5">
        <v>-99.09185379297881</v>
      </c>
      <c r="AU19" s="4">
        <v>221330</v>
      </c>
      <c r="AV19" s="4">
        <v>0</v>
      </c>
      <c r="AW19" s="4">
        <v>221330</v>
      </c>
      <c r="AX19" s="4">
        <v>0</v>
      </c>
      <c r="AY19" s="5">
        <v>-100</v>
      </c>
      <c r="AZ19" s="4">
        <v>33466</v>
      </c>
      <c r="BA19" s="4">
        <v>32280</v>
      </c>
      <c r="BB19" s="4">
        <v>33466</v>
      </c>
      <c r="BC19" s="4">
        <v>32280</v>
      </c>
      <c r="BD19" s="5">
        <v>-3.5438952967190569</v>
      </c>
      <c r="BE19" s="4">
        <v>1982</v>
      </c>
      <c r="BF19" s="4">
        <v>2036</v>
      </c>
      <c r="BG19" s="4">
        <v>1982</v>
      </c>
      <c r="BH19" s="4">
        <v>2036</v>
      </c>
      <c r="BI19" s="5">
        <v>2.72452068617558</v>
      </c>
      <c r="BJ19" s="4">
        <v>21642</v>
      </c>
      <c r="BK19" s="4">
        <v>1714</v>
      </c>
      <c r="BL19" s="4">
        <v>21642</v>
      </c>
      <c r="BM19" s="4">
        <v>1714</v>
      </c>
      <c r="BN19" s="5">
        <v>-92.08021439792995</v>
      </c>
      <c r="BO19" s="4">
        <v>19805</v>
      </c>
      <c r="BP19" s="4">
        <v>0</v>
      </c>
      <c r="BQ19" s="4">
        <v>19805</v>
      </c>
      <c r="BR19" s="4">
        <v>0</v>
      </c>
      <c r="BS19" s="5">
        <v>-100</v>
      </c>
      <c r="BT19" s="4">
        <v>587</v>
      </c>
      <c r="BU19" s="4">
        <v>820</v>
      </c>
      <c r="BV19" s="4">
        <v>587</v>
      </c>
      <c r="BW19" s="4">
        <v>820</v>
      </c>
      <c r="BX19" s="5">
        <v>39.693356047700178</v>
      </c>
      <c r="BY19" s="4">
        <v>1250</v>
      </c>
      <c r="BZ19" s="4">
        <v>894</v>
      </c>
      <c r="CA19" s="4">
        <v>1250</v>
      </c>
      <c r="CB19" s="4">
        <v>894</v>
      </c>
      <c r="CC19" s="5">
        <v>-28.48</v>
      </c>
      <c r="CD19" s="4">
        <v>103</v>
      </c>
      <c r="CE19" s="4">
        <v>92</v>
      </c>
      <c r="CF19" s="4">
        <v>103</v>
      </c>
      <c r="CG19" s="4">
        <v>92</v>
      </c>
      <c r="CH19" s="5">
        <v>-10.679611650485439</v>
      </c>
      <c r="CI19" s="4">
        <v>2867563</v>
      </c>
      <c r="CJ19" s="4">
        <v>2515199</v>
      </c>
      <c r="CK19" s="4">
        <v>2867563</v>
      </c>
      <c r="CL19" s="4">
        <v>2515199</v>
      </c>
      <c r="CM19" s="5">
        <v>-12.28792532195456</v>
      </c>
      <c r="CN19" s="4">
        <v>13</v>
      </c>
      <c r="CO19" s="4">
        <v>8</v>
      </c>
      <c r="CP19" s="4">
        <v>13</v>
      </c>
      <c r="CQ19" s="4">
        <v>8</v>
      </c>
      <c r="CR19" s="5">
        <v>-38.46153846153846</v>
      </c>
      <c r="CS19" s="4">
        <v>21378</v>
      </c>
      <c r="CT19" s="4">
        <v>37901</v>
      </c>
      <c r="CU19" s="4">
        <v>21378</v>
      </c>
      <c r="CV19" s="4">
        <v>37901</v>
      </c>
      <c r="CW19" s="5">
        <v>77.289737112919823</v>
      </c>
      <c r="CX19" s="4">
        <v>15811</v>
      </c>
      <c r="CY19" s="4">
        <v>22906</v>
      </c>
      <c r="CZ19" s="4">
        <v>15811</v>
      </c>
      <c r="DA19" s="4">
        <v>22906</v>
      </c>
      <c r="DB19" s="5">
        <v>44.873822022642457</v>
      </c>
      <c r="DC19" s="4">
        <v>5567</v>
      </c>
      <c r="DD19" s="4">
        <v>14995</v>
      </c>
      <c r="DE19" s="4">
        <v>5567</v>
      </c>
      <c r="DF19" s="4">
        <v>14995</v>
      </c>
      <c r="DG19" s="5">
        <v>169.35512843542301</v>
      </c>
      <c r="DH19" s="4">
        <v>2619</v>
      </c>
      <c r="DI19" s="4">
        <v>4532</v>
      </c>
      <c r="DJ19" s="4">
        <v>2619</v>
      </c>
      <c r="DK19" s="4">
        <v>4532</v>
      </c>
      <c r="DL19" s="5">
        <v>73.043146239022519</v>
      </c>
      <c r="DM19" s="4">
        <v>12300</v>
      </c>
      <c r="DN19" s="4">
        <v>1304</v>
      </c>
      <c r="DO19" s="4">
        <v>12300</v>
      </c>
      <c r="DP19" s="4">
        <v>1304</v>
      </c>
      <c r="DQ19" s="5">
        <v>-89.398373983739845</v>
      </c>
    </row>
    <row r="20" spans="1:121" x14ac:dyDescent="0.25">
      <c r="A20" s="3" t="s">
        <v>21</v>
      </c>
      <c r="B20" s="4">
        <v>0</v>
      </c>
      <c r="C20" s="4">
        <v>0</v>
      </c>
      <c r="D20" s="4">
        <v>0</v>
      </c>
      <c r="E20" s="4">
        <v>0</v>
      </c>
      <c r="F20" s="5" t="s">
        <v>5</v>
      </c>
      <c r="G20" s="4">
        <v>36190</v>
      </c>
      <c r="H20" s="4">
        <v>116767</v>
      </c>
      <c r="I20" s="4">
        <v>36190</v>
      </c>
      <c r="J20" s="4">
        <v>116767</v>
      </c>
      <c r="K20" s="5">
        <v>222.64990328820119</v>
      </c>
      <c r="L20" s="4">
        <v>95656</v>
      </c>
      <c r="M20" s="4">
        <v>100301</v>
      </c>
      <c r="N20" s="4">
        <v>95656</v>
      </c>
      <c r="O20" s="4">
        <v>100301</v>
      </c>
      <c r="P20" s="5">
        <v>4.85594212595133</v>
      </c>
      <c r="Q20" s="4">
        <v>40319</v>
      </c>
      <c r="R20" s="4">
        <v>45507</v>
      </c>
      <c r="S20" s="4">
        <v>40319</v>
      </c>
      <c r="T20" s="4">
        <v>45507</v>
      </c>
      <c r="U20" s="5">
        <v>12.867382623576971</v>
      </c>
      <c r="V20" s="4">
        <v>192.875</v>
      </c>
      <c r="W20" s="4">
        <v>214.05099999999999</v>
      </c>
      <c r="X20" s="4">
        <v>192.875</v>
      </c>
      <c r="Y20" s="4">
        <v>214.05099999999999</v>
      </c>
      <c r="Z20" s="5">
        <v>10.97913156189243</v>
      </c>
      <c r="AA20" s="4">
        <v>3738</v>
      </c>
      <c r="AB20" s="4">
        <v>1516</v>
      </c>
      <c r="AC20" s="4">
        <v>3738</v>
      </c>
      <c r="AD20" s="4">
        <v>1516</v>
      </c>
      <c r="AE20" s="5">
        <v>-59.443552701979677</v>
      </c>
      <c r="AF20" s="4">
        <v>2203</v>
      </c>
      <c r="AG20" s="4">
        <v>507</v>
      </c>
      <c r="AH20" s="4">
        <v>2203</v>
      </c>
      <c r="AI20" s="4">
        <v>507</v>
      </c>
      <c r="AJ20" s="5">
        <v>-76.985928279618705</v>
      </c>
      <c r="AK20" s="4">
        <v>0</v>
      </c>
      <c r="AL20" s="4">
        <v>0</v>
      </c>
      <c r="AM20" s="4">
        <v>0</v>
      </c>
      <c r="AN20" s="4">
        <v>0</v>
      </c>
      <c r="AO20" s="5" t="s">
        <v>5</v>
      </c>
      <c r="AP20" s="4">
        <v>210</v>
      </c>
      <c r="AQ20" s="4">
        <v>408</v>
      </c>
      <c r="AR20" s="4">
        <v>210</v>
      </c>
      <c r="AS20" s="4">
        <v>408</v>
      </c>
      <c r="AT20" s="5">
        <v>94.285714285714278</v>
      </c>
      <c r="AU20" s="4">
        <v>195</v>
      </c>
      <c r="AV20" s="4">
        <v>408</v>
      </c>
      <c r="AW20" s="4">
        <v>195</v>
      </c>
      <c r="AX20" s="4">
        <v>408</v>
      </c>
      <c r="AY20" s="5">
        <v>109.2307692307692</v>
      </c>
      <c r="AZ20" s="4">
        <v>0</v>
      </c>
      <c r="BA20" s="4">
        <v>0</v>
      </c>
      <c r="BB20" s="4">
        <v>0</v>
      </c>
      <c r="BC20" s="4">
        <v>0</v>
      </c>
      <c r="BD20" s="5" t="s">
        <v>5</v>
      </c>
      <c r="BE20" s="4">
        <v>0</v>
      </c>
      <c r="BF20" s="4">
        <v>0</v>
      </c>
      <c r="BG20" s="4">
        <v>0</v>
      </c>
      <c r="BH20" s="4">
        <v>0</v>
      </c>
      <c r="BI20" s="5" t="s">
        <v>5</v>
      </c>
      <c r="BJ20" s="4">
        <v>3230.75</v>
      </c>
      <c r="BK20" s="4">
        <v>4228.75</v>
      </c>
      <c r="BL20" s="4">
        <v>3230.75</v>
      </c>
      <c r="BM20" s="4">
        <v>4228.75</v>
      </c>
      <c r="BN20" s="5">
        <v>30.890660063452771</v>
      </c>
      <c r="BO20" s="4">
        <v>87</v>
      </c>
      <c r="BP20" s="4">
        <v>204</v>
      </c>
      <c r="BQ20" s="4">
        <v>87</v>
      </c>
      <c r="BR20" s="4">
        <v>204</v>
      </c>
      <c r="BS20" s="5">
        <v>134.48275862068971</v>
      </c>
      <c r="BT20" s="4">
        <v>237</v>
      </c>
      <c r="BU20" s="4">
        <v>335.75</v>
      </c>
      <c r="BV20" s="4">
        <v>237</v>
      </c>
      <c r="BW20" s="4">
        <v>335.75</v>
      </c>
      <c r="BX20" s="5">
        <v>41.666666666666657</v>
      </c>
      <c r="BY20" s="4">
        <v>2906.75</v>
      </c>
      <c r="BZ20" s="4">
        <v>3689</v>
      </c>
      <c r="CA20" s="4">
        <v>2906.75</v>
      </c>
      <c r="CB20" s="4">
        <v>3689</v>
      </c>
      <c r="CC20" s="5">
        <v>26.91149909692956</v>
      </c>
      <c r="CD20" s="4">
        <v>35</v>
      </c>
      <c r="CE20" s="4">
        <v>37</v>
      </c>
      <c r="CF20" s="4">
        <v>35</v>
      </c>
      <c r="CG20" s="4">
        <v>37</v>
      </c>
      <c r="CH20" s="5">
        <v>5.7142857142857082</v>
      </c>
      <c r="CI20" s="4">
        <v>252332</v>
      </c>
      <c r="CJ20" s="4">
        <v>276658</v>
      </c>
      <c r="CK20" s="4">
        <v>252332</v>
      </c>
      <c r="CL20" s="4">
        <v>276658</v>
      </c>
      <c r="CM20" s="5">
        <v>9.6404736616838136</v>
      </c>
      <c r="CN20" s="4">
        <v>0</v>
      </c>
      <c r="CO20" s="4">
        <v>0</v>
      </c>
      <c r="CP20" s="4">
        <v>0</v>
      </c>
      <c r="CQ20" s="4">
        <v>0</v>
      </c>
      <c r="CR20" s="5" t="s">
        <v>5</v>
      </c>
      <c r="CS20" s="4">
        <v>0</v>
      </c>
      <c r="CT20" s="4">
        <v>0</v>
      </c>
      <c r="CU20" s="4">
        <v>0</v>
      </c>
      <c r="CV20" s="4">
        <v>0</v>
      </c>
      <c r="CW20" s="5" t="s">
        <v>5</v>
      </c>
      <c r="CX20" s="4">
        <v>0</v>
      </c>
      <c r="CY20" s="4">
        <v>0</v>
      </c>
      <c r="CZ20" s="4">
        <v>0</v>
      </c>
      <c r="DA20" s="4">
        <v>0</v>
      </c>
      <c r="DB20" s="5" t="s">
        <v>5</v>
      </c>
      <c r="DC20" s="4">
        <v>0</v>
      </c>
      <c r="DD20" s="4">
        <v>0</v>
      </c>
      <c r="DE20" s="4">
        <v>0</v>
      </c>
      <c r="DF20" s="4">
        <v>0</v>
      </c>
      <c r="DG20" s="5" t="s">
        <v>5</v>
      </c>
      <c r="DH20" s="4">
        <v>0</v>
      </c>
      <c r="DI20" s="4">
        <v>0</v>
      </c>
      <c r="DJ20" s="4">
        <v>0</v>
      </c>
      <c r="DK20" s="4">
        <v>0</v>
      </c>
      <c r="DL20" s="5" t="s">
        <v>5</v>
      </c>
      <c r="DM20" s="4">
        <v>5</v>
      </c>
      <c r="DN20" s="4">
        <v>5</v>
      </c>
      <c r="DO20" s="4">
        <v>5</v>
      </c>
      <c r="DP20" s="4">
        <v>5</v>
      </c>
      <c r="DQ20" s="5">
        <v>0</v>
      </c>
    </row>
    <row r="21" spans="1:121" x14ac:dyDescent="0.25">
      <c r="A21" s="3" t="s">
        <v>22</v>
      </c>
      <c r="B21" s="4">
        <v>6435</v>
      </c>
      <c r="C21" s="4">
        <v>3749</v>
      </c>
      <c r="D21" s="4">
        <v>6435</v>
      </c>
      <c r="E21" s="4">
        <v>3749</v>
      </c>
      <c r="F21" s="5">
        <v>-41.740481740481741</v>
      </c>
      <c r="G21" s="4">
        <v>6603</v>
      </c>
      <c r="H21" s="4">
        <v>1499</v>
      </c>
      <c r="I21" s="4">
        <v>6603</v>
      </c>
      <c r="J21" s="4">
        <v>1499</v>
      </c>
      <c r="K21" s="5">
        <v>-77.29819778888384</v>
      </c>
      <c r="L21" s="4">
        <v>37294</v>
      </c>
      <c r="M21" s="4">
        <v>32114</v>
      </c>
      <c r="N21" s="4">
        <v>37294</v>
      </c>
      <c r="O21" s="4">
        <v>32114</v>
      </c>
      <c r="P21" s="5">
        <v>-13.889633721242021</v>
      </c>
      <c r="Q21" s="4">
        <v>3764</v>
      </c>
      <c r="R21" s="4">
        <v>3353</v>
      </c>
      <c r="S21" s="4">
        <v>3764</v>
      </c>
      <c r="T21" s="4">
        <v>3353</v>
      </c>
      <c r="U21" s="5">
        <v>-10.919234856535599</v>
      </c>
      <c r="V21" s="4">
        <v>0</v>
      </c>
      <c r="W21" s="4">
        <v>0</v>
      </c>
      <c r="X21" s="4">
        <v>0</v>
      </c>
      <c r="Y21" s="4">
        <v>0</v>
      </c>
      <c r="Z21" s="5" t="s">
        <v>5</v>
      </c>
      <c r="AA21" s="4">
        <v>0</v>
      </c>
      <c r="AB21" s="4">
        <v>9</v>
      </c>
      <c r="AC21" s="4">
        <v>0</v>
      </c>
      <c r="AD21" s="4">
        <v>9</v>
      </c>
      <c r="AE21" s="5" t="s">
        <v>5</v>
      </c>
      <c r="AF21" s="4">
        <v>0</v>
      </c>
      <c r="AG21" s="4">
        <v>0</v>
      </c>
      <c r="AH21" s="4">
        <v>0</v>
      </c>
      <c r="AI21" s="4">
        <v>0</v>
      </c>
      <c r="AJ21" s="5" t="s">
        <v>5</v>
      </c>
      <c r="AK21" s="4">
        <v>0</v>
      </c>
      <c r="AL21" s="4">
        <v>0</v>
      </c>
      <c r="AM21" s="4">
        <v>0</v>
      </c>
      <c r="AN21" s="4">
        <v>0</v>
      </c>
      <c r="AO21" s="5" t="s">
        <v>5</v>
      </c>
      <c r="AP21" s="4">
        <v>0</v>
      </c>
      <c r="AQ21" s="4">
        <v>0</v>
      </c>
      <c r="AR21" s="4">
        <v>0</v>
      </c>
      <c r="AS21" s="4">
        <v>0</v>
      </c>
      <c r="AT21" s="5" t="s">
        <v>5</v>
      </c>
      <c r="AU21" s="4">
        <v>0</v>
      </c>
      <c r="AV21" s="4">
        <v>0</v>
      </c>
      <c r="AW21" s="4">
        <v>0</v>
      </c>
      <c r="AX21" s="4">
        <v>0</v>
      </c>
      <c r="AY21" s="5" t="s">
        <v>5</v>
      </c>
      <c r="AZ21" s="4">
        <v>37294</v>
      </c>
      <c r="BA21" s="4">
        <v>32114</v>
      </c>
      <c r="BB21" s="4">
        <v>37294</v>
      </c>
      <c r="BC21" s="4">
        <v>32114</v>
      </c>
      <c r="BD21" s="5">
        <v>-13.889633721242021</v>
      </c>
      <c r="BE21" s="4">
        <v>2285</v>
      </c>
      <c r="BF21" s="4">
        <v>2113</v>
      </c>
      <c r="BG21" s="4">
        <v>2285</v>
      </c>
      <c r="BH21" s="4">
        <v>2113</v>
      </c>
      <c r="BI21" s="5">
        <v>-7.5273522975929987</v>
      </c>
      <c r="BJ21" s="4">
        <v>593.5</v>
      </c>
      <c r="BK21" s="4">
        <v>459</v>
      </c>
      <c r="BL21" s="4">
        <v>593.5</v>
      </c>
      <c r="BM21" s="4">
        <v>459</v>
      </c>
      <c r="BN21" s="5">
        <v>-22.662173546756531</v>
      </c>
      <c r="BO21" s="4">
        <v>0</v>
      </c>
      <c r="BP21" s="4">
        <v>0</v>
      </c>
      <c r="BQ21" s="4">
        <v>0</v>
      </c>
      <c r="BR21" s="4">
        <v>0</v>
      </c>
      <c r="BS21" s="5" t="s">
        <v>5</v>
      </c>
      <c r="BT21" s="4">
        <v>586.5</v>
      </c>
      <c r="BU21" s="4">
        <v>459</v>
      </c>
      <c r="BV21" s="4">
        <v>586.5</v>
      </c>
      <c r="BW21" s="4">
        <v>459</v>
      </c>
      <c r="BX21" s="5">
        <v>-21.739130434782609</v>
      </c>
      <c r="BY21" s="4">
        <v>7</v>
      </c>
      <c r="BZ21" s="4">
        <v>0</v>
      </c>
      <c r="CA21" s="4">
        <v>7</v>
      </c>
      <c r="CB21" s="4">
        <v>0</v>
      </c>
      <c r="CC21" s="5">
        <v>-100</v>
      </c>
      <c r="CD21" s="4">
        <v>87</v>
      </c>
      <c r="CE21" s="4">
        <v>95</v>
      </c>
      <c r="CF21" s="4">
        <v>87</v>
      </c>
      <c r="CG21" s="4">
        <v>95</v>
      </c>
      <c r="CH21" s="5">
        <v>9.1954022988505812</v>
      </c>
      <c r="CI21" s="4">
        <v>1838074</v>
      </c>
      <c r="CJ21" s="4">
        <v>2207728</v>
      </c>
      <c r="CK21" s="4">
        <v>1838074</v>
      </c>
      <c r="CL21" s="4">
        <v>2207728</v>
      </c>
      <c r="CM21" s="5">
        <v>20.11094221451367</v>
      </c>
      <c r="CN21" s="4">
        <v>0</v>
      </c>
      <c r="CO21" s="4">
        <v>0</v>
      </c>
      <c r="CP21" s="4">
        <v>0</v>
      </c>
      <c r="CQ21" s="4">
        <v>0</v>
      </c>
      <c r="CR21" s="5" t="s">
        <v>5</v>
      </c>
      <c r="CS21" s="4">
        <v>21736</v>
      </c>
      <c r="CT21" s="4">
        <v>36897</v>
      </c>
      <c r="CU21" s="4">
        <v>21736</v>
      </c>
      <c r="CV21" s="4">
        <v>36897</v>
      </c>
      <c r="CW21" s="5">
        <v>69.750644092749354</v>
      </c>
      <c r="CX21" s="4">
        <v>21736</v>
      </c>
      <c r="CY21" s="4">
        <v>36897</v>
      </c>
      <c r="CZ21" s="4">
        <v>21736</v>
      </c>
      <c r="DA21" s="4">
        <v>36897</v>
      </c>
      <c r="DB21" s="5">
        <v>69.750644092749354</v>
      </c>
      <c r="DC21" s="4">
        <v>0</v>
      </c>
      <c r="DD21" s="4">
        <v>0</v>
      </c>
      <c r="DE21" s="4">
        <v>0</v>
      </c>
      <c r="DF21" s="4">
        <v>0</v>
      </c>
      <c r="DG21" s="5" t="s">
        <v>5</v>
      </c>
      <c r="DH21" s="4">
        <v>4286</v>
      </c>
      <c r="DI21" s="4">
        <v>8143</v>
      </c>
      <c r="DJ21" s="4">
        <v>4286</v>
      </c>
      <c r="DK21" s="4">
        <v>8143</v>
      </c>
      <c r="DL21" s="5">
        <v>89.990667288847419</v>
      </c>
      <c r="DM21" s="4">
        <v>163</v>
      </c>
      <c r="DN21" s="4">
        <v>153</v>
      </c>
      <c r="DO21" s="4">
        <v>163</v>
      </c>
      <c r="DP21" s="4">
        <v>153</v>
      </c>
      <c r="DQ21" s="5">
        <v>-6.134969325153377</v>
      </c>
    </row>
    <row r="22" spans="1:121" x14ac:dyDescent="0.25">
      <c r="A22" s="3" t="s">
        <v>23</v>
      </c>
      <c r="B22" s="4">
        <v>101073</v>
      </c>
      <c r="C22" s="4">
        <v>85635</v>
      </c>
      <c r="D22" s="4">
        <v>101073</v>
      </c>
      <c r="E22" s="4">
        <v>85635</v>
      </c>
      <c r="F22" s="5">
        <v>-15.27410881244249</v>
      </c>
      <c r="G22" s="4">
        <v>82473</v>
      </c>
      <c r="H22" s="4">
        <v>26234</v>
      </c>
      <c r="I22" s="4">
        <v>82473</v>
      </c>
      <c r="J22" s="4">
        <v>26234</v>
      </c>
      <c r="K22" s="5">
        <v>-68.19080183817735</v>
      </c>
      <c r="L22" s="4">
        <v>13125</v>
      </c>
      <c r="M22" s="4">
        <v>44747</v>
      </c>
      <c r="N22" s="4">
        <v>13125</v>
      </c>
      <c r="O22" s="4">
        <v>44747</v>
      </c>
      <c r="P22" s="5">
        <v>240.9295238095238</v>
      </c>
      <c r="Q22" s="4">
        <v>0</v>
      </c>
      <c r="R22" s="4">
        <v>202</v>
      </c>
      <c r="S22" s="4">
        <v>0</v>
      </c>
      <c r="T22" s="4">
        <v>202</v>
      </c>
      <c r="U22" s="5" t="s">
        <v>5</v>
      </c>
      <c r="V22" s="4">
        <v>94.105000000000018</v>
      </c>
      <c r="W22" s="4">
        <v>77.820999999999998</v>
      </c>
      <c r="X22" s="4">
        <v>94.105000000000018</v>
      </c>
      <c r="Y22" s="4">
        <v>77.820999999999998</v>
      </c>
      <c r="Z22" s="5">
        <v>-17.304075235109739</v>
      </c>
      <c r="AA22" s="4">
        <v>1170</v>
      </c>
      <c r="AB22" s="4">
        <v>1675</v>
      </c>
      <c r="AC22" s="4">
        <v>1170</v>
      </c>
      <c r="AD22" s="4">
        <v>1675</v>
      </c>
      <c r="AE22" s="5">
        <v>43.162393162393158</v>
      </c>
      <c r="AF22" s="4">
        <v>754</v>
      </c>
      <c r="AG22" s="4">
        <v>632</v>
      </c>
      <c r="AH22" s="4">
        <v>754</v>
      </c>
      <c r="AI22" s="4">
        <v>632</v>
      </c>
      <c r="AJ22" s="5">
        <v>-16.180371352785141</v>
      </c>
      <c r="AK22" s="4">
        <v>0</v>
      </c>
      <c r="AL22" s="4">
        <v>0</v>
      </c>
      <c r="AM22" s="4">
        <v>0</v>
      </c>
      <c r="AN22" s="4">
        <v>0</v>
      </c>
      <c r="AO22" s="5" t="s">
        <v>5</v>
      </c>
      <c r="AP22" s="4">
        <v>14108</v>
      </c>
      <c r="AQ22" s="4">
        <v>3062</v>
      </c>
      <c r="AR22" s="4">
        <v>14108</v>
      </c>
      <c r="AS22" s="4">
        <v>3062</v>
      </c>
      <c r="AT22" s="5">
        <v>-78.296002268216611</v>
      </c>
      <c r="AU22" s="4">
        <v>0</v>
      </c>
      <c r="AV22" s="4">
        <v>0</v>
      </c>
      <c r="AW22" s="4">
        <v>0</v>
      </c>
      <c r="AX22" s="4">
        <v>0</v>
      </c>
      <c r="AY22" s="5" t="s">
        <v>5</v>
      </c>
      <c r="AZ22" s="4">
        <v>4204</v>
      </c>
      <c r="BA22" s="4">
        <v>32687</v>
      </c>
      <c r="BB22" s="4">
        <v>4204</v>
      </c>
      <c r="BC22" s="4">
        <v>32687</v>
      </c>
      <c r="BD22" s="5">
        <v>677.5214081826831</v>
      </c>
      <c r="BE22" s="4">
        <v>195</v>
      </c>
      <c r="BF22" s="4">
        <v>1045</v>
      </c>
      <c r="BG22" s="4">
        <v>195</v>
      </c>
      <c r="BH22" s="4">
        <v>1045</v>
      </c>
      <c r="BI22" s="5">
        <v>435.89743589743591</v>
      </c>
      <c r="BJ22" s="4">
        <v>0</v>
      </c>
      <c r="BK22" s="4">
        <v>30</v>
      </c>
      <c r="BL22" s="4">
        <v>0</v>
      </c>
      <c r="BM22" s="4">
        <v>30</v>
      </c>
      <c r="BN22" s="5" t="s">
        <v>5</v>
      </c>
      <c r="BO22" s="4">
        <v>0</v>
      </c>
      <c r="BP22" s="4">
        <v>0</v>
      </c>
      <c r="BQ22" s="4">
        <v>0</v>
      </c>
      <c r="BR22" s="4">
        <v>0</v>
      </c>
      <c r="BS22" s="5" t="s">
        <v>5</v>
      </c>
      <c r="BT22" s="4">
        <v>0</v>
      </c>
      <c r="BU22" s="4">
        <v>0</v>
      </c>
      <c r="BV22" s="4">
        <v>0</v>
      </c>
      <c r="BW22" s="4">
        <v>0</v>
      </c>
      <c r="BX22" s="5" t="s">
        <v>5</v>
      </c>
      <c r="BY22" s="4">
        <v>0</v>
      </c>
      <c r="BZ22" s="4">
        <v>30</v>
      </c>
      <c r="CA22" s="4">
        <v>0</v>
      </c>
      <c r="CB22" s="4">
        <v>30</v>
      </c>
      <c r="CC22" s="5" t="s">
        <v>5</v>
      </c>
      <c r="CD22" s="4">
        <v>40</v>
      </c>
      <c r="CE22" s="4">
        <v>67</v>
      </c>
      <c r="CF22" s="4">
        <v>40</v>
      </c>
      <c r="CG22" s="4">
        <v>67</v>
      </c>
      <c r="CH22" s="5">
        <v>67.5</v>
      </c>
      <c r="CI22" s="4">
        <v>522503</v>
      </c>
      <c r="CJ22" s="4">
        <v>838993</v>
      </c>
      <c r="CK22" s="4">
        <v>522503</v>
      </c>
      <c r="CL22" s="4">
        <v>838993</v>
      </c>
      <c r="CM22" s="5">
        <v>60.571901022577848</v>
      </c>
      <c r="CN22" s="4">
        <v>0</v>
      </c>
      <c r="CO22" s="4">
        <v>0</v>
      </c>
      <c r="CP22" s="4">
        <v>0</v>
      </c>
      <c r="CQ22" s="4">
        <v>0</v>
      </c>
      <c r="CR22" s="5" t="s">
        <v>5</v>
      </c>
      <c r="CS22" s="4">
        <v>3003</v>
      </c>
      <c r="CT22" s="4">
        <v>5261</v>
      </c>
      <c r="CU22" s="4">
        <v>3003</v>
      </c>
      <c r="CV22" s="4">
        <v>5261</v>
      </c>
      <c r="CW22" s="5">
        <v>75.191475191475178</v>
      </c>
      <c r="CX22" s="4">
        <v>3003</v>
      </c>
      <c r="CY22" s="4">
        <v>5261</v>
      </c>
      <c r="CZ22" s="4">
        <v>3003</v>
      </c>
      <c r="DA22" s="4">
        <v>5261</v>
      </c>
      <c r="DB22" s="5">
        <v>75.191475191475178</v>
      </c>
      <c r="DC22" s="4">
        <v>0</v>
      </c>
      <c r="DD22" s="4">
        <v>0</v>
      </c>
      <c r="DE22" s="4">
        <v>0</v>
      </c>
      <c r="DF22" s="4">
        <v>0</v>
      </c>
      <c r="DG22" s="5" t="s">
        <v>5</v>
      </c>
      <c r="DH22" s="4">
        <v>983</v>
      </c>
      <c r="DI22" s="4">
        <v>1234</v>
      </c>
      <c r="DJ22" s="4">
        <v>983</v>
      </c>
      <c r="DK22" s="4">
        <v>1234</v>
      </c>
      <c r="DL22" s="5">
        <v>25.53407934893184</v>
      </c>
      <c r="DM22" s="4">
        <v>0</v>
      </c>
      <c r="DN22" s="4">
        <v>1011</v>
      </c>
      <c r="DO22" s="4">
        <v>0</v>
      </c>
      <c r="DP22" s="4">
        <v>1011</v>
      </c>
      <c r="DQ22" s="5" t="s">
        <v>5</v>
      </c>
    </row>
    <row r="23" spans="1:121" x14ac:dyDescent="0.25">
      <c r="A23" s="3" t="s">
        <v>24</v>
      </c>
      <c r="B23" s="4">
        <v>0</v>
      </c>
      <c r="C23" s="4">
        <v>0</v>
      </c>
      <c r="D23" s="4">
        <v>0</v>
      </c>
      <c r="E23" s="4">
        <v>0</v>
      </c>
      <c r="F23" s="5" t="s">
        <v>5</v>
      </c>
      <c r="G23" s="4">
        <v>89235</v>
      </c>
      <c r="H23" s="4">
        <v>60947</v>
      </c>
      <c r="I23" s="4">
        <v>89235</v>
      </c>
      <c r="J23" s="4">
        <v>60947</v>
      </c>
      <c r="K23" s="5">
        <v>-31.700565921443381</v>
      </c>
      <c r="L23" s="4">
        <v>181693</v>
      </c>
      <c r="M23" s="4">
        <v>185119</v>
      </c>
      <c r="N23" s="4">
        <v>181693</v>
      </c>
      <c r="O23" s="4">
        <v>185119</v>
      </c>
      <c r="P23" s="5">
        <v>1.8855982343843749</v>
      </c>
      <c r="Q23" s="4">
        <v>0</v>
      </c>
      <c r="R23" s="4">
        <v>0</v>
      </c>
      <c r="S23" s="4">
        <v>0</v>
      </c>
      <c r="T23" s="4">
        <v>0</v>
      </c>
      <c r="U23" s="5" t="s">
        <v>5</v>
      </c>
      <c r="V23" s="4">
        <v>1560.058</v>
      </c>
      <c r="W23" s="4">
        <v>1731.3510000000001</v>
      </c>
      <c r="X23" s="4">
        <v>1560.058</v>
      </c>
      <c r="Y23" s="4">
        <v>1731.3510000000001</v>
      </c>
      <c r="Z23" s="5">
        <v>10.97991228531248</v>
      </c>
      <c r="AA23" s="4">
        <v>2808</v>
      </c>
      <c r="AB23" s="4">
        <v>2490</v>
      </c>
      <c r="AC23" s="4">
        <v>2808</v>
      </c>
      <c r="AD23" s="4">
        <v>2490</v>
      </c>
      <c r="AE23" s="5">
        <v>-11.324786324786331</v>
      </c>
      <c r="AF23" s="4">
        <v>1567</v>
      </c>
      <c r="AG23" s="4">
        <v>1380</v>
      </c>
      <c r="AH23" s="4">
        <v>1567</v>
      </c>
      <c r="AI23" s="4">
        <v>1380</v>
      </c>
      <c r="AJ23" s="5">
        <v>-11.93363114231015</v>
      </c>
      <c r="AK23" s="4">
        <v>0</v>
      </c>
      <c r="AL23" s="4">
        <v>0</v>
      </c>
      <c r="AM23" s="4">
        <v>0</v>
      </c>
      <c r="AN23" s="4">
        <v>0</v>
      </c>
      <c r="AO23" s="5" t="s">
        <v>5</v>
      </c>
      <c r="AP23" s="4">
        <v>825</v>
      </c>
      <c r="AQ23" s="4">
        <v>0</v>
      </c>
      <c r="AR23" s="4">
        <v>825</v>
      </c>
      <c r="AS23" s="4">
        <v>0</v>
      </c>
      <c r="AT23" s="5">
        <v>-100</v>
      </c>
      <c r="AU23" s="4">
        <v>0</v>
      </c>
      <c r="AV23" s="4">
        <v>0</v>
      </c>
      <c r="AW23" s="4">
        <v>0</v>
      </c>
      <c r="AX23" s="4">
        <v>0</v>
      </c>
      <c r="AY23" s="5" t="s">
        <v>5</v>
      </c>
      <c r="AZ23" s="4">
        <v>47477</v>
      </c>
      <c r="BA23" s="4">
        <v>43741</v>
      </c>
      <c r="BB23" s="4">
        <v>47477</v>
      </c>
      <c r="BC23" s="4">
        <v>43741</v>
      </c>
      <c r="BD23" s="5">
        <v>-7.8690734460896854</v>
      </c>
      <c r="BE23" s="4">
        <v>271</v>
      </c>
      <c r="BF23" s="4">
        <v>201</v>
      </c>
      <c r="BG23" s="4">
        <v>271</v>
      </c>
      <c r="BH23" s="4">
        <v>201</v>
      </c>
      <c r="BI23" s="5">
        <v>-25.830258302583019</v>
      </c>
      <c r="BJ23" s="4">
        <v>0</v>
      </c>
      <c r="BK23" s="4">
        <v>0</v>
      </c>
      <c r="BL23" s="4">
        <v>0</v>
      </c>
      <c r="BM23" s="4">
        <v>0</v>
      </c>
      <c r="BN23" s="5" t="s">
        <v>5</v>
      </c>
      <c r="BO23" s="4">
        <v>0</v>
      </c>
      <c r="BP23" s="4">
        <v>0</v>
      </c>
      <c r="BQ23" s="4">
        <v>0</v>
      </c>
      <c r="BR23" s="4">
        <v>0</v>
      </c>
      <c r="BS23" s="5" t="s">
        <v>5</v>
      </c>
      <c r="BT23" s="4">
        <v>0</v>
      </c>
      <c r="BU23" s="4">
        <v>0</v>
      </c>
      <c r="BV23" s="4">
        <v>0</v>
      </c>
      <c r="BW23" s="4">
        <v>0</v>
      </c>
      <c r="BX23" s="5" t="s">
        <v>5</v>
      </c>
      <c r="BY23" s="4">
        <v>0</v>
      </c>
      <c r="BZ23" s="4">
        <v>0</v>
      </c>
      <c r="CA23" s="4">
        <v>0</v>
      </c>
      <c r="CB23" s="4">
        <v>0</v>
      </c>
      <c r="CC23" s="5" t="s">
        <v>5</v>
      </c>
      <c r="CD23" s="4">
        <v>81</v>
      </c>
      <c r="CE23" s="4">
        <v>73</v>
      </c>
      <c r="CF23" s="4">
        <v>81</v>
      </c>
      <c r="CG23" s="4">
        <v>73</v>
      </c>
      <c r="CH23" s="5">
        <v>-9.8765432098765444</v>
      </c>
      <c r="CI23" s="4">
        <v>606568</v>
      </c>
      <c r="CJ23" s="4">
        <v>543610</v>
      </c>
      <c r="CK23" s="4">
        <v>606568</v>
      </c>
      <c r="CL23" s="4">
        <v>543610</v>
      </c>
      <c r="CM23" s="5">
        <v>-10.379380382743561</v>
      </c>
      <c r="CN23" s="4">
        <v>0</v>
      </c>
      <c r="CO23" s="4">
        <v>0</v>
      </c>
      <c r="CP23" s="4">
        <v>0</v>
      </c>
      <c r="CQ23" s="4">
        <v>0</v>
      </c>
      <c r="CR23" s="5" t="s">
        <v>5</v>
      </c>
      <c r="CS23" s="4">
        <v>0</v>
      </c>
      <c r="CT23" s="4">
        <v>0</v>
      </c>
      <c r="CU23" s="4">
        <v>0</v>
      </c>
      <c r="CV23" s="4">
        <v>0</v>
      </c>
      <c r="CW23" s="5" t="s">
        <v>5</v>
      </c>
      <c r="CX23" s="4">
        <v>0</v>
      </c>
      <c r="CY23" s="4">
        <v>0</v>
      </c>
      <c r="CZ23" s="4">
        <v>0</v>
      </c>
      <c r="DA23" s="4">
        <v>0</v>
      </c>
      <c r="DB23" s="5" t="s">
        <v>5</v>
      </c>
      <c r="DC23" s="4">
        <v>0</v>
      </c>
      <c r="DD23" s="4">
        <v>0</v>
      </c>
      <c r="DE23" s="4">
        <v>0</v>
      </c>
      <c r="DF23" s="4">
        <v>0</v>
      </c>
      <c r="DG23" s="5" t="s">
        <v>5</v>
      </c>
      <c r="DH23" s="4">
        <v>0</v>
      </c>
      <c r="DI23" s="4">
        <v>0</v>
      </c>
      <c r="DJ23" s="4">
        <v>0</v>
      </c>
      <c r="DK23" s="4">
        <v>0</v>
      </c>
      <c r="DL23" s="5" t="s">
        <v>5</v>
      </c>
      <c r="DM23" s="4">
        <v>19418</v>
      </c>
      <c r="DN23" s="4">
        <v>18248</v>
      </c>
      <c r="DO23" s="4">
        <v>19418</v>
      </c>
      <c r="DP23" s="4">
        <v>18248</v>
      </c>
      <c r="DQ23" s="5">
        <v>-6.0253373158924708</v>
      </c>
    </row>
    <row r="24" spans="1:121" x14ac:dyDescent="0.25">
      <c r="A24" s="3" t="s">
        <v>25</v>
      </c>
      <c r="B24" s="4">
        <v>274772</v>
      </c>
      <c r="C24" s="4">
        <v>345086</v>
      </c>
      <c r="D24" s="4">
        <v>274772</v>
      </c>
      <c r="E24" s="4">
        <v>345086</v>
      </c>
      <c r="F24" s="5">
        <v>25.589943662381899</v>
      </c>
      <c r="G24" s="4">
        <v>12000</v>
      </c>
      <c r="H24" s="4">
        <v>29549</v>
      </c>
      <c r="I24" s="4">
        <v>12000</v>
      </c>
      <c r="J24" s="4">
        <v>29549</v>
      </c>
      <c r="K24" s="5">
        <v>146.2416666666667</v>
      </c>
      <c r="L24" s="4">
        <v>569215</v>
      </c>
      <c r="M24" s="4">
        <v>618428</v>
      </c>
      <c r="N24" s="4">
        <v>569215</v>
      </c>
      <c r="O24" s="4">
        <v>618428</v>
      </c>
      <c r="P24" s="5">
        <v>8.645766538127063</v>
      </c>
      <c r="Q24" s="4">
        <v>281622</v>
      </c>
      <c r="R24" s="4">
        <v>298797</v>
      </c>
      <c r="S24" s="4">
        <v>281622</v>
      </c>
      <c r="T24" s="4">
        <v>298797</v>
      </c>
      <c r="U24" s="5">
        <v>6.0986002514008106</v>
      </c>
      <c r="V24" s="4">
        <v>150.59800000000001</v>
      </c>
      <c r="W24" s="4">
        <v>105.015</v>
      </c>
      <c r="X24" s="4">
        <v>150.59800000000001</v>
      </c>
      <c r="Y24" s="4">
        <v>105.015</v>
      </c>
      <c r="Z24" s="5">
        <v>-30.267998246988689</v>
      </c>
      <c r="AA24" s="4">
        <v>40166</v>
      </c>
      <c r="AB24" s="4">
        <v>62340</v>
      </c>
      <c r="AC24" s="4">
        <v>40166</v>
      </c>
      <c r="AD24" s="4">
        <v>62340</v>
      </c>
      <c r="AE24" s="5">
        <v>55.205895533535823</v>
      </c>
      <c r="AF24" s="4">
        <v>32994</v>
      </c>
      <c r="AG24" s="4">
        <v>51021</v>
      </c>
      <c r="AH24" s="4">
        <v>32994</v>
      </c>
      <c r="AI24" s="4">
        <v>51021</v>
      </c>
      <c r="AJ24" s="5">
        <v>54.637206764866328</v>
      </c>
      <c r="AK24" s="4">
        <v>156</v>
      </c>
      <c r="AL24" s="4">
        <v>127</v>
      </c>
      <c r="AM24" s="4">
        <v>156</v>
      </c>
      <c r="AN24" s="4">
        <v>127</v>
      </c>
      <c r="AO24" s="5">
        <v>-18.589743589743591</v>
      </c>
      <c r="AP24" s="4">
        <v>42644</v>
      </c>
      <c r="AQ24" s="4">
        <v>55859</v>
      </c>
      <c r="AR24" s="4">
        <v>42644</v>
      </c>
      <c r="AS24" s="4">
        <v>55859</v>
      </c>
      <c r="AT24" s="5">
        <v>30.989119219585401</v>
      </c>
      <c r="AU24" s="4">
        <v>35866</v>
      </c>
      <c r="AV24" s="4">
        <v>53377</v>
      </c>
      <c r="AW24" s="4">
        <v>35866</v>
      </c>
      <c r="AX24" s="4">
        <v>53377</v>
      </c>
      <c r="AY24" s="5">
        <v>48.823398204427598</v>
      </c>
      <c r="AZ24" s="4">
        <v>294387</v>
      </c>
      <c r="BA24" s="4">
        <v>333371</v>
      </c>
      <c r="BB24" s="4">
        <v>294387</v>
      </c>
      <c r="BC24" s="4">
        <v>333371</v>
      </c>
      <c r="BD24" s="5">
        <v>13.242432580243021</v>
      </c>
      <c r="BE24" s="4">
        <v>22223</v>
      </c>
      <c r="BF24" s="4">
        <v>24228</v>
      </c>
      <c r="BG24" s="4">
        <v>22223</v>
      </c>
      <c r="BH24" s="4">
        <v>24228</v>
      </c>
      <c r="BI24" s="5">
        <v>9.0221842235521734</v>
      </c>
      <c r="BJ24" s="4">
        <v>35732</v>
      </c>
      <c r="BK24" s="4">
        <v>40208</v>
      </c>
      <c r="BL24" s="4">
        <v>35732</v>
      </c>
      <c r="BM24" s="4">
        <v>40208</v>
      </c>
      <c r="BN24" s="5">
        <v>12.52658681294078</v>
      </c>
      <c r="BO24" s="4">
        <v>3674</v>
      </c>
      <c r="BP24" s="4">
        <v>7954</v>
      </c>
      <c r="BQ24" s="4">
        <v>3674</v>
      </c>
      <c r="BR24" s="4">
        <v>7954</v>
      </c>
      <c r="BS24" s="5">
        <v>116.4942841589548</v>
      </c>
      <c r="BT24" s="4">
        <v>28129</v>
      </c>
      <c r="BU24" s="4">
        <v>29467</v>
      </c>
      <c r="BV24" s="4">
        <v>28129</v>
      </c>
      <c r="BW24" s="4">
        <v>29467</v>
      </c>
      <c r="BX24" s="5">
        <v>4.7566568310284794</v>
      </c>
      <c r="BY24" s="4">
        <v>3929</v>
      </c>
      <c r="BZ24" s="4">
        <v>2787</v>
      </c>
      <c r="CA24" s="4">
        <v>3929</v>
      </c>
      <c r="CB24" s="4">
        <v>2787</v>
      </c>
      <c r="CC24" s="5">
        <v>-29.06592008144565</v>
      </c>
      <c r="CD24" s="4">
        <v>1319</v>
      </c>
      <c r="CE24" s="4">
        <v>1393</v>
      </c>
      <c r="CF24" s="4">
        <v>1319</v>
      </c>
      <c r="CG24" s="4">
        <v>1393</v>
      </c>
      <c r="CH24" s="5">
        <v>5.610310841546621</v>
      </c>
      <c r="CI24" s="4">
        <v>18413320</v>
      </c>
      <c r="CJ24" s="4">
        <v>19025326</v>
      </c>
      <c r="CK24" s="4">
        <v>18413320</v>
      </c>
      <c r="CL24" s="4">
        <v>19025326</v>
      </c>
      <c r="CM24" s="5">
        <v>3.3237134856723292</v>
      </c>
      <c r="CN24" s="4">
        <v>82</v>
      </c>
      <c r="CO24" s="4">
        <v>64</v>
      </c>
      <c r="CP24" s="4">
        <v>82</v>
      </c>
      <c r="CQ24" s="4">
        <v>64</v>
      </c>
      <c r="CR24" s="5">
        <v>-21.95121951219512</v>
      </c>
      <c r="CS24" s="4">
        <v>382155</v>
      </c>
      <c r="CT24" s="4">
        <v>554520</v>
      </c>
      <c r="CU24" s="4">
        <v>382155</v>
      </c>
      <c r="CV24" s="4">
        <v>554520</v>
      </c>
      <c r="CW24" s="5">
        <v>45.103426620088698</v>
      </c>
      <c r="CX24" s="4">
        <v>313615</v>
      </c>
      <c r="CY24" s="4">
        <v>393388</v>
      </c>
      <c r="CZ24" s="4">
        <v>313615</v>
      </c>
      <c r="DA24" s="4">
        <v>393388</v>
      </c>
      <c r="DB24" s="5">
        <v>25.436602203338499</v>
      </c>
      <c r="DC24" s="4">
        <v>68540</v>
      </c>
      <c r="DD24" s="4">
        <v>161132</v>
      </c>
      <c r="DE24" s="4">
        <v>68540</v>
      </c>
      <c r="DF24" s="4">
        <v>161132</v>
      </c>
      <c r="DG24" s="5">
        <v>135.091917128684</v>
      </c>
      <c r="DH24" s="4">
        <v>104166</v>
      </c>
      <c r="DI24" s="4">
        <v>119666</v>
      </c>
      <c r="DJ24" s="4">
        <v>104166</v>
      </c>
      <c r="DK24" s="4">
        <v>119666</v>
      </c>
      <c r="DL24" s="5">
        <v>14.88009523260949</v>
      </c>
      <c r="DM24" s="4">
        <v>4224</v>
      </c>
      <c r="DN24" s="4">
        <v>5839</v>
      </c>
      <c r="DO24" s="4">
        <v>4224</v>
      </c>
      <c r="DP24" s="4">
        <v>5839</v>
      </c>
      <c r="DQ24" s="5">
        <v>38.233901515151501</v>
      </c>
    </row>
    <row r="25" spans="1:121" x14ac:dyDescent="0.25">
      <c r="A25" s="3" t="s">
        <v>26</v>
      </c>
      <c r="B25" s="4">
        <v>19265</v>
      </c>
      <c r="C25" s="4">
        <v>13725</v>
      </c>
      <c r="D25" s="4">
        <v>19265</v>
      </c>
      <c r="E25" s="4">
        <v>13725</v>
      </c>
      <c r="F25" s="5">
        <v>-28.756812873085909</v>
      </c>
      <c r="G25" s="4">
        <v>275083</v>
      </c>
      <c r="H25" s="4">
        <v>336932</v>
      </c>
      <c r="I25" s="4">
        <v>275083</v>
      </c>
      <c r="J25" s="4">
        <v>336932</v>
      </c>
      <c r="K25" s="5">
        <v>22.483759447148689</v>
      </c>
      <c r="L25" s="4">
        <v>223923</v>
      </c>
      <c r="M25" s="4">
        <v>194965</v>
      </c>
      <c r="N25" s="4">
        <v>223923</v>
      </c>
      <c r="O25" s="4">
        <v>194965</v>
      </c>
      <c r="P25" s="5">
        <v>-12.93212398904981</v>
      </c>
      <c r="Q25" s="4">
        <v>35486</v>
      </c>
      <c r="R25" s="4">
        <v>26379</v>
      </c>
      <c r="S25" s="4">
        <v>35486</v>
      </c>
      <c r="T25" s="4">
        <v>26379</v>
      </c>
      <c r="U25" s="5">
        <v>-25.663641999661831</v>
      </c>
      <c r="V25" s="4">
        <v>391.60399999999998</v>
      </c>
      <c r="W25" s="4">
        <v>188.404</v>
      </c>
      <c r="X25" s="4">
        <v>391.60399999999998</v>
      </c>
      <c r="Y25" s="4">
        <v>188.404</v>
      </c>
      <c r="Z25" s="5">
        <v>-51.889153328362319</v>
      </c>
      <c r="AA25" s="4">
        <v>2597</v>
      </c>
      <c r="AB25" s="4">
        <v>3015</v>
      </c>
      <c r="AC25" s="4">
        <v>2597</v>
      </c>
      <c r="AD25" s="4">
        <v>3015</v>
      </c>
      <c r="AE25" s="5">
        <v>16.095494801694262</v>
      </c>
      <c r="AF25" s="4">
        <v>1185</v>
      </c>
      <c r="AG25" s="4">
        <v>1429</v>
      </c>
      <c r="AH25" s="4">
        <v>1185</v>
      </c>
      <c r="AI25" s="4">
        <v>1429</v>
      </c>
      <c r="AJ25" s="5">
        <v>20.59071729957806</v>
      </c>
      <c r="AK25" s="4">
        <v>0</v>
      </c>
      <c r="AL25" s="4">
        <v>0</v>
      </c>
      <c r="AM25" s="4">
        <v>0</v>
      </c>
      <c r="AN25" s="4">
        <v>0</v>
      </c>
      <c r="AO25" s="5" t="s">
        <v>5</v>
      </c>
      <c r="AP25" s="4">
        <v>8321</v>
      </c>
      <c r="AQ25" s="4">
        <v>5689</v>
      </c>
      <c r="AR25" s="4">
        <v>8321</v>
      </c>
      <c r="AS25" s="4">
        <v>5689</v>
      </c>
      <c r="AT25" s="5">
        <v>-31.630813604134119</v>
      </c>
      <c r="AU25" s="4">
        <v>0</v>
      </c>
      <c r="AV25" s="4">
        <v>0</v>
      </c>
      <c r="AW25" s="4">
        <v>0</v>
      </c>
      <c r="AX25" s="4">
        <v>0</v>
      </c>
      <c r="AY25" s="5" t="s">
        <v>5</v>
      </c>
      <c r="AZ25" s="4">
        <v>192866</v>
      </c>
      <c r="BA25" s="4">
        <v>172864</v>
      </c>
      <c r="BB25" s="4">
        <v>192866</v>
      </c>
      <c r="BC25" s="4">
        <v>172864</v>
      </c>
      <c r="BD25" s="5">
        <v>-10.37093111279334</v>
      </c>
      <c r="BE25" s="4">
        <v>5129</v>
      </c>
      <c r="BF25" s="4">
        <v>3854</v>
      </c>
      <c r="BG25" s="4">
        <v>5129</v>
      </c>
      <c r="BH25" s="4">
        <v>3854</v>
      </c>
      <c r="BI25" s="5">
        <v>-24.858646909728989</v>
      </c>
      <c r="BJ25" s="4">
        <v>3051</v>
      </c>
      <c r="BK25" s="4">
        <v>1987.5</v>
      </c>
      <c r="BL25" s="4">
        <v>3051</v>
      </c>
      <c r="BM25" s="4">
        <v>1987.5</v>
      </c>
      <c r="BN25" s="5">
        <v>-34.85742379547689</v>
      </c>
      <c r="BO25" s="4">
        <v>0</v>
      </c>
      <c r="BP25" s="4">
        <v>0</v>
      </c>
      <c r="BQ25" s="4">
        <v>0</v>
      </c>
      <c r="BR25" s="4">
        <v>0</v>
      </c>
      <c r="BS25" s="5" t="s">
        <v>5</v>
      </c>
      <c r="BT25" s="4">
        <v>0</v>
      </c>
      <c r="BU25" s="4">
        <v>0</v>
      </c>
      <c r="BV25" s="4">
        <v>0</v>
      </c>
      <c r="BW25" s="4">
        <v>0</v>
      </c>
      <c r="BX25" s="5" t="s">
        <v>5</v>
      </c>
      <c r="BY25" s="4">
        <v>3051</v>
      </c>
      <c r="BZ25" s="4">
        <v>1987.5</v>
      </c>
      <c r="CA25" s="4">
        <v>3051</v>
      </c>
      <c r="CB25" s="4">
        <v>1987.5</v>
      </c>
      <c r="CC25" s="5">
        <v>-34.85742379547689</v>
      </c>
      <c r="CD25" s="4">
        <v>121</v>
      </c>
      <c r="CE25" s="4">
        <v>113</v>
      </c>
      <c r="CF25" s="4">
        <v>121</v>
      </c>
      <c r="CG25" s="4">
        <v>113</v>
      </c>
      <c r="CH25" s="5">
        <v>-6.6115702479338836</v>
      </c>
      <c r="CI25" s="4">
        <v>2008961</v>
      </c>
      <c r="CJ25" s="4">
        <v>2197015</v>
      </c>
      <c r="CK25" s="4">
        <v>2008961</v>
      </c>
      <c r="CL25" s="4">
        <v>2197015</v>
      </c>
      <c r="CM25" s="5">
        <v>9.3607591187683568</v>
      </c>
      <c r="CN25" s="4">
        <v>0</v>
      </c>
      <c r="CO25" s="4">
        <v>0</v>
      </c>
      <c r="CP25" s="4">
        <v>0</v>
      </c>
      <c r="CQ25" s="4">
        <v>0</v>
      </c>
      <c r="CR25" s="5" t="s">
        <v>5</v>
      </c>
      <c r="CS25" s="4">
        <v>8716</v>
      </c>
      <c r="CT25" s="4">
        <v>8014</v>
      </c>
      <c r="CU25" s="4">
        <v>8716</v>
      </c>
      <c r="CV25" s="4">
        <v>8014</v>
      </c>
      <c r="CW25" s="5">
        <v>-8.0541532813217032</v>
      </c>
      <c r="CX25" s="4">
        <v>8713</v>
      </c>
      <c r="CY25" s="4">
        <v>8014</v>
      </c>
      <c r="CZ25" s="4">
        <v>8713</v>
      </c>
      <c r="DA25" s="4">
        <v>8014</v>
      </c>
      <c r="DB25" s="5">
        <v>-8.0224951222311489</v>
      </c>
      <c r="DC25" s="4">
        <v>3</v>
      </c>
      <c r="DD25" s="4">
        <v>0</v>
      </c>
      <c r="DE25" s="4">
        <v>3</v>
      </c>
      <c r="DF25" s="4">
        <v>0</v>
      </c>
      <c r="DG25" s="5">
        <v>-100</v>
      </c>
      <c r="DH25" s="4">
        <v>4317</v>
      </c>
      <c r="DI25" s="4">
        <v>3922</v>
      </c>
      <c r="DJ25" s="4">
        <v>4317</v>
      </c>
      <c r="DK25" s="4">
        <v>3922</v>
      </c>
      <c r="DL25" s="5">
        <v>-9.1498725967106793</v>
      </c>
      <c r="DM25" s="4">
        <v>20201</v>
      </c>
      <c r="DN25" s="4">
        <v>33240</v>
      </c>
      <c r="DO25" s="4">
        <v>20201</v>
      </c>
      <c r="DP25" s="4">
        <v>33240</v>
      </c>
      <c r="DQ25" s="5">
        <v>64.546309588634216</v>
      </c>
    </row>
    <row r="26" spans="1:121" x14ac:dyDescent="0.25">
      <c r="A26" s="3" t="s">
        <v>27</v>
      </c>
      <c r="B26" s="4">
        <v>45994</v>
      </c>
      <c r="C26" s="4">
        <v>32286</v>
      </c>
      <c r="D26" s="4">
        <v>45994</v>
      </c>
      <c r="E26" s="4">
        <v>32286</v>
      </c>
      <c r="F26" s="5">
        <v>-29.8038874635822</v>
      </c>
      <c r="G26" s="4">
        <v>181106</v>
      </c>
      <c r="H26" s="4">
        <v>158632</v>
      </c>
      <c r="I26" s="4">
        <v>181106</v>
      </c>
      <c r="J26" s="4">
        <v>158632</v>
      </c>
      <c r="K26" s="5">
        <v>-12.4093072565238</v>
      </c>
      <c r="L26" s="4">
        <v>113882</v>
      </c>
      <c r="M26" s="4">
        <v>111476</v>
      </c>
      <c r="N26" s="4">
        <v>113882</v>
      </c>
      <c r="O26" s="4">
        <v>111476</v>
      </c>
      <c r="P26" s="5">
        <v>-2.1127131592350001</v>
      </c>
      <c r="Q26" s="4">
        <v>78211</v>
      </c>
      <c r="R26" s="4">
        <v>79337</v>
      </c>
      <c r="S26" s="4">
        <v>78211</v>
      </c>
      <c r="T26" s="4">
        <v>79337</v>
      </c>
      <c r="U26" s="5">
        <v>1.4396951835419569</v>
      </c>
      <c r="V26" s="4">
        <v>0</v>
      </c>
      <c r="W26" s="4">
        <v>0</v>
      </c>
      <c r="X26" s="4">
        <v>0</v>
      </c>
      <c r="Y26" s="4">
        <v>0</v>
      </c>
      <c r="Z26" s="5" t="s">
        <v>5</v>
      </c>
      <c r="AA26" s="4">
        <v>2533</v>
      </c>
      <c r="AB26" s="4">
        <v>1944</v>
      </c>
      <c r="AC26" s="4">
        <v>2533</v>
      </c>
      <c r="AD26" s="4">
        <v>1944</v>
      </c>
      <c r="AE26" s="5">
        <v>-23.253059613106981</v>
      </c>
      <c r="AF26" s="4">
        <v>1033</v>
      </c>
      <c r="AG26" s="4">
        <v>1244</v>
      </c>
      <c r="AH26" s="4">
        <v>1033</v>
      </c>
      <c r="AI26" s="4">
        <v>1244</v>
      </c>
      <c r="AJ26" s="5">
        <v>20.42594385285577</v>
      </c>
      <c r="AK26" s="4">
        <v>0</v>
      </c>
      <c r="AL26" s="4">
        <v>0</v>
      </c>
      <c r="AM26" s="4">
        <v>0</v>
      </c>
      <c r="AN26" s="4">
        <v>0</v>
      </c>
      <c r="AO26" s="5" t="s">
        <v>5</v>
      </c>
      <c r="AP26" s="4">
        <v>0</v>
      </c>
      <c r="AQ26" s="4">
        <v>0</v>
      </c>
      <c r="AR26" s="4">
        <v>0</v>
      </c>
      <c r="AS26" s="4">
        <v>0</v>
      </c>
      <c r="AT26" s="5" t="s">
        <v>5</v>
      </c>
      <c r="AU26" s="4">
        <v>0</v>
      </c>
      <c r="AV26" s="4">
        <v>0</v>
      </c>
      <c r="AW26" s="4">
        <v>0</v>
      </c>
      <c r="AX26" s="4">
        <v>0</v>
      </c>
      <c r="AY26" s="5" t="s">
        <v>5</v>
      </c>
      <c r="AZ26" s="4">
        <v>9763</v>
      </c>
      <c r="BA26" s="4">
        <v>14801</v>
      </c>
      <c r="BB26" s="4">
        <v>9763</v>
      </c>
      <c r="BC26" s="4">
        <v>14801</v>
      </c>
      <c r="BD26" s="5">
        <v>51.602990883949623</v>
      </c>
      <c r="BE26" s="4">
        <v>462</v>
      </c>
      <c r="BF26" s="4">
        <v>680</v>
      </c>
      <c r="BG26" s="4">
        <v>462</v>
      </c>
      <c r="BH26" s="4">
        <v>680</v>
      </c>
      <c r="BI26" s="5">
        <v>47.186147186147203</v>
      </c>
      <c r="BJ26" s="4">
        <v>10893.75</v>
      </c>
      <c r="BK26" s="4">
        <v>10884.5</v>
      </c>
      <c r="BL26" s="4">
        <v>10893.75</v>
      </c>
      <c r="BM26" s="4">
        <v>10884.5</v>
      </c>
      <c r="BN26" s="5">
        <v>-8.4911072862880133E-2</v>
      </c>
      <c r="BO26" s="4">
        <v>0</v>
      </c>
      <c r="BP26" s="4">
        <v>0</v>
      </c>
      <c r="BQ26" s="4">
        <v>0</v>
      </c>
      <c r="BR26" s="4">
        <v>0</v>
      </c>
      <c r="BS26" s="5" t="s">
        <v>5</v>
      </c>
      <c r="BT26" s="4">
        <v>10801.75</v>
      </c>
      <c r="BU26" s="4">
        <v>10830.5</v>
      </c>
      <c r="BV26" s="4">
        <v>10801.75</v>
      </c>
      <c r="BW26" s="4">
        <v>10830.5</v>
      </c>
      <c r="BX26" s="5">
        <v>0.26616057583261471</v>
      </c>
      <c r="BY26" s="4">
        <v>92</v>
      </c>
      <c r="BZ26" s="4">
        <v>54</v>
      </c>
      <c r="CA26" s="4">
        <v>92</v>
      </c>
      <c r="CB26" s="4">
        <v>54</v>
      </c>
      <c r="CC26" s="5">
        <v>-41.304347826086953</v>
      </c>
      <c r="CD26" s="4">
        <v>76</v>
      </c>
      <c r="CE26" s="4">
        <v>63</v>
      </c>
      <c r="CF26" s="4">
        <v>76</v>
      </c>
      <c r="CG26" s="4">
        <v>63</v>
      </c>
      <c r="CH26" s="5">
        <v>-17.10526315789474</v>
      </c>
      <c r="CI26" s="4">
        <v>401800</v>
      </c>
      <c r="CJ26" s="4">
        <v>361387</v>
      </c>
      <c r="CK26" s="4">
        <v>401800</v>
      </c>
      <c r="CL26" s="4">
        <v>361387</v>
      </c>
      <c r="CM26" s="5">
        <v>-10.05798904927825</v>
      </c>
      <c r="CN26" s="4">
        <v>1</v>
      </c>
      <c r="CO26" s="4">
        <v>0</v>
      </c>
      <c r="CP26" s="4">
        <v>1</v>
      </c>
      <c r="CQ26" s="4">
        <v>0</v>
      </c>
      <c r="CR26" s="5">
        <v>-100</v>
      </c>
      <c r="CS26" s="4">
        <v>130</v>
      </c>
      <c r="CT26" s="4">
        <v>0</v>
      </c>
      <c r="CU26" s="4">
        <v>130</v>
      </c>
      <c r="CV26" s="4">
        <v>0</v>
      </c>
      <c r="CW26" s="5">
        <v>-100</v>
      </c>
      <c r="CX26" s="4">
        <v>0</v>
      </c>
      <c r="CY26" s="4">
        <v>0</v>
      </c>
      <c r="CZ26" s="4">
        <v>0</v>
      </c>
      <c r="DA26" s="4">
        <v>0</v>
      </c>
      <c r="DB26" s="5" t="s">
        <v>5</v>
      </c>
      <c r="DC26" s="4">
        <v>130</v>
      </c>
      <c r="DD26" s="4">
        <v>0</v>
      </c>
      <c r="DE26" s="4">
        <v>130</v>
      </c>
      <c r="DF26" s="4">
        <v>0</v>
      </c>
      <c r="DG26" s="5">
        <v>-100</v>
      </c>
      <c r="DH26" s="4">
        <v>0</v>
      </c>
      <c r="DI26" s="4">
        <v>0</v>
      </c>
      <c r="DJ26" s="4">
        <v>0</v>
      </c>
      <c r="DK26" s="4">
        <v>0</v>
      </c>
      <c r="DL26" s="5" t="s">
        <v>5</v>
      </c>
      <c r="DM26" s="4">
        <v>265</v>
      </c>
      <c r="DN26" s="4">
        <v>258</v>
      </c>
      <c r="DO26" s="4">
        <v>265</v>
      </c>
      <c r="DP26" s="4">
        <v>258</v>
      </c>
      <c r="DQ26" s="5">
        <v>-2.6415094339622698</v>
      </c>
    </row>
    <row r="27" spans="1:121" x14ac:dyDescent="0.25">
      <c r="A27" s="3" t="s">
        <v>28</v>
      </c>
      <c r="B27" s="4">
        <v>1857969</v>
      </c>
      <c r="C27" s="4">
        <v>1526568</v>
      </c>
      <c r="D27" s="4">
        <v>1857969</v>
      </c>
      <c r="E27" s="4">
        <v>1526568</v>
      </c>
      <c r="F27" s="5">
        <v>-17.836734627972799</v>
      </c>
      <c r="G27" s="4">
        <v>955440</v>
      </c>
      <c r="H27" s="4">
        <v>1063474</v>
      </c>
      <c r="I27" s="4">
        <v>955440</v>
      </c>
      <c r="J27" s="4">
        <v>1063474</v>
      </c>
      <c r="K27" s="5">
        <v>11.307251109436489</v>
      </c>
      <c r="L27" s="4">
        <v>198401</v>
      </c>
      <c r="M27" s="4">
        <v>126689</v>
      </c>
      <c r="N27" s="4">
        <v>198401</v>
      </c>
      <c r="O27" s="4">
        <v>126689</v>
      </c>
      <c r="P27" s="5">
        <v>-36.144979107968197</v>
      </c>
      <c r="Q27" s="4">
        <v>49423</v>
      </c>
      <c r="R27" s="4">
        <v>28004</v>
      </c>
      <c r="S27" s="4">
        <v>49423</v>
      </c>
      <c r="T27" s="4">
        <v>28004</v>
      </c>
      <c r="U27" s="5">
        <v>-43.338121927038017</v>
      </c>
      <c r="V27" s="4">
        <v>80.213000000000008</v>
      </c>
      <c r="W27" s="4">
        <v>68.216000000000008</v>
      </c>
      <c r="X27" s="4">
        <v>80.213000000000008</v>
      </c>
      <c r="Y27" s="4">
        <v>68.216000000000008</v>
      </c>
      <c r="Z27" s="5">
        <v>-14.95642850909454</v>
      </c>
      <c r="AA27" s="4">
        <v>9702</v>
      </c>
      <c r="AB27" s="4">
        <v>11642</v>
      </c>
      <c r="AC27" s="4">
        <v>9702</v>
      </c>
      <c r="AD27" s="4">
        <v>11642</v>
      </c>
      <c r="AE27" s="5">
        <v>19.99587713873429</v>
      </c>
      <c r="AF27" s="4">
        <v>4680</v>
      </c>
      <c r="AG27" s="4">
        <v>6232</v>
      </c>
      <c r="AH27" s="4">
        <v>4680</v>
      </c>
      <c r="AI27" s="4">
        <v>6232</v>
      </c>
      <c r="AJ27" s="5">
        <v>33.162393162393158</v>
      </c>
      <c r="AK27" s="4">
        <v>0</v>
      </c>
      <c r="AL27" s="4">
        <v>0</v>
      </c>
      <c r="AM27" s="4">
        <v>0</v>
      </c>
      <c r="AN27" s="4">
        <v>0</v>
      </c>
      <c r="AO27" s="5" t="s">
        <v>5</v>
      </c>
      <c r="AP27" s="4">
        <v>217873</v>
      </c>
      <c r="AQ27" s="4">
        <v>166923</v>
      </c>
      <c r="AR27" s="4">
        <v>217873</v>
      </c>
      <c r="AS27" s="4">
        <v>166923</v>
      </c>
      <c r="AT27" s="5">
        <v>-23.385183111262069</v>
      </c>
      <c r="AU27" s="4">
        <v>8532</v>
      </c>
      <c r="AV27" s="4">
        <v>72</v>
      </c>
      <c r="AW27" s="4">
        <v>8532</v>
      </c>
      <c r="AX27" s="4">
        <v>72</v>
      </c>
      <c r="AY27" s="5">
        <v>-99.156118143459921</v>
      </c>
      <c r="AZ27" s="4">
        <v>42022</v>
      </c>
      <c r="BA27" s="4">
        <v>33461</v>
      </c>
      <c r="BB27" s="4">
        <v>42022</v>
      </c>
      <c r="BC27" s="4">
        <v>33461</v>
      </c>
      <c r="BD27" s="5">
        <v>-20.37266193898434</v>
      </c>
      <c r="BE27" s="4">
        <v>1217</v>
      </c>
      <c r="BF27" s="4">
        <v>0</v>
      </c>
      <c r="BG27" s="4">
        <v>1217</v>
      </c>
      <c r="BH27" s="4">
        <v>0</v>
      </c>
      <c r="BI27" s="5">
        <v>-100</v>
      </c>
      <c r="BJ27" s="4">
        <v>5292.75</v>
      </c>
      <c r="BK27" s="4">
        <v>3215</v>
      </c>
      <c r="BL27" s="4">
        <v>5292.75</v>
      </c>
      <c r="BM27" s="4">
        <v>3215</v>
      </c>
      <c r="BN27" s="5">
        <v>-39.256530159180009</v>
      </c>
      <c r="BO27" s="4">
        <v>758</v>
      </c>
      <c r="BP27" s="4">
        <v>34.25</v>
      </c>
      <c r="BQ27" s="4">
        <v>758</v>
      </c>
      <c r="BR27" s="4">
        <v>34.25</v>
      </c>
      <c r="BS27" s="5">
        <v>-95.481530343007918</v>
      </c>
      <c r="BT27" s="4">
        <v>612</v>
      </c>
      <c r="BU27" s="4">
        <v>873.75</v>
      </c>
      <c r="BV27" s="4">
        <v>612</v>
      </c>
      <c r="BW27" s="4">
        <v>873.75</v>
      </c>
      <c r="BX27" s="5">
        <v>42.769607843137273</v>
      </c>
      <c r="BY27" s="4">
        <v>3922.75</v>
      </c>
      <c r="BZ27" s="4">
        <v>2307</v>
      </c>
      <c r="CA27" s="4">
        <v>3922.75</v>
      </c>
      <c r="CB27" s="4">
        <v>2307</v>
      </c>
      <c r="CC27" s="5">
        <v>-41.189216748454527</v>
      </c>
      <c r="CD27" s="4">
        <v>208</v>
      </c>
      <c r="CE27" s="4">
        <v>196</v>
      </c>
      <c r="CF27" s="4">
        <v>208</v>
      </c>
      <c r="CG27" s="4">
        <v>196</v>
      </c>
      <c r="CH27" s="5">
        <v>-5.7692307692307736</v>
      </c>
      <c r="CI27" s="4">
        <v>4106618</v>
      </c>
      <c r="CJ27" s="4">
        <v>3890244</v>
      </c>
      <c r="CK27" s="4">
        <v>4106618</v>
      </c>
      <c r="CL27" s="4">
        <v>3890244</v>
      </c>
      <c r="CM27" s="5">
        <v>-5.268909842600408</v>
      </c>
      <c r="CN27" s="4">
        <v>0</v>
      </c>
      <c r="CO27" s="4">
        <v>0</v>
      </c>
      <c r="CP27" s="4">
        <v>0</v>
      </c>
      <c r="CQ27" s="4">
        <v>0</v>
      </c>
      <c r="CR27" s="5" t="s">
        <v>5</v>
      </c>
      <c r="CS27" s="4">
        <v>54</v>
      </c>
      <c r="CT27" s="4">
        <v>0</v>
      </c>
      <c r="CU27" s="4">
        <v>54</v>
      </c>
      <c r="CV27" s="4">
        <v>0</v>
      </c>
      <c r="CW27" s="5">
        <v>-100</v>
      </c>
      <c r="CX27" s="4">
        <v>54</v>
      </c>
      <c r="CY27" s="4">
        <v>0</v>
      </c>
      <c r="CZ27" s="4">
        <v>54</v>
      </c>
      <c r="DA27" s="4">
        <v>0</v>
      </c>
      <c r="DB27" s="5">
        <v>-100</v>
      </c>
      <c r="DC27" s="4">
        <v>0</v>
      </c>
      <c r="DD27" s="4">
        <v>0</v>
      </c>
      <c r="DE27" s="4">
        <v>0</v>
      </c>
      <c r="DF27" s="4">
        <v>0</v>
      </c>
      <c r="DG27" s="5" t="s">
        <v>5</v>
      </c>
      <c r="DH27" s="4">
        <v>0</v>
      </c>
      <c r="DI27" s="4">
        <v>0</v>
      </c>
      <c r="DJ27" s="4">
        <v>0</v>
      </c>
      <c r="DK27" s="4">
        <v>0</v>
      </c>
      <c r="DL27" s="5" t="s">
        <v>5</v>
      </c>
      <c r="DM27" s="4">
        <v>13311</v>
      </c>
      <c r="DN27" s="4">
        <v>23693</v>
      </c>
      <c r="DO27" s="4">
        <v>13311</v>
      </c>
      <c r="DP27" s="4">
        <v>23693</v>
      </c>
      <c r="DQ27" s="5">
        <v>77.995642701525043</v>
      </c>
    </row>
    <row r="28" spans="1:121" x14ac:dyDescent="0.25">
      <c r="A28" s="3" t="s">
        <v>29</v>
      </c>
      <c r="B28" s="4">
        <v>450747</v>
      </c>
      <c r="C28" s="4">
        <v>513026</v>
      </c>
      <c r="D28" s="4">
        <v>450747</v>
      </c>
      <c r="E28" s="4">
        <v>513026</v>
      </c>
      <c r="F28" s="5">
        <v>13.81684182035599</v>
      </c>
      <c r="G28" s="4">
        <v>155921</v>
      </c>
      <c r="H28" s="4">
        <v>189304</v>
      </c>
      <c r="I28" s="4">
        <v>155921</v>
      </c>
      <c r="J28" s="4">
        <v>189304</v>
      </c>
      <c r="K28" s="5">
        <v>21.410201319899169</v>
      </c>
      <c r="L28" s="4">
        <v>6153562</v>
      </c>
      <c r="M28" s="4">
        <v>5177738</v>
      </c>
      <c r="N28" s="4">
        <v>6153562</v>
      </c>
      <c r="O28" s="4">
        <v>5177738</v>
      </c>
      <c r="P28" s="5">
        <v>-15.857872237250559</v>
      </c>
      <c r="Q28" s="4">
        <v>5039609</v>
      </c>
      <c r="R28" s="4">
        <v>4023882</v>
      </c>
      <c r="S28" s="4">
        <v>5039609</v>
      </c>
      <c r="T28" s="4">
        <v>4023882</v>
      </c>
      <c r="U28" s="5">
        <v>-20.15487709463174</v>
      </c>
      <c r="V28" s="4">
        <v>54.679000000000002</v>
      </c>
      <c r="W28" s="4">
        <v>45.622999999999998</v>
      </c>
      <c r="X28" s="4">
        <v>54.679000000000002</v>
      </c>
      <c r="Y28" s="4">
        <v>45.622999999999998</v>
      </c>
      <c r="Z28" s="5">
        <v>-16.562117083340951</v>
      </c>
      <c r="AA28" s="4">
        <v>39080</v>
      </c>
      <c r="AB28" s="4">
        <v>35768</v>
      </c>
      <c r="AC28" s="4">
        <v>39080</v>
      </c>
      <c r="AD28" s="4">
        <v>35768</v>
      </c>
      <c r="AE28" s="5">
        <v>-8.4749232343909995</v>
      </c>
      <c r="AF28" s="4">
        <v>32848</v>
      </c>
      <c r="AG28" s="4">
        <v>26942</v>
      </c>
      <c r="AH28" s="4">
        <v>32848</v>
      </c>
      <c r="AI28" s="4">
        <v>26942</v>
      </c>
      <c r="AJ28" s="5">
        <v>-17.979785679493421</v>
      </c>
      <c r="AK28" s="4">
        <v>0</v>
      </c>
      <c r="AL28" s="4">
        <v>0</v>
      </c>
      <c r="AM28" s="4">
        <v>0</v>
      </c>
      <c r="AN28" s="4">
        <v>0</v>
      </c>
      <c r="AO28" s="5" t="s">
        <v>5</v>
      </c>
      <c r="AP28" s="4">
        <v>2908309</v>
      </c>
      <c r="AQ28" s="4">
        <v>2225165</v>
      </c>
      <c r="AR28" s="4">
        <v>2908309</v>
      </c>
      <c r="AS28" s="4">
        <v>2225165</v>
      </c>
      <c r="AT28" s="5">
        <v>-23.489388507204708</v>
      </c>
      <c r="AU28" s="4">
        <v>2859636</v>
      </c>
      <c r="AV28" s="4">
        <v>2160481</v>
      </c>
      <c r="AW28" s="4">
        <v>2859636</v>
      </c>
      <c r="AX28" s="4">
        <v>2160481</v>
      </c>
      <c r="AY28" s="5">
        <v>-24.44909072343474</v>
      </c>
      <c r="AZ28" s="4">
        <v>924369</v>
      </c>
      <c r="BA28" s="4">
        <v>1002693</v>
      </c>
      <c r="BB28" s="4">
        <v>924369</v>
      </c>
      <c r="BC28" s="4">
        <v>1002693</v>
      </c>
      <c r="BD28" s="5">
        <v>8.4732395828938394</v>
      </c>
      <c r="BE28" s="4">
        <v>33367</v>
      </c>
      <c r="BF28" s="4">
        <v>34470</v>
      </c>
      <c r="BG28" s="4">
        <v>33367</v>
      </c>
      <c r="BH28" s="4">
        <v>34470</v>
      </c>
      <c r="BI28" s="5">
        <v>3.3056612821050781</v>
      </c>
      <c r="BJ28" s="4">
        <v>449787</v>
      </c>
      <c r="BK28" s="4">
        <v>363015</v>
      </c>
      <c r="BL28" s="4">
        <v>449787</v>
      </c>
      <c r="BM28" s="4">
        <v>363015</v>
      </c>
      <c r="BN28" s="5">
        <v>-19.291798117775741</v>
      </c>
      <c r="BO28" s="4">
        <v>232841</v>
      </c>
      <c r="BP28" s="4">
        <v>171910</v>
      </c>
      <c r="BQ28" s="4">
        <v>232841</v>
      </c>
      <c r="BR28" s="4">
        <v>171910</v>
      </c>
      <c r="BS28" s="5">
        <v>-26.168501251927282</v>
      </c>
      <c r="BT28" s="4">
        <v>16413</v>
      </c>
      <c r="BU28" s="4">
        <v>14695</v>
      </c>
      <c r="BV28" s="4">
        <v>16413</v>
      </c>
      <c r="BW28" s="4">
        <v>14695</v>
      </c>
      <c r="BX28" s="5">
        <v>-10.46731249619204</v>
      </c>
      <c r="BY28" s="4">
        <v>200533</v>
      </c>
      <c r="BZ28" s="4">
        <v>176410</v>
      </c>
      <c r="CA28" s="4">
        <v>200533</v>
      </c>
      <c r="CB28" s="4">
        <v>176410</v>
      </c>
      <c r="CC28" s="5">
        <v>-12.02944153830043</v>
      </c>
      <c r="CD28" s="4">
        <v>601</v>
      </c>
      <c r="CE28" s="4">
        <v>670</v>
      </c>
      <c r="CF28" s="4">
        <v>601</v>
      </c>
      <c r="CG28" s="4">
        <v>670</v>
      </c>
      <c r="CH28" s="5">
        <v>11.480865224625621</v>
      </c>
      <c r="CI28" s="4">
        <v>22189468</v>
      </c>
      <c r="CJ28" s="4">
        <v>26500650</v>
      </c>
      <c r="CK28" s="4">
        <v>22189468</v>
      </c>
      <c r="CL28" s="4">
        <v>26500650</v>
      </c>
      <c r="CM28" s="5">
        <v>19.428956115576991</v>
      </c>
      <c r="CN28" s="4">
        <v>12</v>
      </c>
      <c r="CO28" s="4">
        <v>3</v>
      </c>
      <c r="CP28" s="4">
        <v>12</v>
      </c>
      <c r="CQ28" s="4">
        <v>3</v>
      </c>
      <c r="CR28" s="5">
        <v>-75</v>
      </c>
      <c r="CS28" s="4">
        <v>49434</v>
      </c>
      <c r="CT28" s="4">
        <v>51663</v>
      </c>
      <c r="CU28" s="4">
        <v>49434</v>
      </c>
      <c r="CV28" s="4">
        <v>51663</v>
      </c>
      <c r="CW28" s="5">
        <v>4.5090423595096496</v>
      </c>
      <c r="CX28" s="4">
        <v>41100</v>
      </c>
      <c r="CY28" s="4">
        <v>46348</v>
      </c>
      <c r="CZ28" s="4">
        <v>41100</v>
      </c>
      <c r="DA28" s="4">
        <v>46348</v>
      </c>
      <c r="DB28" s="5">
        <v>12.76885644768856</v>
      </c>
      <c r="DC28" s="4">
        <v>8334</v>
      </c>
      <c r="DD28" s="4">
        <v>5315</v>
      </c>
      <c r="DE28" s="4">
        <v>8334</v>
      </c>
      <c r="DF28" s="4">
        <v>5315</v>
      </c>
      <c r="DG28" s="5">
        <v>-36.225101991840653</v>
      </c>
      <c r="DH28" s="4">
        <v>11693</v>
      </c>
      <c r="DI28" s="4">
        <v>13622</v>
      </c>
      <c r="DJ28" s="4">
        <v>11693</v>
      </c>
      <c r="DK28" s="4">
        <v>13622</v>
      </c>
      <c r="DL28" s="5">
        <v>16.497049516804921</v>
      </c>
      <c r="DM28" s="4">
        <v>43221</v>
      </c>
      <c r="DN28" s="4">
        <v>48494</v>
      </c>
      <c r="DO28" s="4">
        <v>43221</v>
      </c>
      <c r="DP28" s="4">
        <v>48494</v>
      </c>
      <c r="DQ28" s="5">
        <v>12.200087920223959</v>
      </c>
    </row>
    <row r="29" spans="1:121" x14ac:dyDescent="0.25">
      <c r="A29" s="3" t="s">
        <v>30</v>
      </c>
      <c r="B29" s="4">
        <v>0</v>
      </c>
      <c r="C29" s="4">
        <v>2993</v>
      </c>
      <c r="D29" s="4">
        <v>0</v>
      </c>
      <c r="E29" s="4">
        <v>2993</v>
      </c>
      <c r="F29" s="5" t="s">
        <v>5</v>
      </c>
      <c r="G29" s="4">
        <v>25690</v>
      </c>
      <c r="H29" s="4">
        <v>30628</v>
      </c>
      <c r="I29" s="4">
        <v>25690</v>
      </c>
      <c r="J29" s="4">
        <v>30628</v>
      </c>
      <c r="K29" s="5">
        <v>19.221486959906581</v>
      </c>
      <c r="L29" s="4">
        <v>325209</v>
      </c>
      <c r="M29" s="4">
        <v>310163</v>
      </c>
      <c r="N29" s="4">
        <v>325209</v>
      </c>
      <c r="O29" s="4">
        <v>310163</v>
      </c>
      <c r="P29" s="5">
        <v>-4.6265632254949907</v>
      </c>
      <c r="Q29" s="4">
        <v>212308</v>
      </c>
      <c r="R29" s="4">
        <v>186430</v>
      </c>
      <c r="S29" s="4">
        <v>212308</v>
      </c>
      <c r="T29" s="4">
        <v>186430</v>
      </c>
      <c r="U29" s="5">
        <v>-12.1888953784125</v>
      </c>
      <c r="V29" s="4">
        <v>2388.0189999999998</v>
      </c>
      <c r="W29" s="4">
        <v>2034.4059999999999</v>
      </c>
      <c r="X29" s="4">
        <v>2388.0189999999998</v>
      </c>
      <c r="Y29" s="4">
        <v>2034.4059999999999</v>
      </c>
      <c r="Z29" s="5">
        <v>-14.807796755385951</v>
      </c>
      <c r="AA29" s="4">
        <v>12237</v>
      </c>
      <c r="AB29" s="4">
        <v>10270</v>
      </c>
      <c r="AC29" s="4">
        <v>12237</v>
      </c>
      <c r="AD29" s="4">
        <v>10270</v>
      </c>
      <c r="AE29" s="5">
        <v>-16.07420119310288</v>
      </c>
      <c r="AF29" s="4">
        <v>7065</v>
      </c>
      <c r="AG29" s="4">
        <v>5262</v>
      </c>
      <c r="AH29" s="4">
        <v>7065</v>
      </c>
      <c r="AI29" s="4">
        <v>5262</v>
      </c>
      <c r="AJ29" s="5">
        <v>-25.52016985138005</v>
      </c>
      <c r="AK29" s="4">
        <v>0</v>
      </c>
      <c r="AL29" s="4">
        <v>0</v>
      </c>
      <c r="AM29" s="4">
        <v>0</v>
      </c>
      <c r="AN29" s="4">
        <v>0</v>
      </c>
      <c r="AO29" s="5" t="s">
        <v>5</v>
      </c>
      <c r="AP29" s="4">
        <v>21925</v>
      </c>
      <c r="AQ29" s="4">
        <v>23257</v>
      </c>
      <c r="AR29" s="4">
        <v>21925</v>
      </c>
      <c r="AS29" s="4">
        <v>23257</v>
      </c>
      <c r="AT29" s="5">
        <v>6.0752565564424117</v>
      </c>
      <c r="AU29" s="4">
        <v>16574</v>
      </c>
      <c r="AV29" s="4">
        <v>14556</v>
      </c>
      <c r="AW29" s="4">
        <v>16574</v>
      </c>
      <c r="AX29" s="4">
        <v>14556</v>
      </c>
      <c r="AY29" s="5">
        <v>-12.175696874622901</v>
      </c>
      <c r="AZ29" s="4">
        <v>95945</v>
      </c>
      <c r="BA29" s="4">
        <v>94579</v>
      </c>
      <c r="BB29" s="4">
        <v>95945</v>
      </c>
      <c r="BC29" s="4">
        <v>94579</v>
      </c>
      <c r="BD29" s="5">
        <v>-1.423732346656934</v>
      </c>
      <c r="BE29" s="4">
        <v>1120</v>
      </c>
      <c r="BF29" s="4">
        <v>935</v>
      </c>
      <c r="BG29" s="4">
        <v>1120</v>
      </c>
      <c r="BH29" s="4">
        <v>935</v>
      </c>
      <c r="BI29" s="5">
        <v>-16.517857142857139</v>
      </c>
      <c r="BJ29" s="4">
        <v>18253</v>
      </c>
      <c r="BK29" s="4">
        <v>18873</v>
      </c>
      <c r="BL29" s="4">
        <v>18253</v>
      </c>
      <c r="BM29" s="4">
        <v>18873</v>
      </c>
      <c r="BN29" s="5">
        <v>3.3967019120144641</v>
      </c>
      <c r="BO29" s="4">
        <v>1117</v>
      </c>
      <c r="BP29" s="4">
        <v>2264</v>
      </c>
      <c r="BQ29" s="4">
        <v>1117</v>
      </c>
      <c r="BR29" s="4">
        <v>2264</v>
      </c>
      <c r="BS29" s="5">
        <v>102.6857654431513</v>
      </c>
      <c r="BT29" s="4">
        <v>1555</v>
      </c>
      <c r="BU29" s="4">
        <v>1295</v>
      </c>
      <c r="BV29" s="4">
        <v>1555</v>
      </c>
      <c r="BW29" s="4">
        <v>1295</v>
      </c>
      <c r="BX29" s="5">
        <v>-16.720257234726692</v>
      </c>
      <c r="BY29" s="4">
        <v>15581</v>
      </c>
      <c r="BZ29" s="4">
        <v>15314</v>
      </c>
      <c r="CA29" s="4">
        <v>15581</v>
      </c>
      <c r="CB29" s="4">
        <v>15314</v>
      </c>
      <c r="CC29" s="5">
        <v>-1.713625569604005</v>
      </c>
      <c r="CD29" s="4">
        <v>119</v>
      </c>
      <c r="CE29" s="4">
        <v>147</v>
      </c>
      <c r="CF29" s="4">
        <v>119</v>
      </c>
      <c r="CG29" s="4">
        <v>147</v>
      </c>
      <c r="CH29" s="5">
        <v>23.52941176470588</v>
      </c>
      <c r="CI29" s="4">
        <v>2259869</v>
      </c>
      <c r="CJ29" s="4">
        <v>2976563</v>
      </c>
      <c r="CK29" s="4">
        <v>2259869</v>
      </c>
      <c r="CL29" s="4">
        <v>2976563</v>
      </c>
      <c r="CM29" s="5">
        <v>31.71396218099369</v>
      </c>
      <c r="CN29" s="4">
        <v>2</v>
      </c>
      <c r="CO29" s="4">
        <v>3</v>
      </c>
      <c r="CP29" s="4">
        <v>2</v>
      </c>
      <c r="CQ29" s="4">
        <v>3</v>
      </c>
      <c r="CR29" s="5">
        <v>50</v>
      </c>
      <c r="CS29" s="4">
        <v>744</v>
      </c>
      <c r="CT29" s="4">
        <v>6442</v>
      </c>
      <c r="CU29" s="4">
        <v>744</v>
      </c>
      <c r="CV29" s="4">
        <v>6442</v>
      </c>
      <c r="CW29" s="5">
        <v>765.86021505376345</v>
      </c>
      <c r="CX29" s="4">
        <v>0</v>
      </c>
      <c r="CY29" s="4">
        <v>0</v>
      </c>
      <c r="CZ29" s="4">
        <v>0</v>
      </c>
      <c r="DA29" s="4">
        <v>0</v>
      </c>
      <c r="DB29" s="5" t="s">
        <v>5</v>
      </c>
      <c r="DC29" s="4">
        <v>744</v>
      </c>
      <c r="DD29" s="4">
        <v>6442</v>
      </c>
      <c r="DE29" s="4">
        <v>744</v>
      </c>
      <c r="DF29" s="4">
        <v>6442</v>
      </c>
      <c r="DG29" s="5">
        <v>765.86021505376345</v>
      </c>
      <c r="DH29" s="4">
        <v>0</v>
      </c>
      <c r="DI29" s="4">
        <v>0</v>
      </c>
      <c r="DJ29" s="4">
        <v>0</v>
      </c>
      <c r="DK29" s="4">
        <v>0</v>
      </c>
      <c r="DL29" s="5" t="s">
        <v>5</v>
      </c>
      <c r="DM29" s="4">
        <v>45225</v>
      </c>
      <c r="DN29" s="4">
        <v>46861</v>
      </c>
      <c r="DO29" s="4">
        <v>45225</v>
      </c>
      <c r="DP29" s="4">
        <v>46861</v>
      </c>
      <c r="DQ29" s="5">
        <v>3.6174682144831389</v>
      </c>
    </row>
    <row r="30" spans="1:121" x14ac:dyDescent="0.25">
      <c r="A30" s="3" t="s">
        <v>31</v>
      </c>
      <c r="B30" s="4">
        <v>23765</v>
      </c>
      <c r="C30" s="4">
        <v>15946</v>
      </c>
      <c r="D30" s="4">
        <v>23765</v>
      </c>
      <c r="E30" s="4">
        <v>15946</v>
      </c>
      <c r="F30" s="5">
        <v>-32.901325478645063</v>
      </c>
      <c r="G30" s="4">
        <v>39328</v>
      </c>
      <c r="H30" s="4">
        <v>35816</v>
      </c>
      <c r="I30" s="4">
        <v>39328</v>
      </c>
      <c r="J30" s="4">
        <v>35816</v>
      </c>
      <c r="K30" s="5">
        <v>-8.9300244100895014</v>
      </c>
      <c r="L30" s="4">
        <v>72692</v>
      </c>
      <c r="M30" s="4">
        <v>52710</v>
      </c>
      <c r="N30" s="4">
        <v>72692</v>
      </c>
      <c r="O30" s="4">
        <v>52710</v>
      </c>
      <c r="P30" s="5">
        <v>-27.48858196225169</v>
      </c>
      <c r="Q30" s="4">
        <v>28052</v>
      </c>
      <c r="R30" s="4">
        <v>19788</v>
      </c>
      <c r="S30" s="4">
        <v>28052</v>
      </c>
      <c r="T30" s="4">
        <v>19788</v>
      </c>
      <c r="U30" s="5">
        <v>-29.459575074860979</v>
      </c>
      <c r="V30" s="4">
        <v>0</v>
      </c>
      <c r="W30" s="4">
        <v>0</v>
      </c>
      <c r="X30" s="4">
        <v>0</v>
      </c>
      <c r="Y30" s="4">
        <v>0</v>
      </c>
      <c r="Z30" s="5" t="s">
        <v>5</v>
      </c>
      <c r="AA30" s="4">
        <v>785</v>
      </c>
      <c r="AB30" s="4">
        <v>999</v>
      </c>
      <c r="AC30" s="4">
        <v>785</v>
      </c>
      <c r="AD30" s="4">
        <v>999</v>
      </c>
      <c r="AE30" s="5">
        <v>27.261146496815289</v>
      </c>
      <c r="AF30" s="4">
        <v>297</v>
      </c>
      <c r="AG30" s="4">
        <v>499</v>
      </c>
      <c r="AH30" s="4">
        <v>297</v>
      </c>
      <c r="AI30" s="4">
        <v>499</v>
      </c>
      <c r="AJ30" s="5">
        <v>68.013468013468014</v>
      </c>
      <c r="AK30" s="4">
        <v>0</v>
      </c>
      <c r="AL30" s="4">
        <v>0</v>
      </c>
      <c r="AM30" s="4">
        <v>0</v>
      </c>
      <c r="AN30" s="4">
        <v>0</v>
      </c>
      <c r="AO30" s="5" t="s">
        <v>5</v>
      </c>
      <c r="AP30" s="4">
        <v>50</v>
      </c>
      <c r="AQ30" s="4">
        <v>86</v>
      </c>
      <c r="AR30" s="4">
        <v>50</v>
      </c>
      <c r="AS30" s="4">
        <v>86</v>
      </c>
      <c r="AT30" s="5">
        <v>72</v>
      </c>
      <c r="AU30" s="4">
        <v>50</v>
      </c>
      <c r="AV30" s="4">
        <v>86</v>
      </c>
      <c r="AW30" s="4">
        <v>50</v>
      </c>
      <c r="AX30" s="4">
        <v>86</v>
      </c>
      <c r="AY30" s="5">
        <v>72</v>
      </c>
      <c r="AZ30" s="4">
        <v>0</v>
      </c>
      <c r="BA30" s="4">
        <v>0</v>
      </c>
      <c r="BB30" s="4">
        <v>0</v>
      </c>
      <c r="BC30" s="4">
        <v>0</v>
      </c>
      <c r="BD30" s="5" t="s">
        <v>5</v>
      </c>
      <c r="BE30" s="4">
        <v>0</v>
      </c>
      <c r="BF30" s="4">
        <v>0</v>
      </c>
      <c r="BG30" s="4">
        <v>0</v>
      </c>
      <c r="BH30" s="4">
        <v>0</v>
      </c>
      <c r="BI30" s="5" t="s">
        <v>5</v>
      </c>
      <c r="BJ30" s="4">
        <v>3012.75</v>
      </c>
      <c r="BK30" s="4">
        <v>2326</v>
      </c>
      <c r="BL30" s="4">
        <v>3012.75</v>
      </c>
      <c r="BM30" s="4">
        <v>2326</v>
      </c>
      <c r="BN30" s="5">
        <v>-22.794788814206289</v>
      </c>
      <c r="BO30" s="4">
        <v>6.75</v>
      </c>
      <c r="BP30" s="4">
        <v>6</v>
      </c>
      <c r="BQ30" s="4">
        <v>6.75</v>
      </c>
      <c r="BR30" s="4">
        <v>6</v>
      </c>
      <c r="BS30" s="5">
        <v>-11.111111111111111</v>
      </c>
      <c r="BT30" s="4">
        <v>2781</v>
      </c>
      <c r="BU30" s="4">
        <v>2208</v>
      </c>
      <c r="BV30" s="4">
        <v>2781</v>
      </c>
      <c r="BW30" s="4">
        <v>2208</v>
      </c>
      <c r="BX30" s="5">
        <v>-20.60409924487594</v>
      </c>
      <c r="BY30" s="4">
        <v>225</v>
      </c>
      <c r="BZ30" s="4">
        <v>112</v>
      </c>
      <c r="CA30" s="4">
        <v>225</v>
      </c>
      <c r="CB30" s="4">
        <v>112</v>
      </c>
      <c r="CC30" s="5">
        <v>-50.222222222222221</v>
      </c>
      <c r="CD30" s="4">
        <v>36</v>
      </c>
      <c r="CE30" s="4">
        <v>28</v>
      </c>
      <c r="CF30" s="4">
        <v>36</v>
      </c>
      <c r="CG30" s="4">
        <v>28</v>
      </c>
      <c r="CH30" s="5">
        <v>-22.222222222222229</v>
      </c>
      <c r="CI30" s="4">
        <v>248992</v>
      </c>
      <c r="CJ30" s="4">
        <v>221170</v>
      </c>
      <c r="CK30" s="4">
        <v>248992</v>
      </c>
      <c r="CL30" s="4">
        <v>221170</v>
      </c>
      <c r="CM30" s="5">
        <v>-11.173852975195979</v>
      </c>
      <c r="CN30" s="4">
        <v>0</v>
      </c>
      <c r="CO30" s="4">
        <v>0</v>
      </c>
      <c r="CP30" s="4">
        <v>0</v>
      </c>
      <c r="CQ30" s="4">
        <v>0</v>
      </c>
      <c r="CR30" s="5" t="s">
        <v>5</v>
      </c>
      <c r="CS30" s="4">
        <v>0</v>
      </c>
      <c r="CT30" s="4">
        <v>0</v>
      </c>
      <c r="CU30" s="4">
        <v>0</v>
      </c>
      <c r="CV30" s="4">
        <v>0</v>
      </c>
      <c r="CW30" s="5" t="s">
        <v>5</v>
      </c>
      <c r="CX30" s="4">
        <v>0</v>
      </c>
      <c r="CY30" s="4">
        <v>0</v>
      </c>
      <c r="CZ30" s="4">
        <v>0</v>
      </c>
      <c r="DA30" s="4">
        <v>0</v>
      </c>
      <c r="DB30" s="5" t="s">
        <v>5</v>
      </c>
      <c r="DC30" s="4">
        <v>0</v>
      </c>
      <c r="DD30" s="4">
        <v>0</v>
      </c>
      <c r="DE30" s="4">
        <v>0</v>
      </c>
      <c r="DF30" s="4">
        <v>0</v>
      </c>
      <c r="DG30" s="5" t="s">
        <v>5</v>
      </c>
      <c r="DH30" s="4">
        <v>0</v>
      </c>
      <c r="DI30" s="4">
        <v>0</v>
      </c>
      <c r="DJ30" s="4">
        <v>0</v>
      </c>
      <c r="DK30" s="4">
        <v>0</v>
      </c>
      <c r="DL30" s="5" t="s">
        <v>5</v>
      </c>
      <c r="DM30" s="4">
        <v>10</v>
      </c>
      <c r="DN30" s="4">
        <v>10</v>
      </c>
      <c r="DO30" s="4">
        <v>10</v>
      </c>
      <c r="DP30" s="4">
        <v>10</v>
      </c>
      <c r="DQ30" s="5">
        <v>0</v>
      </c>
    </row>
    <row r="31" spans="1:121" x14ac:dyDescent="0.25">
      <c r="A31" s="6" t="s">
        <v>32</v>
      </c>
      <c r="B31" s="7">
        <f>SUM(B3:B30)</f>
        <v>15211850</v>
      </c>
      <c r="C31" s="8">
        <f>SUM(C3:C30)</f>
        <v>14786398</v>
      </c>
      <c r="D31" s="7">
        <f>SUM(D3:D30)</f>
        <v>15211850</v>
      </c>
      <c r="E31" s="9">
        <f>SUM(E3:E30)</f>
        <v>14786398</v>
      </c>
      <c r="F31" s="10">
        <f>E31*100/D31-100</f>
        <v>-2.7968458800211664</v>
      </c>
      <c r="G31" s="7">
        <f>SUM(G3:G30)</f>
        <v>8171135</v>
      </c>
      <c r="H31" s="8">
        <f>SUM(H3:H30)</f>
        <v>8174893</v>
      </c>
      <c r="I31" s="7">
        <f>SUM(I3:I30)</f>
        <v>8171135</v>
      </c>
      <c r="J31" s="9">
        <f>SUM(J3:J30)</f>
        <v>8174893</v>
      </c>
      <c r="K31" s="10">
        <f>J31*100/I31-100</f>
        <v>4.5991162794393858E-2</v>
      </c>
      <c r="L31" s="7">
        <f>SUM(L3:L30)</f>
        <v>22108751</v>
      </c>
      <c r="M31" s="8">
        <f>SUM(M3:M30)</f>
        <v>20121309</v>
      </c>
      <c r="N31" s="7">
        <f>SUM(N3:N30)</f>
        <v>22108751</v>
      </c>
      <c r="O31" s="9">
        <f>SUM(O3:O30)</f>
        <v>20121309</v>
      </c>
      <c r="P31" s="11">
        <f>O31*100/N31-100</f>
        <v>-8.9893906715942506</v>
      </c>
      <c r="Q31" s="7">
        <f>SUM(Q3:Q30)</f>
        <v>15842097</v>
      </c>
      <c r="R31" s="8">
        <f>SUM(R3:R30)</f>
        <v>13928282</v>
      </c>
      <c r="S31" s="12">
        <f>SUM(S3:S30)</f>
        <v>15842097</v>
      </c>
      <c r="T31" s="9">
        <f>SUM(T3:T30)</f>
        <v>13928282</v>
      </c>
      <c r="U31" s="10">
        <f>T31*100/S31-100</f>
        <v>-12.080566101823521</v>
      </c>
      <c r="V31" s="7">
        <f>SUM(V3:V30)</f>
        <v>8780.8690000000006</v>
      </c>
      <c r="W31" s="8">
        <f>SUM(W3:W30)</f>
        <v>7698.7280000000001</v>
      </c>
      <c r="X31" s="7">
        <f>SUM(X3:X30)</f>
        <v>8780.8690000000006</v>
      </c>
      <c r="Y31" s="9">
        <f>SUM(Y3:Y30)</f>
        <v>7698.7280000000001</v>
      </c>
      <c r="Z31" s="10">
        <f>Y31*100/X31-100</f>
        <v>-12.323848584917968</v>
      </c>
      <c r="AA31" s="7">
        <f>SUM(AA3:AA30)</f>
        <v>893789</v>
      </c>
      <c r="AB31" s="8">
        <f>SUM(AB3:AB30)</f>
        <v>864665</v>
      </c>
      <c r="AC31" s="12">
        <f>SUM(AC3:AC30)</f>
        <v>893789</v>
      </c>
      <c r="AD31" s="12">
        <f>SUM(AD3:AD30)</f>
        <v>864665</v>
      </c>
      <c r="AE31" s="10">
        <f>AD31*100/AC31-100</f>
        <v>-3.2584871820977952</v>
      </c>
      <c r="AF31" s="7">
        <f>SUM(AF3:AF30)</f>
        <v>755038</v>
      </c>
      <c r="AG31" s="8">
        <f>SUM(AG3:AG30)</f>
        <v>722266</v>
      </c>
      <c r="AH31" s="7">
        <f>SUM(AH3:AH30)</f>
        <v>755038</v>
      </c>
      <c r="AI31" s="9">
        <f>SUM(AI3:AI30)</f>
        <v>722266</v>
      </c>
      <c r="AJ31" s="10">
        <f>AI31*100/AH31-100</f>
        <v>-4.3404437922329748</v>
      </c>
      <c r="AK31" s="7">
        <f>SUM(AK3:AK30)</f>
        <v>260756</v>
      </c>
      <c r="AL31" s="8">
        <f>SUM(AL3:AL30)</f>
        <v>268004</v>
      </c>
      <c r="AM31" s="12">
        <f>SUM(AM3:AM30)</f>
        <v>260756</v>
      </c>
      <c r="AN31" s="12">
        <f>SUM(AN3:AN30)</f>
        <v>268004</v>
      </c>
      <c r="AO31" s="10">
        <f>AN31*100/AM31-100</f>
        <v>2.7796100569114373</v>
      </c>
      <c r="AP31" s="7">
        <f>SUM(AP3:AP30)</f>
        <v>12459848</v>
      </c>
      <c r="AQ31" s="8">
        <f>SUM(AQ3:AQ30)</f>
        <v>11823289</v>
      </c>
      <c r="AR31" s="12">
        <f>SUM(AR3:AR30)</f>
        <v>12459848</v>
      </c>
      <c r="AS31" s="12">
        <f>SUM(AS3:AS30)</f>
        <v>11823289</v>
      </c>
      <c r="AT31" s="11">
        <f>AS31*100/AR31-100</f>
        <v>-5.1088825481659228</v>
      </c>
      <c r="AU31" s="7">
        <f>SUM(AU3:AU30)</f>
        <v>9625610</v>
      </c>
      <c r="AV31" s="8">
        <f>SUM(AV3:AV30)</f>
        <v>8297108</v>
      </c>
      <c r="AW31" s="7">
        <f>SUM(AW3:AW30)</f>
        <v>9625610</v>
      </c>
      <c r="AX31" s="9">
        <f>SUM(AX3:AX30)</f>
        <v>8297108</v>
      </c>
      <c r="AY31" s="10">
        <f>AX31*100/AW31-100</f>
        <v>-13.801743473920098</v>
      </c>
      <c r="AZ31" s="7">
        <f>SUM(AZ3:AZ30)</f>
        <v>5283609</v>
      </c>
      <c r="BA31" s="8">
        <f>SUM(BA3:BA30)</f>
        <v>5355939</v>
      </c>
      <c r="BB31" s="7">
        <f>SUM(BB3:BB30)</f>
        <v>5283609</v>
      </c>
      <c r="BC31" s="9">
        <f>SUM(BC3:BC30)</f>
        <v>5355939</v>
      </c>
      <c r="BD31" s="10">
        <f>BC31*100/BB31-100</f>
        <v>1.3689506547513304</v>
      </c>
      <c r="BE31" s="7">
        <f>SUM(BE3:BE30)</f>
        <v>215056</v>
      </c>
      <c r="BF31" s="8">
        <f>SUM(BF3:BF30)</f>
        <v>218886</v>
      </c>
      <c r="BG31" s="12">
        <f>SUM(BG3:BG30)</f>
        <v>215056</v>
      </c>
      <c r="BH31" s="12">
        <f>SUM(BH3:BH30)</f>
        <v>218886</v>
      </c>
      <c r="BI31" s="10">
        <f>BH31*100/BG31-100</f>
        <v>1.780931478312624</v>
      </c>
      <c r="BJ31" s="7">
        <f>SUM(BJ3:BJ30)</f>
        <v>1446924</v>
      </c>
      <c r="BK31" s="8">
        <f>SUM(BK3:BK30)</f>
        <v>1284424.75</v>
      </c>
      <c r="BL31" s="7">
        <f>SUM(BL3:BL30)</f>
        <v>1446924</v>
      </c>
      <c r="BM31" s="12">
        <f>SUM(BM3:BM30)</f>
        <v>1284424.75</v>
      </c>
      <c r="BN31" s="10">
        <f>BM31*100/BL31-100</f>
        <v>-11.230669337159384</v>
      </c>
      <c r="BO31" s="7">
        <f>SUM(BO3:BO30)</f>
        <v>784600.25</v>
      </c>
      <c r="BP31" s="8">
        <f>SUM(BP3:BP30)</f>
        <v>653374</v>
      </c>
      <c r="BQ31" s="12">
        <f>SUM(BQ3:BQ30)</f>
        <v>784600.25</v>
      </c>
      <c r="BR31" s="9">
        <f>SUM(BR3:BR30)</f>
        <v>653374</v>
      </c>
      <c r="BS31" s="10">
        <f>BR31*100/BQ31-100</f>
        <v>-16.72523683238694</v>
      </c>
      <c r="BT31" s="7">
        <f>SUM(BT3:BT30)</f>
        <v>158146</v>
      </c>
      <c r="BU31" s="8">
        <f>SUM(BU3:BU30)</f>
        <v>160320.25</v>
      </c>
      <c r="BV31" s="7">
        <f>SUM(BV3:BV30)</f>
        <v>158146</v>
      </c>
      <c r="BW31" s="12">
        <f>SUM(BW3:BW30)</f>
        <v>160320.25</v>
      </c>
      <c r="BX31" s="11">
        <f>BW31*100/BV31-100</f>
        <v>1.3748371757742888</v>
      </c>
      <c r="BY31" s="7">
        <f>SUM(BY3:BY30)</f>
        <v>504177.75</v>
      </c>
      <c r="BZ31" s="8">
        <f>SUM(BZ3:BZ30)</f>
        <v>470730.5</v>
      </c>
      <c r="CA31" s="12">
        <f>SUM(CA3:CA30)</f>
        <v>504177.75</v>
      </c>
      <c r="CB31" s="12">
        <f>SUM(CB3:CB30)</f>
        <v>470730.5</v>
      </c>
      <c r="CC31" s="10">
        <f>CB31*100/CA31-100</f>
        <v>-6.6340194504815031</v>
      </c>
      <c r="CD31" s="7">
        <f>SUM(CD3:CD30)</f>
        <v>11103</v>
      </c>
      <c r="CE31" s="8">
        <f>SUM(CE3:CE30)</f>
        <v>11642</v>
      </c>
      <c r="CF31" s="12">
        <f>SUM(CF3:CF30)</f>
        <v>11103</v>
      </c>
      <c r="CG31" s="9">
        <f>SUM(CG3:CG30)</f>
        <v>11642</v>
      </c>
      <c r="CH31" s="10">
        <f>CG31*100/CF31-100</f>
        <v>4.854543816986407</v>
      </c>
      <c r="CI31" s="7">
        <f>SUM(CI3:CI30)</f>
        <v>181018089</v>
      </c>
      <c r="CJ31" s="8">
        <f>SUM(CJ3:CJ30)</f>
        <v>199407600</v>
      </c>
      <c r="CK31" s="12">
        <f>SUM(CK3:CK30)</f>
        <v>181018089</v>
      </c>
      <c r="CL31" s="9">
        <f>SUM(CL3:CL30)</f>
        <v>199407600</v>
      </c>
      <c r="CM31" s="10">
        <f>CL31*100/CK31-100</f>
        <v>10.158935552567897</v>
      </c>
      <c r="CN31" s="7">
        <f>SUM(CN3:CN30)</f>
        <v>271</v>
      </c>
      <c r="CO31" s="8">
        <f>SUM(CO3:CO30)</f>
        <v>233</v>
      </c>
      <c r="CP31" s="12">
        <f>SUM(CP3:CP30)</f>
        <v>271</v>
      </c>
      <c r="CQ31" s="12">
        <f>SUM(CQ3:CQ30)</f>
        <v>233</v>
      </c>
      <c r="CR31" s="10">
        <f>CQ31*100/CP31-100</f>
        <v>-14.022140221402211</v>
      </c>
      <c r="CS31" s="7">
        <f>SUM(CS3:CS30)</f>
        <v>1220460</v>
      </c>
      <c r="CT31" s="8">
        <f>SUM(CT3:CT30)</f>
        <v>2027812</v>
      </c>
      <c r="CU31" s="7">
        <f>SUM(CU3:CU30)</f>
        <v>1220460</v>
      </c>
      <c r="CV31" s="9">
        <f>SUM(CV3:CV30)</f>
        <v>2027812</v>
      </c>
      <c r="CW31" s="10">
        <f>CV31*100/CU31-100</f>
        <v>66.151451092211147</v>
      </c>
      <c r="CX31" s="12">
        <f>SUM(CX3:CX30)</f>
        <v>959340</v>
      </c>
      <c r="CY31" s="8">
        <f>SUM(CY3:CY30)</f>
        <v>1414239</v>
      </c>
      <c r="CZ31" s="7">
        <f>SUM(CZ3:CZ30)</f>
        <v>959340</v>
      </c>
      <c r="DA31" s="9">
        <f>SUM(DA3:DA30)</f>
        <v>1414239</v>
      </c>
      <c r="DB31" s="10">
        <f>DA31*100/CZ31-100</f>
        <v>47.417912314716375</v>
      </c>
      <c r="DC31" s="7">
        <f>SUM(DC3:DC30)</f>
        <v>261120</v>
      </c>
      <c r="DD31" s="8">
        <f>SUM(DD3:DD30)</f>
        <v>613573</v>
      </c>
      <c r="DE31" s="7">
        <f>SUM(DE3:DE30)</f>
        <v>261120</v>
      </c>
      <c r="DF31" s="12">
        <f>SUM(DF3:DF30)</f>
        <v>613573</v>
      </c>
      <c r="DG31" s="10">
        <f>DF31*100/DE31-100</f>
        <v>134.97740502450981</v>
      </c>
      <c r="DH31" s="7">
        <f>SUM(DH3:DH30)</f>
        <v>270521</v>
      </c>
      <c r="DI31" s="8">
        <f>SUM(DI3:DI30)</f>
        <v>386944</v>
      </c>
      <c r="DJ31" s="12">
        <f>SUM(DJ3:DJ30)</f>
        <v>270521</v>
      </c>
      <c r="DK31" s="12">
        <f>SUM(DK3:DK30)</f>
        <v>386944</v>
      </c>
      <c r="DL31" s="10">
        <f>DK31*100/DJ31-100</f>
        <v>43.036584960132473</v>
      </c>
      <c r="DM31" s="7">
        <f>SUM(DM3:DM30)</f>
        <v>242380</v>
      </c>
      <c r="DN31" s="8">
        <f>SUM(DN3:DN30)</f>
        <v>261829</v>
      </c>
      <c r="DO31" s="7">
        <f>SUM(DO3:DO30)</f>
        <v>242380</v>
      </c>
      <c r="DP31" s="9">
        <f>SUM(DP3:DP30)</f>
        <v>261829</v>
      </c>
      <c r="DQ31" s="10">
        <f>DP31*100/DO31-100</f>
        <v>8.0241769122864923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X1:CY1"/>
    <mergeCell ref="BV1:BX1"/>
    <mergeCell ref="BY1:BZ1"/>
    <mergeCell ref="CA1:CC1"/>
    <mergeCell ref="CD1:CE1"/>
    <mergeCell ref="CF1:CH1"/>
    <mergeCell ref="CI1:CJ1"/>
    <mergeCell ref="CK1:CM1"/>
    <mergeCell ref="CN1:CO1"/>
    <mergeCell ref="CP1:CR1"/>
    <mergeCell ref="CS1:CT1"/>
    <mergeCell ref="CU1:CW1"/>
    <mergeCell ref="BT1:BU1"/>
    <mergeCell ref="AR1:AT1"/>
    <mergeCell ref="AU1:AV1"/>
    <mergeCell ref="AW1:AY1"/>
    <mergeCell ref="AZ1:BA1"/>
    <mergeCell ref="BB1:BD1"/>
    <mergeCell ref="BE1:BF1"/>
    <mergeCell ref="BG1:BI1"/>
    <mergeCell ref="BJ1:BK1"/>
    <mergeCell ref="BL1:BN1"/>
    <mergeCell ref="BO1:BP1"/>
    <mergeCell ref="BQ1:BS1"/>
    <mergeCell ref="AP1:AQ1"/>
    <mergeCell ref="N1:P1"/>
    <mergeCell ref="Q1:R1"/>
    <mergeCell ref="S1:U1"/>
    <mergeCell ref="V1:W1"/>
    <mergeCell ref="X1:Z1"/>
    <mergeCell ref="AA1:AB1"/>
    <mergeCell ref="AC1:AE1"/>
    <mergeCell ref="AF1:AG1"/>
    <mergeCell ref="AH1:AJ1"/>
    <mergeCell ref="AK1:AL1"/>
    <mergeCell ref="AM1:AO1"/>
    <mergeCell ref="L1:M1"/>
    <mergeCell ref="A1:A2"/>
    <mergeCell ref="B1:C1"/>
    <mergeCell ref="D1:F1"/>
    <mergeCell ref="G1:H1"/>
    <mergeCell ref="I1:K1"/>
  </mergeCells>
  <conditionalFormatting sqref="A3:F30">
    <cfRule type="expression" dxfId="50" priority="48">
      <formula>MOD(ROW(),2)=0</formula>
    </cfRule>
  </conditionalFormatting>
  <conditionalFormatting sqref="F3:F31">
    <cfRule type="expression" dxfId="49" priority="47">
      <formula>F3&lt;0</formula>
    </cfRule>
  </conditionalFormatting>
  <conditionalFormatting sqref="G3:K30">
    <cfRule type="expression" dxfId="48" priority="46">
      <formula>MOD(ROW(),2)=0</formula>
    </cfRule>
  </conditionalFormatting>
  <conditionalFormatting sqref="K3:K31">
    <cfRule type="expression" dxfId="47" priority="45">
      <formula>K3&lt;0</formula>
    </cfRule>
  </conditionalFormatting>
  <conditionalFormatting sqref="L3:P30">
    <cfRule type="expression" dxfId="46" priority="44">
      <formula>MOD(ROW(),2)=0</formula>
    </cfRule>
  </conditionalFormatting>
  <conditionalFormatting sqref="P3:P31">
    <cfRule type="expression" dxfId="45" priority="43">
      <formula>P3&lt;0</formula>
    </cfRule>
  </conditionalFormatting>
  <conditionalFormatting sqref="Q3:U30">
    <cfRule type="expression" dxfId="44" priority="42">
      <formula>MOD(ROW(),2)=0</formula>
    </cfRule>
  </conditionalFormatting>
  <conditionalFormatting sqref="U3:U31">
    <cfRule type="expression" dxfId="43" priority="41">
      <formula>U3&lt;0</formula>
    </cfRule>
  </conditionalFormatting>
  <conditionalFormatting sqref="V3:Z30">
    <cfRule type="expression" dxfId="42" priority="40">
      <formula>MOD(ROW(),2)=0</formula>
    </cfRule>
  </conditionalFormatting>
  <conditionalFormatting sqref="Z3:Z31">
    <cfRule type="expression" dxfId="41" priority="39">
      <formula>Z3&lt;0</formula>
    </cfRule>
  </conditionalFormatting>
  <conditionalFormatting sqref="AA3:AE30">
    <cfRule type="expression" dxfId="40" priority="38">
      <formula>MOD(ROW(),2)=0</formula>
    </cfRule>
  </conditionalFormatting>
  <conditionalFormatting sqref="AE3:AE31">
    <cfRule type="expression" dxfId="39" priority="37">
      <formula>AE3&lt;0</formula>
    </cfRule>
  </conditionalFormatting>
  <conditionalFormatting sqref="AF3:AJ30">
    <cfRule type="expression" dxfId="38" priority="36">
      <formula>MOD(ROW(),2)=0</formula>
    </cfRule>
  </conditionalFormatting>
  <conditionalFormatting sqref="AJ3:AJ31">
    <cfRule type="expression" dxfId="37" priority="35">
      <formula>AJ3&lt;0</formula>
    </cfRule>
  </conditionalFormatting>
  <conditionalFormatting sqref="AK3:AO30">
    <cfRule type="expression" dxfId="36" priority="34">
      <formula>MOD(ROW(),2)=0</formula>
    </cfRule>
  </conditionalFormatting>
  <conditionalFormatting sqref="AO3:AO31">
    <cfRule type="expression" dxfId="35" priority="33">
      <formula>AO3&lt;0</formula>
    </cfRule>
  </conditionalFormatting>
  <conditionalFormatting sqref="AP3:AT30">
    <cfRule type="expression" dxfId="34" priority="32">
      <formula>MOD(ROW(),2)=0</formula>
    </cfRule>
  </conditionalFormatting>
  <conditionalFormatting sqref="AT3:AT31">
    <cfRule type="expression" dxfId="33" priority="31">
      <formula>AT3&lt;0</formula>
    </cfRule>
  </conditionalFormatting>
  <conditionalFormatting sqref="AU3:AY30">
    <cfRule type="expression" dxfId="32" priority="30">
      <formula>MOD(ROW(),2)=0</formula>
    </cfRule>
  </conditionalFormatting>
  <conditionalFormatting sqref="AY3:AY31">
    <cfRule type="expression" dxfId="31" priority="29">
      <formula>AY3&lt;0</formula>
    </cfRule>
  </conditionalFormatting>
  <conditionalFormatting sqref="AZ3:BD30">
    <cfRule type="expression" dxfId="30" priority="28">
      <formula>MOD(ROW(),2)=0</formula>
    </cfRule>
  </conditionalFormatting>
  <conditionalFormatting sqref="BD3:BD31">
    <cfRule type="expression" dxfId="29" priority="27">
      <formula>BD3&lt;0</formula>
    </cfRule>
  </conditionalFormatting>
  <conditionalFormatting sqref="BE3:BI30">
    <cfRule type="expression" dxfId="28" priority="26">
      <formula>MOD(ROW(),2)=0</formula>
    </cfRule>
  </conditionalFormatting>
  <conditionalFormatting sqref="BI3:BI31">
    <cfRule type="expression" dxfId="27" priority="25">
      <formula>BI3&lt;0</formula>
    </cfRule>
  </conditionalFormatting>
  <conditionalFormatting sqref="BJ3:BN30">
    <cfRule type="expression" dxfId="26" priority="24">
      <formula>MOD(ROW(),2)=0</formula>
    </cfRule>
  </conditionalFormatting>
  <conditionalFormatting sqref="BN3:BN31">
    <cfRule type="expression" dxfId="25" priority="23">
      <formula>BN3&lt;0</formula>
    </cfRule>
  </conditionalFormatting>
  <conditionalFormatting sqref="BO3:BS30">
    <cfRule type="expression" dxfId="24" priority="22">
      <formula>MOD(ROW(),2)=0</formula>
    </cfRule>
  </conditionalFormatting>
  <conditionalFormatting sqref="BS3:BS31">
    <cfRule type="expression" dxfId="23" priority="21">
      <formula>BS3&lt;0</formula>
    </cfRule>
  </conditionalFormatting>
  <conditionalFormatting sqref="BT3:BX30">
    <cfRule type="expression" dxfId="22" priority="20">
      <formula>MOD(ROW(),2)=0</formula>
    </cfRule>
  </conditionalFormatting>
  <conditionalFormatting sqref="BX3:BX31">
    <cfRule type="expression" dxfId="21" priority="19">
      <formula>BX3&lt;0</formula>
    </cfRule>
  </conditionalFormatting>
  <conditionalFormatting sqref="BY3:CC30">
    <cfRule type="expression" dxfId="20" priority="18">
      <formula>MOD(ROW(),2)=0</formula>
    </cfRule>
  </conditionalFormatting>
  <conditionalFormatting sqref="CC3:CC31">
    <cfRule type="expression" dxfId="19" priority="17">
      <formula>CC3&lt;0</formula>
    </cfRule>
  </conditionalFormatting>
  <conditionalFormatting sqref="CD3:CH30">
    <cfRule type="expression" dxfId="18" priority="16">
      <formula>MOD(ROW(),2)=0</formula>
    </cfRule>
  </conditionalFormatting>
  <conditionalFormatting sqref="CH3:CH31">
    <cfRule type="expression" dxfId="17" priority="15">
      <formula>CH3&lt;0</formula>
    </cfRule>
  </conditionalFormatting>
  <conditionalFormatting sqref="CI3:CM30">
    <cfRule type="expression" dxfId="16" priority="14">
      <formula>MOD(ROW(),2)=0</formula>
    </cfRule>
  </conditionalFormatting>
  <conditionalFormatting sqref="CM3:CM31">
    <cfRule type="expression" dxfId="15" priority="13">
      <formula>CM3&lt;0</formula>
    </cfRule>
  </conditionalFormatting>
  <conditionalFormatting sqref="CN3:CR30">
    <cfRule type="expression" dxfId="14" priority="12">
      <formula>MOD(ROW(),2)=0</formula>
    </cfRule>
  </conditionalFormatting>
  <conditionalFormatting sqref="CR3:CR31">
    <cfRule type="expression" dxfId="13" priority="11">
      <formula>CR3&lt;0</formula>
    </cfRule>
  </conditionalFormatting>
  <conditionalFormatting sqref="CS3:CW30">
    <cfRule type="expression" dxfId="12" priority="10">
      <formula>MOD(ROW(),2)=0</formula>
    </cfRule>
  </conditionalFormatting>
  <conditionalFormatting sqref="CW3:CW31">
    <cfRule type="expression" dxfId="11" priority="9">
      <formula>CW3&lt;0</formula>
    </cfRule>
  </conditionalFormatting>
  <conditionalFormatting sqref="CX3:DB30">
    <cfRule type="expression" dxfId="10" priority="8">
      <formula>MOD(ROW(),2)=0</formula>
    </cfRule>
  </conditionalFormatting>
  <conditionalFormatting sqref="DB3:DB31">
    <cfRule type="expression" dxfId="9" priority="7">
      <formula>DB3&lt;0</formula>
    </cfRule>
  </conditionalFormatting>
  <conditionalFormatting sqref="DC3:DG30">
    <cfRule type="expression" dxfId="8" priority="6">
      <formula>MOD(ROW(),2)=0</formula>
    </cfRule>
  </conditionalFormatting>
  <conditionalFormatting sqref="DG3:DG31">
    <cfRule type="expression" dxfId="7" priority="5">
      <formula>DG3&lt;0</formula>
    </cfRule>
  </conditionalFormatting>
  <conditionalFormatting sqref="DH3:DL30">
    <cfRule type="expression" dxfId="6" priority="4">
      <formula>MOD(ROW(),2)=0</formula>
    </cfRule>
  </conditionalFormatting>
  <conditionalFormatting sqref="DL3:DL31">
    <cfRule type="expression" dxfId="5" priority="3">
      <formula>DL3&lt;0</formula>
    </cfRule>
  </conditionalFormatting>
  <conditionalFormatting sqref="DM3:DQ30">
    <cfRule type="expression" dxfId="4" priority="2">
      <formula>MOD(ROW(),2)=0</formula>
    </cfRule>
  </conditionalFormatting>
  <conditionalFormatting sqref="DQ3:DQ31">
    <cfRule type="expression" dxfId="3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S14" sqref="S14"/>
    </sheetView>
  </sheetViews>
  <sheetFormatPr baseColWidth="10" defaultRowHeight="15" x14ac:dyDescent="0.25"/>
  <sheetData>
    <row r="1" spans="1:14" ht="20.25" x14ac:dyDescent="0.25">
      <c r="A1" s="13" t="s">
        <v>85</v>
      </c>
      <c r="B1" s="13"/>
      <c r="C1" s="14"/>
      <c r="D1" s="13"/>
      <c r="E1" s="13"/>
      <c r="H1" s="13"/>
      <c r="I1" s="13"/>
      <c r="L1" s="13"/>
      <c r="M1" s="13"/>
    </row>
    <row r="2" spans="1:14" ht="20.25" x14ac:dyDescent="0.25">
      <c r="A2" s="15"/>
      <c r="B2" s="15"/>
      <c r="C2" s="14"/>
    </row>
    <row r="3" spans="1:14" ht="20.25" x14ac:dyDescent="0.25">
      <c r="A3" s="14"/>
      <c r="B3" s="14"/>
      <c r="C3" s="14"/>
    </row>
    <row r="4" spans="1:14" x14ac:dyDescent="0.25">
      <c r="A4" s="16" t="s">
        <v>86</v>
      </c>
      <c r="B4" s="17"/>
      <c r="N4" s="18" t="s">
        <v>87</v>
      </c>
    </row>
    <row r="5" spans="1:14" x14ac:dyDescent="0.25">
      <c r="A5" s="16"/>
      <c r="B5" s="16"/>
      <c r="C5" s="101" t="s">
        <v>88</v>
      </c>
      <c r="D5" s="101"/>
      <c r="E5" s="101"/>
      <c r="F5" s="101"/>
      <c r="G5" s="101" t="s">
        <v>89</v>
      </c>
      <c r="H5" s="101"/>
      <c r="I5" s="101"/>
      <c r="J5" s="101"/>
      <c r="K5" s="101" t="s">
        <v>90</v>
      </c>
      <c r="L5" s="101"/>
      <c r="M5" s="101"/>
      <c r="N5" s="101"/>
    </row>
    <row r="6" spans="1:14" x14ac:dyDescent="0.25">
      <c r="A6" s="102" t="s">
        <v>91</v>
      </c>
      <c r="B6" s="102"/>
      <c r="C6" s="103" t="s">
        <v>92</v>
      </c>
      <c r="D6" s="103"/>
      <c r="E6" s="104" t="s">
        <v>93</v>
      </c>
      <c r="F6" s="104"/>
      <c r="G6" s="104" t="s">
        <v>92</v>
      </c>
      <c r="H6" s="104"/>
      <c r="I6" s="104" t="s">
        <v>93</v>
      </c>
      <c r="J6" s="104"/>
      <c r="K6" s="104" t="s">
        <v>92</v>
      </c>
      <c r="L6" s="104"/>
      <c r="M6" s="104" t="s">
        <v>93</v>
      </c>
      <c r="N6" s="104"/>
    </row>
    <row r="7" spans="1:14" x14ac:dyDescent="0.25">
      <c r="A7" s="102"/>
      <c r="B7" s="102"/>
      <c r="C7" s="19">
        <v>2022</v>
      </c>
      <c r="D7" s="19">
        <v>2023</v>
      </c>
      <c r="E7" s="20" t="s">
        <v>94</v>
      </c>
      <c r="F7" s="20" t="s">
        <v>95</v>
      </c>
      <c r="G7" s="19">
        <v>2022</v>
      </c>
      <c r="H7" s="19">
        <v>2023</v>
      </c>
      <c r="I7" s="20" t="s">
        <v>94</v>
      </c>
      <c r="J7" s="20" t="s">
        <v>95</v>
      </c>
      <c r="K7" s="19">
        <v>2022</v>
      </c>
      <c r="L7" s="19">
        <v>2023</v>
      </c>
      <c r="M7" s="20" t="s">
        <v>94</v>
      </c>
      <c r="N7" s="20" t="s">
        <v>95</v>
      </c>
    </row>
    <row r="8" spans="1:14" ht="25.5" x14ac:dyDescent="0.25">
      <c r="A8" s="21" t="s">
        <v>96</v>
      </c>
      <c r="B8" s="22" t="s">
        <v>97</v>
      </c>
      <c r="C8" s="23">
        <v>5272171</v>
      </c>
      <c r="D8" s="24">
        <v>5371938</v>
      </c>
      <c r="E8" s="25">
        <v>99767</v>
      </c>
      <c r="F8" s="26">
        <v>1.8923323996888539</v>
      </c>
      <c r="G8" s="27">
        <v>0</v>
      </c>
      <c r="H8" s="24">
        <v>0</v>
      </c>
      <c r="I8" s="25">
        <v>0</v>
      </c>
      <c r="J8" s="26" t="s">
        <v>5</v>
      </c>
      <c r="K8" s="27">
        <v>0</v>
      </c>
      <c r="L8" s="24">
        <v>24</v>
      </c>
      <c r="M8" s="25">
        <v>24</v>
      </c>
      <c r="N8" s="26" t="s">
        <v>5</v>
      </c>
    </row>
    <row r="9" spans="1:14" ht="25.5" x14ac:dyDescent="0.25">
      <c r="A9" s="21" t="s">
        <v>96</v>
      </c>
      <c r="B9" s="22" t="s">
        <v>98</v>
      </c>
      <c r="C9" s="23">
        <v>1991675</v>
      </c>
      <c r="D9" s="24">
        <v>1941071</v>
      </c>
      <c r="E9" s="25">
        <v>-50604</v>
      </c>
      <c r="F9" s="26">
        <v>-2.5407759800168179</v>
      </c>
      <c r="G9" s="27">
        <v>0</v>
      </c>
      <c r="H9" s="24">
        <v>0</v>
      </c>
      <c r="I9" s="25">
        <v>0</v>
      </c>
      <c r="J9" s="26" t="s">
        <v>5</v>
      </c>
      <c r="K9" s="27">
        <v>28584</v>
      </c>
      <c r="L9" s="24">
        <v>23874</v>
      </c>
      <c r="M9" s="25">
        <v>-4710</v>
      </c>
      <c r="N9" s="26">
        <v>-16.477749790092361</v>
      </c>
    </row>
    <row r="10" spans="1:14" ht="25.5" x14ac:dyDescent="0.25">
      <c r="A10" s="21" t="s">
        <v>96</v>
      </c>
      <c r="B10" s="22" t="s">
        <v>99</v>
      </c>
      <c r="C10" s="23">
        <v>1827109</v>
      </c>
      <c r="D10" s="24">
        <v>1683339</v>
      </c>
      <c r="E10" s="25">
        <v>-143770</v>
      </c>
      <c r="F10" s="26">
        <v>-7.8687150027721344</v>
      </c>
      <c r="G10" s="27">
        <v>0</v>
      </c>
      <c r="H10" s="24">
        <v>0</v>
      </c>
      <c r="I10" s="25">
        <v>0</v>
      </c>
      <c r="J10" s="26" t="s">
        <v>5</v>
      </c>
      <c r="K10" s="27">
        <v>1681</v>
      </c>
      <c r="L10" s="24">
        <v>2327</v>
      </c>
      <c r="M10" s="25">
        <v>646</v>
      </c>
      <c r="N10" s="26">
        <v>38.429506246281989</v>
      </c>
    </row>
    <row r="11" spans="1:14" ht="25.5" x14ac:dyDescent="0.25">
      <c r="A11" s="21" t="s">
        <v>96</v>
      </c>
      <c r="B11" s="22" t="s">
        <v>100</v>
      </c>
      <c r="C11" s="23">
        <v>1102608</v>
      </c>
      <c r="D11" s="24">
        <v>1350467</v>
      </c>
      <c r="E11" s="25">
        <v>247859</v>
      </c>
      <c r="F11" s="26">
        <v>22.47933989232801</v>
      </c>
      <c r="G11" s="27">
        <v>0</v>
      </c>
      <c r="H11" s="24">
        <v>0</v>
      </c>
      <c r="I11" s="25">
        <v>0</v>
      </c>
      <c r="J11" s="26" t="s">
        <v>5</v>
      </c>
      <c r="K11" s="27">
        <v>1727</v>
      </c>
      <c r="L11" s="24">
        <v>2153</v>
      </c>
      <c r="M11" s="25">
        <v>426</v>
      </c>
      <c r="N11" s="26">
        <v>24.667052692530401</v>
      </c>
    </row>
    <row r="12" spans="1:14" ht="38.25" x14ac:dyDescent="0.25">
      <c r="A12" s="21" t="s">
        <v>96</v>
      </c>
      <c r="B12" s="22" t="s">
        <v>101</v>
      </c>
      <c r="C12" s="23">
        <v>802394</v>
      </c>
      <c r="D12" s="24">
        <v>797685</v>
      </c>
      <c r="E12" s="25">
        <v>-4709</v>
      </c>
      <c r="F12" s="26">
        <v>-0.58686879513057022</v>
      </c>
      <c r="G12" s="27">
        <v>0</v>
      </c>
      <c r="H12" s="24">
        <v>0</v>
      </c>
      <c r="I12" s="25">
        <v>0</v>
      </c>
      <c r="J12" s="26" t="s">
        <v>5</v>
      </c>
      <c r="K12" s="27">
        <v>36572</v>
      </c>
      <c r="L12" s="24">
        <v>27230</v>
      </c>
      <c r="M12" s="25">
        <v>-9342</v>
      </c>
      <c r="N12" s="26">
        <v>-25.544132122935579</v>
      </c>
    </row>
    <row r="13" spans="1:14" ht="51" x14ac:dyDescent="0.25">
      <c r="A13" s="21" t="s">
        <v>96</v>
      </c>
      <c r="B13" s="22" t="s">
        <v>102</v>
      </c>
      <c r="C13" s="23">
        <v>221205</v>
      </c>
      <c r="D13" s="24">
        <v>229526</v>
      </c>
      <c r="E13" s="25">
        <v>8321</v>
      </c>
      <c r="F13" s="26">
        <v>3.7616690400307391</v>
      </c>
      <c r="G13" s="27">
        <v>0</v>
      </c>
      <c r="H13" s="24">
        <v>0</v>
      </c>
      <c r="I13" s="25">
        <v>0</v>
      </c>
      <c r="J13" s="26" t="s">
        <v>5</v>
      </c>
      <c r="K13" s="27">
        <v>6111</v>
      </c>
      <c r="L13" s="24">
        <v>6533</v>
      </c>
      <c r="M13" s="25">
        <v>422</v>
      </c>
      <c r="N13" s="26">
        <v>6.905580101456394</v>
      </c>
    </row>
    <row r="14" spans="1:14" ht="38.25" x14ac:dyDescent="0.25">
      <c r="A14" s="21" t="s">
        <v>96</v>
      </c>
      <c r="B14" s="22" t="s">
        <v>103</v>
      </c>
      <c r="C14" s="23">
        <v>0</v>
      </c>
      <c r="D14" s="24">
        <v>0</v>
      </c>
      <c r="E14" s="25">
        <v>0</v>
      </c>
      <c r="F14" s="26" t="s">
        <v>5</v>
      </c>
      <c r="G14" s="27">
        <v>1162502</v>
      </c>
      <c r="H14" s="24">
        <v>2467207</v>
      </c>
      <c r="I14" s="25">
        <v>1304705</v>
      </c>
      <c r="J14" s="26">
        <v>112.2324950838794</v>
      </c>
      <c r="K14" s="27">
        <v>29673</v>
      </c>
      <c r="L14" s="24">
        <v>33496</v>
      </c>
      <c r="M14" s="25">
        <v>3823</v>
      </c>
      <c r="N14" s="26">
        <v>12.883766386951089</v>
      </c>
    </row>
    <row r="15" spans="1:14" ht="25.5" x14ac:dyDescent="0.25">
      <c r="A15" s="21" t="s">
        <v>96</v>
      </c>
      <c r="B15" s="22" t="s">
        <v>104</v>
      </c>
      <c r="C15" s="23">
        <v>1815592</v>
      </c>
      <c r="D15" s="24">
        <v>1727366</v>
      </c>
      <c r="E15" s="25">
        <v>-88226</v>
      </c>
      <c r="F15" s="26">
        <v>-4.8593516605052258</v>
      </c>
      <c r="G15" s="27">
        <v>0</v>
      </c>
      <c r="H15" s="24">
        <v>0</v>
      </c>
      <c r="I15" s="25">
        <v>0</v>
      </c>
      <c r="J15" s="26" t="s">
        <v>5</v>
      </c>
      <c r="K15" s="27">
        <v>165</v>
      </c>
      <c r="L15" s="24">
        <v>17</v>
      </c>
      <c r="M15" s="25">
        <v>-148</v>
      </c>
      <c r="N15" s="26">
        <v>-89.696969696969703</v>
      </c>
    </row>
    <row r="16" spans="1:14" ht="25.5" x14ac:dyDescent="0.25">
      <c r="A16" s="21" t="s">
        <v>96</v>
      </c>
      <c r="B16" s="22" t="s">
        <v>105</v>
      </c>
      <c r="C16" s="23">
        <v>595808</v>
      </c>
      <c r="D16" s="24">
        <v>550327</v>
      </c>
      <c r="E16" s="25">
        <v>-45481</v>
      </c>
      <c r="F16" s="26">
        <v>-7.6334993823513599</v>
      </c>
      <c r="G16" s="27">
        <v>0</v>
      </c>
      <c r="H16" s="24">
        <v>0</v>
      </c>
      <c r="I16" s="25">
        <v>0</v>
      </c>
      <c r="J16" s="26" t="s">
        <v>5</v>
      </c>
      <c r="K16" s="27">
        <v>77132</v>
      </c>
      <c r="L16" s="24">
        <v>54256</v>
      </c>
      <c r="M16" s="25">
        <v>-22876</v>
      </c>
      <c r="N16" s="26">
        <v>-29.658248197894519</v>
      </c>
    </row>
    <row r="17" spans="1:14" ht="38.25" x14ac:dyDescent="0.25">
      <c r="A17" s="21" t="s">
        <v>106</v>
      </c>
      <c r="B17" s="22" t="s">
        <v>107</v>
      </c>
      <c r="C17" s="23">
        <v>0</v>
      </c>
      <c r="D17" s="24">
        <v>0</v>
      </c>
      <c r="E17" s="25">
        <v>0</v>
      </c>
      <c r="F17" s="26" t="s">
        <v>5</v>
      </c>
      <c r="G17" s="27">
        <v>489148</v>
      </c>
      <c r="H17" s="24">
        <v>173058</v>
      </c>
      <c r="I17" s="25">
        <v>-316090</v>
      </c>
      <c r="J17" s="26">
        <v>-64.62052384963242</v>
      </c>
      <c r="K17" s="27">
        <v>7056</v>
      </c>
      <c r="L17" s="24">
        <v>3452</v>
      </c>
      <c r="M17" s="25">
        <v>-3604</v>
      </c>
      <c r="N17" s="26">
        <v>-51.077097505668931</v>
      </c>
    </row>
    <row r="18" spans="1:14" ht="51" x14ac:dyDescent="0.25">
      <c r="A18" s="21" t="s">
        <v>106</v>
      </c>
      <c r="B18" s="22" t="s">
        <v>108</v>
      </c>
      <c r="C18" s="23">
        <v>0</v>
      </c>
      <c r="D18" s="24">
        <v>0</v>
      </c>
      <c r="E18" s="25">
        <v>0</v>
      </c>
      <c r="F18" s="26" t="s">
        <v>5</v>
      </c>
      <c r="G18" s="27">
        <v>651218</v>
      </c>
      <c r="H18" s="24">
        <v>306069</v>
      </c>
      <c r="I18" s="25">
        <v>-345149</v>
      </c>
      <c r="J18" s="26">
        <v>-53.000531312095177</v>
      </c>
      <c r="K18" s="27">
        <v>145485</v>
      </c>
      <c r="L18" s="24">
        <v>158587</v>
      </c>
      <c r="M18" s="25">
        <v>13102</v>
      </c>
      <c r="N18" s="26">
        <v>9.005739423308242</v>
      </c>
    </row>
    <row r="19" spans="1:14" ht="38.25" x14ac:dyDescent="0.25">
      <c r="A19" s="21" t="s">
        <v>106</v>
      </c>
      <c r="B19" s="22" t="s">
        <v>109</v>
      </c>
      <c r="C19" s="23">
        <v>0</v>
      </c>
      <c r="D19" s="24">
        <v>0</v>
      </c>
      <c r="E19" s="25">
        <v>0</v>
      </c>
      <c r="F19" s="26" t="s">
        <v>5</v>
      </c>
      <c r="G19" s="27">
        <v>152529</v>
      </c>
      <c r="H19" s="24">
        <v>72837</v>
      </c>
      <c r="I19" s="25">
        <v>-79692</v>
      </c>
      <c r="J19" s="26">
        <v>-52.247113663631183</v>
      </c>
      <c r="K19" s="27">
        <v>105413</v>
      </c>
      <c r="L19" s="24">
        <v>117939</v>
      </c>
      <c r="M19" s="25">
        <v>12526</v>
      </c>
      <c r="N19" s="26">
        <v>11.88278485575783</v>
      </c>
    </row>
    <row r="20" spans="1:14" ht="38.25" x14ac:dyDescent="0.25">
      <c r="A20" s="21" t="s">
        <v>106</v>
      </c>
      <c r="B20" s="22" t="s">
        <v>110</v>
      </c>
      <c r="C20" s="23">
        <v>0</v>
      </c>
      <c r="D20" s="24">
        <v>0</v>
      </c>
      <c r="E20" s="25">
        <v>0</v>
      </c>
      <c r="F20" s="26" t="s">
        <v>5</v>
      </c>
      <c r="G20" s="27">
        <v>51522</v>
      </c>
      <c r="H20" s="24">
        <v>23053</v>
      </c>
      <c r="I20" s="25">
        <v>-28469</v>
      </c>
      <c r="J20" s="26">
        <v>-55.256007142579868</v>
      </c>
      <c r="K20" s="27">
        <v>1316760</v>
      </c>
      <c r="L20" s="24">
        <v>1044285</v>
      </c>
      <c r="M20" s="25">
        <v>-272475</v>
      </c>
      <c r="N20" s="26">
        <v>-20.692836963455761</v>
      </c>
    </row>
    <row r="21" spans="1:14" ht="51" x14ac:dyDescent="0.25">
      <c r="A21" s="21" t="s">
        <v>106</v>
      </c>
      <c r="B21" s="22" t="s">
        <v>111</v>
      </c>
      <c r="C21" s="23">
        <v>0</v>
      </c>
      <c r="D21" s="24">
        <v>0</v>
      </c>
      <c r="E21" s="25">
        <v>0</v>
      </c>
      <c r="F21" s="26" t="s">
        <v>5</v>
      </c>
      <c r="G21" s="27">
        <v>0</v>
      </c>
      <c r="H21" s="24">
        <v>0</v>
      </c>
      <c r="I21" s="25">
        <v>0</v>
      </c>
      <c r="J21" s="26" t="s">
        <v>5</v>
      </c>
      <c r="K21" s="27">
        <v>336671</v>
      </c>
      <c r="L21" s="24">
        <v>293029</v>
      </c>
      <c r="M21" s="25">
        <v>-43642</v>
      </c>
      <c r="N21" s="26">
        <v>-12.96280344906452</v>
      </c>
    </row>
    <row r="22" spans="1:14" ht="51" x14ac:dyDescent="0.25">
      <c r="A22" s="21" t="s">
        <v>112</v>
      </c>
      <c r="B22" s="22" t="s">
        <v>113</v>
      </c>
      <c r="C22" s="23">
        <v>0</v>
      </c>
      <c r="D22" s="24">
        <v>0</v>
      </c>
      <c r="E22" s="25">
        <v>0</v>
      </c>
      <c r="F22" s="26" t="s">
        <v>5</v>
      </c>
      <c r="G22" s="27">
        <v>60740</v>
      </c>
      <c r="H22" s="24">
        <v>88614</v>
      </c>
      <c r="I22" s="25">
        <v>27874</v>
      </c>
      <c r="J22" s="26">
        <v>45.890681593677982</v>
      </c>
      <c r="K22" s="27">
        <v>69812</v>
      </c>
      <c r="L22" s="24">
        <v>27281</v>
      </c>
      <c r="M22" s="25">
        <v>-42531</v>
      </c>
      <c r="N22" s="26">
        <v>-60.922191027330548</v>
      </c>
    </row>
    <row r="23" spans="1:14" ht="51" x14ac:dyDescent="0.25">
      <c r="A23" s="21" t="s">
        <v>112</v>
      </c>
      <c r="B23" s="22" t="s">
        <v>114</v>
      </c>
      <c r="C23" s="23">
        <v>3872</v>
      </c>
      <c r="D23" s="24">
        <v>0</v>
      </c>
      <c r="E23" s="25">
        <v>-3872</v>
      </c>
      <c r="F23" s="26">
        <v>-100</v>
      </c>
      <c r="G23" s="27">
        <v>1613604</v>
      </c>
      <c r="H23" s="24">
        <v>1233698</v>
      </c>
      <c r="I23" s="25">
        <v>-379906</v>
      </c>
      <c r="J23" s="26">
        <v>-23.54394262780707</v>
      </c>
      <c r="K23" s="27">
        <v>260282</v>
      </c>
      <c r="L23" s="24">
        <v>218049</v>
      </c>
      <c r="M23" s="25">
        <v>-42233</v>
      </c>
      <c r="N23" s="26">
        <v>-16.225862718128791</v>
      </c>
    </row>
    <row r="24" spans="1:14" ht="25.5" x14ac:dyDescent="0.25">
      <c r="A24" s="21" t="s">
        <v>115</v>
      </c>
      <c r="B24" s="22" t="s">
        <v>116</v>
      </c>
      <c r="C24" s="23">
        <v>0</v>
      </c>
      <c r="D24" s="24">
        <v>0</v>
      </c>
      <c r="E24" s="25">
        <v>0</v>
      </c>
      <c r="F24" s="26" t="s">
        <v>5</v>
      </c>
      <c r="G24" s="27">
        <v>50403</v>
      </c>
      <c r="H24" s="24">
        <v>30322</v>
      </c>
      <c r="I24" s="25">
        <v>-20081</v>
      </c>
      <c r="J24" s="26">
        <v>-39.840882487153543</v>
      </c>
      <c r="K24" s="27">
        <v>4546</v>
      </c>
      <c r="L24" s="24">
        <v>59</v>
      </c>
      <c r="M24" s="25">
        <v>-4487</v>
      </c>
      <c r="N24" s="26">
        <v>-98.702155741311046</v>
      </c>
    </row>
    <row r="25" spans="1:14" ht="25.5" x14ac:dyDescent="0.25">
      <c r="A25" s="21" t="s">
        <v>115</v>
      </c>
      <c r="B25" s="22" t="s">
        <v>117</v>
      </c>
      <c r="C25" s="23">
        <v>0</v>
      </c>
      <c r="D25" s="24">
        <v>0</v>
      </c>
      <c r="E25" s="25">
        <v>0</v>
      </c>
      <c r="F25" s="26" t="s">
        <v>5</v>
      </c>
      <c r="G25" s="27">
        <v>48456</v>
      </c>
      <c r="H25" s="24">
        <v>42285</v>
      </c>
      <c r="I25" s="25">
        <v>-6171</v>
      </c>
      <c r="J25" s="26">
        <v>-12.73526498266469</v>
      </c>
      <c r="K25" s="27">
        <v>12305</v>
      </c>
      <c r="L25" s="24">
        <v>7344</v>
      </c>
      <c r="M25" s="25">
        <v>-4961</v>
      </c>
      <c r="N25" s="26">
        <v>-40.316944331572529</v>
      </c>
    </row>
    <row r="26" spans="1:14" ht="38.25" x14ac:dyDescent="0.25">
      <c r="A26" s="21" t="s">
        <v>115</v>
      </c>
      <c r="B26" s="22" t="s">
        <v>118</v>
      </c>
      <c r="C26" s="23">
        <v>51264</v>
      </c>
      <c r="D26" s="24">
        <v>9505</v>
      </c>
      <c r="E26" s="25">
        <v>-41759</v>
      </c>
      <c r="F26" s="26">
        <v>-81.458723470661681</v>
      </c>
      <c r="G26" s="27">
        <v>460868</v>
      </c>
      <c r="H26" s="24">
        <v>321741</v>
      </c>
      <c r="I26" s="25">
        <v>-139127</v>
      </c>
      <c r="J26" s="26">
        <v>-30.188036487671081</v>
      </c>
      <c r="K26" s="27">
        <v>186814</v>
      </c>
      <c r="L26" s="24">
        <v>120332</v>
      </c>
      <c r="M26" s="25">
        <v>-66482</v>
      </c>
      <c r="N26" s="26">
        <v>-35.587268620124831</v>
      </c>
    </row>
    <row r="27" spans="1:14" ht="38.25" x14ac:dyDescent="0.25">
      <c r="A27" s="21" t="s">
        <v>119</v>
      </c>
      <c r="B27" s="22" t="s">
        <v>120</v>
      </c>
      <c r="C27" s="23">
        <v>1012245</v>
      </c>
      <c r="D27" s="24">
        <v>646714</v>
      </c>
      <c r="E27" s="25">
        <v>-365531</v>
      </c>
      <c r="F27" s="26">
        <v>-36.110921763011923</v>
      </c>
      <c r="G27" s="27">
        <v>266501</v>
      </c>
      <c r="H27" s="24">
        <v>220860</v>
      </c>
      <c r="I27" s="25">
        <v>-45641</v>
      </c>
      <c r="J27" s="26">
        <v>-17.126014536530821</v>
      </c>
      <c r="K27" s="27">
        <v>1844838</v>
      </c>
      <c r="L27" s="24">
        <v>1610290</v>
      </c>
      <c r="M27" s="25">
        <v>-234548</v>
      </c>
      <c r="N27" s="26">
        <v>-12.713745055121359</v>
      </c>
    </row>
    <row r="28" spans="1:14" ht="63.75" x14ac:dyDescent="0.25">
      <c r="A28" s="21" t="s">
        <v>121</v>
      </c>
      <c r="B28" s="22" t="s">
        <v>122</v>
      </c>
      <c r="C28" s="23">
        <v>138683</v>
      </c>
      <c r="D28" s="24">
        <v>144188</v>
      </c>
      <c r="E28" s="25">
        <v>5505</v>
      </c>
      <c r="F28" s="26">
        <v>3.9694843636206381</v>
      </c>
      <c r="G28" s="27">
        <v>9361</v>
      </c>
      <c r="H28" s="24">
        <v>11507</v>
      </c>
      <c r="I28" s="25">
        <v>2146</v>
      </c>
      <c r="J28" s="26">
        <v>22.92490118577075</v>
      </c>
      <c r="K28" s="27">
        <v>5324</v>
      </c>
      <c r="L28" s="24">
        <v>4798</v>
      </c>
      <c r="M28" s="25">
        <v>-526</v>
      </c>
      <c r="N28" s="26">
        <v>-9.8797896318557434</v>
      </c>
    </row>
    <row r="29" spans="1:14" ht="63.75" x14ac:dyDescent="0.25">
      <c r="A29" s="21" t="s">
        <v>121</v>
      </c>
      <c r="B29" s="22" t="s">
        <v>123</v>
      </c>
      <c r="C29" s="23">
        <v>0</v>
      </c>
      <c r="D29" s="24">
        <v>0</v>
      </c>
      <c r="E29" s="25">
        <v>0</v>
      </c>
      <c r="F29" s="26" t="s">
        <v>5</v>
      </c>
      <c r="G29" s="27">
        <v>556148</v>
      </c>
      <c r="H29" s="24">
        <v>603601</v>
      </c>
      <c r="I29" s="25">
        <v>47453</v>
      </c>
      <c r="J29" s="26">
        <v>8.5324410049123571</v>
      </c>
      <c r="K29" s="27">
        <v>87403</v>
      </c>
      <c r="L29" s="24">
        <v>93006</v>
      </c>
      <c r="M29" s="25">
        <v>5603</v>
      </c>
      <c r="N29" s="26">
        <v>6.4105351074905883</v>
      </c>
    </row>
    <row r="30" spans="1:14" ht="63.75" x14ac:dyDescent="0.25">
      <c r="A30" s="21" t="s">
        <v>121</v>
      </c>
      <c r="B30" s="22" t="s">
        <v>124</v>
      </c>
      <c r="C30" s="23">
        <v>0</v>
      </c>
      <c r="D30" s="24">
        <v>0</v>
      </c>
      <c r="E30" s="25">
        <v>0</v>
      </c>
      <c r="F30" s="26" t="s">
        <v>5</v>
      </c>
      <c r="G30" s="27">
        <v>22000</v>
      </c>
      <c r="H30" s="24">
        <v>13762</v>
      </c>
      <c r="I30" s="25">
        <v>-8238</v>
      </c>
      <c r="J30" s="26">
        <v>-37.445454545454552</v>
      </c>
      <c r="K30" s="27">
        <v>1606673</v>
      </c>
      <c r="L30" s="24">
        <v>1333777</v>
      </c>
      <c r="M30" s="25">
        <v>-272896</v>
      </c>
      <c r="N30" s="26">
        <v>-16.985161261812451</v>
      </c>
    </row>
    <row r="31" spans="1:14" ht="51" x14ac:dyDescent="0.25">
      <c r="A31" s="21" t="s">
        <v>125</v>
      </c>
      <c r="B31" s="22" t="s">
        <v>126</v>
      </c>
      <c r="C31" s="23">
        <v>0</v>
      </c>
      <c r="D31" s="24">
        <v>0</v>
      </c>
      <c r="E31" s="25">
        <v>0</v>
      </c>
      <c r="F31" s="26" t="s">
        <v>5</v>
      </c>
      <c r="G31" s="27">
        <v>1669192</v>
      </c>
      <c r="H31" s="24">
        <v>1743517</v>
      </c>
      <c r="I31" s="25">
        <v>74325</v>
      </c>
      <c r="J31" s="26">
        <v>4.4527531883689866</v>
      </c>
      <c r="K31" s="27">
        <v>157942</v>
      </c>
      <c r="L31" s="24">
        <v>237344</v>
      </c>
      <c r="M31" s="25">
        <v>79402</v>
      </c>
      <c r="N31" s="26">
        <v>50.272884983095047</v>
      </c>
    </row>
    <row r="32" spans="1:14" ht="51" x14ac:dyDescent="0.25">
      <c r="A32" s="21" t="s">
        <v>125</v>
      </c>
      <c r="B32" s="22" t="s">
        <v>127</v>
      </c>
      <c r="C32" s="23">
        <v>0</v>
      </c>
      <c r="D32" s="24">
        <v>0</v>
      </c>
      <c r="E32" s="25">
        <v>0</v>
      </c>
      <c r="F32" s="26" t="s">
        <v>5</v>
      </c>
      <c r="G32" s="27">
        <v>196481</v>
      </c>
      <c r="H32" s="24">
        <v>344139</v>
      </c>
      <c r="I32" s="25">
        <v>147658</v>
      </c>
      <c r="J32" s="26">
        <v>75.151286892880222</v>
      </c>
      <c r="K32" s="27">
        <v>92092</v>
      </c>
      <c r="L32" s="24">
        <v>53105</v>
      </c>
      <c r="M32" s="25">
        <v>-38987</v>
      </c>
      <c r="N32" s="26">
        <v>-42.334839073969512</v>
      </c>
    </row>
    <row r="33" spans="1:14" ht="51" x14ac:dyDescent="0.25">
      <c r="A33" s="21" t="s">
        <v>125</v>
      </c>
      <c r="B33" s="22" t="s">
        <v>128</v>
      </c>
      <c r="C33" s="23">
        <v>0</v>
      </c>
      <c r="D33" s="24">
        <v>0</v>
      </c>
      <c r="E33" s="25">
        <v>0</v>
      </c>
      <c r="F33" s="26" t="s">
        <v>5</v>
      </c>
      <c r="G33" s="27">
        <v>0</v>
      </c>
      <c r="H33" s="24">
        <v>5508</v>
      </c>
      <c r="I33" s="25">
        <v>5508</v>
      </c>
      <c r="J33" s="26" t="s">
        <v>5</v>
      </c>
      <c r="K33" s="27">
        <v>897604</v>
      </c>
      <c r="L33" s="24">
        <v>881916</v>
      </c>
      <c r="M33" s="25">
        <v>-15688</v>
      </c>
      <c r="N33" s="26">
        <v>-1.7477640473972971</v>
      </c>
    </row>
    <row r="34" spans="1:14" ht="51" x14ac:dyDescent="0.25">
      <c r="A34" s="21" t="s">
        <v>125</v>
      </c>
      <c r="B34" s="22" t="s">
        <v>129</v>
      </c>
      <c r="C34" s="23">
        <v>8828</v>
      </c>
      <c r="D34" s="24">
        <v>0</v>
      </c>
      <c r="E34" s="25">
        <v>-8828</v>
      </c>
      <c r="F34" s="26">
        <v>-100</v>
      </c>
      <c r="G34" s="27">
        <v>0</v>
      </c>
      <c r="H34" s="24">
        <v>0</v>
      </c>
      <c r="I34" s="25">
        <v>0</v>
      </c>
      <c r="J34" s="26" t="s">
        <v>5</v>
      </c>
      <c r="K34" s="27">
        <v>679695</v>
      </c>
      <c r="L34" s="24">
        <v>648373</v>
      </c>
      <c r="M34" s="25">
        <v>-31322</v>
      </c>
      <c r="N34" s="26">
        <v>-4.6082434032911834</v>
      </c>
    </row>
    <row r="35" spans="1:14" ht="51" x14ac:dyDescent="0.25">
      <c r="A35" s="21" t="s">
        <v>125</v>
      </c>
      <c r="B35" s="22" t="s">
        <v>130</v>
      </c>
      <c r="C35" s="23">
        <v>0</v>
      </c>
      <c r="D35" s="24">
        <v>0</v>
      </c>
      <c r="E35" s="25">
        <v>0</v>
      </c>
      <c r="F35" s="26" t="s">
        <v>5</v>
      </c>
      <c r="G35" s="27">
        <v>0</v>
      </c>
      <c r="H35" s="24">
        <v>0</v>
      </c>
      <c r="I35" s="25">
        <v>0</v>
      </c>
      <c r="J35" s="26" t="s">
        <v>5</v>
      </c>
      <c r="K35" s="27">
        <v>281197</v>
      </c>
      <c r="L35" s="24">
        <v>257162</v>
      </c>
      <c r="M35" s="25">
        <v>-24035</v>
      </c>
      <c r="N35" s="26">
        <v>-8.5473884856524052</v>
      </c>
    </row>
    <row r="36" spans="1:14" ht="51" x14ac:dyDescent="0.25">
      <c r="A36" s="21" t="s">
        <v>125</v>
      </c>
      <c r="B36" s="22" t="s">
        <v>131</v>
      </c>
      <c r="C36" s="23">
        <v>0</v>
      </c>
      <c r="D36" s="24">
        <v>0</v>
      </c>
      <c r="E36" s="25">
        <v>0</v>
      </c>
      <c r="F36" s="26" t="s">
        <v>5</v>
      </c>
      <c r="G36" s="27">
        <v>0</v>
      </c>
      <c r="H36" s="24">
        <v>0</v>
      </c>
      <c r="I36" s="25">
        <v>0</v>
      </c>
      <c r="J36" s="26" t="s">
        <v>5</v>
      </c>
      <c r="K36" s="27">
        <v>413260</v>
      </c>
      <c r="L36" s="24">
        <v>421540</v>
      </c>
      <c r="M36" s="25">
        <v>8280</v>
      </c>
      <c r="N36" s="26">
        <v>2.0035812805497808</v>
      </c>
    </row>
    <row r="37" spans="1:14" ht="51" x14ac:dyDescent="0.25">
      <c r="A37" s="21" t="s">
        <v>125</v>
      </c>
      <c r="B37" s="22" t="s">
        <v>132</v>
      </c>
      <c r="C37" s="23">
        <v>352143</v>
      </c>
      <c r="D37" s="24">
        <v>297579</v>
      </c>
      <c r="E37" s="25">
        <v>-54564</v>
      </c>
      <c r="F37" s="26">
        <v>-15.494841584242771</v>
      </c>
      <c r="G37" s="27">
        <v>0</v>
      </c>
      <c r="H37" s="24">
        <v>0</v>
      </c>
      <c r="I37" s="25">
        <v>0</v>
      </c>
      <c r="J37" s="26" t="s">
        <v>5</v>
      </c>
      <c r="K37" s="27">
        <v>239865</v>
      </c>
      <c r="L37" s="24">
        <v>223696</v>
      </c>
      <c r="M37" s="25">
        <v>-16169</v>
      </c>
      <c r="N37" s="26">
        <v>-6.7408750755633386</v>
      </c>
    </row>
    <row r="38" spans="1:14" ht="51" x14ac:dyDescent="0.25">
      <c r="A38" s="21" t="s">
        <v>125</v>
      </c>
      <c r="B38" s="22" t="s">
        <v>133</v>
      </c>
      <c r="C38" s="23">
        <v>9660</v>
      </c>
      <c r="D38" s="24">
        <v>23368</v>
      </c>
      <c r="E38" s="25">
        <v>13708</v>
      </c>
      <c r="F38" s="26">
        <v>141.9047619047619</v>
      </c>
      <c r="G38" s="27">
        <v>71751</v>
      </c>
      <c r="H38" s="24">
        <v>29958</v>
      </c>
      <c r="I38" s="25">
        <v>-41793</v>
      </c>
      <c r="J38" s="26">
        <v>-58.24727181502697</v>
      </c>
      <c r="K38" s="27">
        <v>1798064</v>
      </c>
      <c r="L38" s="24">
        <v>1736290</v>
      </c>
      <c r="M38" s="25">
        <v>-61774</v>
      </c>
      <c r="N38" s="26">
        <v>-3.4355840504008772</v>
      </c>
    </row>
    <row r="39" spans="1:14" ht="51" x14ac:dyDescent="0.25">
      <c r="A39" s="21" t="s">
        <v>125</v>
      </c>
      <c r="B39" s="22" t="s">
        <v>134</v>
      </c>
      <c r="C39" s="23">
        <v>0</v>
      </c>
      <c r="D39" s="24">
        <v>0</v>
      </c>
      <c r="E39" s="25">
        <v>0</v>
      </c>
      <c r="F39" s="26" t="s">
        <v>5</v>
      </c>
      <c r="G39" s="27">
        <v>0</v>
      </c>
      <c r="H39" s="24">
        <v>0</v>
      </c>
      <c r="I39" s="25">
        <v>0</v>
      </c>
      <c r="J39" s="26" t="s">
        <v>5</v>
      </c>
      <c r="K39" s="27">
        <v>346789</v>
      </c>
      <c r="L39" s="24">
        <v>302129</v>
      </c>
      <c r="M39" s="25">
        <v>-44660</v>
      </c>
      <c r="N39" s="26">
        <v>-12.878147807456401</v>
      </c>
    </row>
    <row r="40" spans="1:14" ht="51" x14ac:dyDescent="0.25">
      <c r="A40" s="21" t="s">
        <v>125</v>
      </c>
      <c r="B40" s="22" t="s">
        <v>135</v>
      </c>
      <c r="C40" s="23">
        <v>0</v>
      </c>
      <c r="D40" s="24">
        <v>0</v>
      </c>
      <c r="E40" s="25">
        <v>0</v>
      </c>
      <c r="F40" s="26" t="s">
        <v>5</v>
      </c>
      <c r="G40" s="27">
        <v>616159</v>
      </c>
      <c r="H40" s="24">
        <v>386633</v>
      </c>
      <c r="I40" s="25">
        <v>-229526</v>
      </c>
      <c r="J40" s="26">
        <v>-37.251099148109503</v>
      </c>
      <c r="K40" s="27">
        <v>368225</v>
      </c>
      <c r="L40" s="24">
        <v>270290</v>
      </c>
      <c r="M40" s="25">
        <v>-97935</v>
      </c>
      <c r="N40" s="26">
        <v>-26.596510285830679</v>
      </c>
    </row>
    <row r="41" spans="1:14" ht="38.25" x14ac:dyDescent="0.25">
      <c r="A41" s="21" t="s">
        <v>136</v>
      </c>
      <c r="B41" s="22" t="s">
        <v>137</v>
      </c>
      <c r="C41" s="23">
        <v>0</v>
      </c>
      <c r="D41" s="24">
        <v>0</v>
      </c>
      <c r="E41" s="25">
        <v>0</v>
      </c>
      <c r="F41" s="26" t="s">
        <v>5</v>
      </c>
      <c r="G41" s="27">
        <v>16318</v>
      </c>
      <c r="H41" s="24">
        <v>38266</v>
      </c>
      <c r="I41" s="25">
        <v>21948</v>
      </c>
      <c r="J41" s="26">
        <v>134.50177717857579</v>
      </c>
      <c r="K41" s="27">
        <v>455103</v>
      </c>
      <c r="L41" s="24">
        <v>361597</v>
      </c>
      <c r="M41" s="25">
        <v>-93506</v>
      </c>
      <c r="N41" s="26">
        <v>-20.546118131499899</v>
      </c>
    </row>
    <row r="42" spans="1:14" ht="38.25" x14ac:dyDescent="0.25">
      <c r="A42" s="21" t="s">
        <v>136</v>
      </c>
      <c r="B42" s="22" t="s">
        <v>138</v>
      </c>
      <c r="C42" s="23">
        <v>0</v>
      </c>
      <c r="D42" s="24">
        <v>0</v>
      </c>
      <c r="E42" s="25">
        <v>0</v>
      </c>
      <c r="F42" s="26" t="s">
        <v>5</v>
      </c>
      <c r="G42" s="27">
        <v>0</v>
      </c>
      <c r="H42" s="24">
        <v>0</v>
      </c>
      <c r="I42" s="25">
        <v>0</v>
      </c>
      <c r="J42" s="26" t="s">
        <v>5</v>
      </c>
      <c r="K42" s="27">
        <v>877714</v>
      </c>
      <c r="L42" s="24">
        <v>802931</v>
      </c>
      <c r="M42" s="25">
        <v>-74783</v>
      </c>
      <c r="N42" s="26">
        <v>-8.5202013412113757</v>
      </c>
    </row>
    <row r="43" spans="1:14" ht="63.75" x14ac:dyDescent="0.25">
      <c r="A43" s="21" t="s">
        <v>136</v>
      </c>
      <c r="B43" s="22" t="s">
        <v>139</v>
      </c>
      <c r="C43" s="23">
        <v>0</v>
      </c>
      <c r="D43" s="24">
        <v>0</v>
      </c>
      <c r="E43" s="25">
        <v>0</v>
      </c>
      <c r="F43" s="26" t="s">
        <v>5</v>
      </c>
      <c r="G43" s="27">
        <v>0</v>
      </c>
      <c r="H43" s="24">
        <v>0</v>
      </c>
      <c r="I43" s="25">
        <v>0</v>
      </c>
      <c r="J43" s="26" t="s">
        <v>5</v>
      </c>
      <c r="K43" s="27">
        <v>1025881</v>
      </c>
      <c r="L43" s="24">
        <v>999830</v>
      </c>
      <c r="M43" s="25">
        <v>-26051</v>
      </c>
      <c r="N43" s="26">
        <v>-2.5393783489508048</v>
      </c>
    </row>
    <row r="44" spans="1:14" ht="38.25" x14ac:dyDescent="0.25">
      <c r="A44" s="21" t="s">
        <v>136</v>
      </c>
      <c r="B44" s="22" t="s">
        <v>140</v>
      </c>
      <c r="C44" s="23">
        <v>6593</v>
      </c>
      <c r="D44" s="24">
        <v>13325</v>
      </c>
      <c r="E44" s="25">
        <v>6732</v>
      </c>
      <c r="F44" s="26">
        <v>102.1082966782951</v>
      </c>
      <c r="G44" s="27">
        <v>6234</v>
      </c>
      <c r="H44" s="24">
        <v>18258</v>
      </c>
      <c r="I44" s="25">
        <v>12024</v>
      </c>
      <c r="J44" s="26">
        <v>192.87776708373431</v>
      </c>
      <c r="K44" s="27">
        <v>2349428</v>
      </c>
      <c r="L44" s="24">
        <v>2055727</v>
      </c>
      <c r="M44" s="25">
        <v>-293701</v>
      </c>
      <c r="N44" s="26">
        <v>-12.500957679911879</v>
      </c>
    </row>
    <row r="45" spans="1:14" ht="63.75" x14ac:dyDescent="0.25">
      <c r="A45" s="21" t="s">
        <v>141</v>
      </c>
      <c r="B45" s="22" t="s">
        <v>142</v>
      </c>
      <c r="C45" s="23">
        <v>0</v>
      </c>
      <c r="D45" s="24">
        <v>0</v>
      </c>
      <c r="E45" s="25">
        <v>0</v>
      </c>
      <c r="F45" s="26" t="s">
        <v>5</v>
      </c>
      <c r="G45" s="27">
        <v>0</v>
      </c>
      <c r="H45" s="24">
        <v>0</v>
      </c>
      <c r="I45" s="25">
        <v>0</v>
      </c>
      <c r="J45" s="26" t="s">
        <v>5</v>
      </c>
      <c r="K45" s="27">
        <v>680774</v>
      </c>
      <c r="L45" s="24">
        <v>773728</v>
      </c>
      <c r="M45" s="25">
        <v>92954</v>
      </c>
      <c r="N45" s="26">
        <v>13.65416423071386</v>
      </c>
    </row>
    <row r="46" spans="1:14" ht="63.75" x14ac:dyDescent="0.25">
      <c r="A46" s="21" t="s">
        <v>141</v>
      </c>
      <c r="B46" s="22" t="s">
        <v>143</v>
      </c>
      <c r="C46" s="23">
        <v>0</v>
      </c>
      <c r="D46" s="24">
        <v>0</v>
      </c>
      <c r="E46" s="25">
        <v>0</v>
      </c>
      <c r="F46" s="26" t="s">
        <v>5</v>
      </c>
      <c r="G46" s="27">
        <v>0</v>
      </c>
      <c r="H46" s="24">
        <v>0</v>
      </c>
      <c r="I46" s="25">
        <v>0</v>
      </c>
      <c r="J46" s="26" t="s">
        <v>5</v>
      </c>
      <c r="K46" s="27">
        <v>2276358</v>
      </c>
      <c r="L46" s="24">
        <v>2253667</v>
      </c>
      <c r="M46" s="25">
        <v>-22691</v>
      </c>
      <c r="N46" s="26">
        <v>-0.99681157357498762</v>
      </c>
    </row>
    <row r="47" spans="1:14" ht="63.75" x14ac:dyDescent="0.25">
      <c r="A47" s="21" t="s">
        <v>141</v>
      </c>
      <c r="B47" s="22" t="s">
        <v>144</v>
      </c>
      <c r="C47" s="23">
        <v>0</v>
      </c>
      <c r="D47" s="24">
        <v>0</v>
      </c>
      <c r="E47" s="25">
        <v>0</v>
      </c>
      <c r="F47" s="26" t="s">
        <v>5</v>
      </c>
      <c r="G47" s="27">
        <v>0</v>
      </c>
      <c r="H47" s="24">
        <v>0</v>
      </c>
      <c r="I47" s="25">
        <v>0</v>
      </c>
      <c r="J47" s="26" t="s">
        <v>5</v>
      </c>
      <c r="K47" s="27">
        <v>2997733</v>
      </c>
      <c r="L47" s="24">
        <v>2659846</v>
      </c>
      <c r="M47" s="25">
        <v>-337887</v>
      </c>
      <c r="N47" s="26">
        <v>-11.27141743444129</v>
      </c>
    </row>
    <row r="48" spans="1:14" x14ac:dyDescent="0.25">
      <c r="A48" s="100" t="s">
        <v>145</v>
      </c>
      <c r="B48" s="100"/>
      <c r="C48" s="28">
        <f>SUM(C8:C47)</f>
        <v>15211850</v>
      </c>
      <c r="D48" s="28">
        <f>SUM(D8:D47)</f>
        <v>14786398</v>
      </c>
      <c r="E48" s="28">
        <f>D48-C48</f>
        <v>-425452</v>
      </c>
      <c r="F48" s="29">
        <f t="shared" ref="F48" si="0">((D48*100/C48)-100)</f>
        <v>-2.7968458800211664</v>
      </c>
      <c r="G48" s="28">
        <f>SUM(G8:G47)</f>
        <v>8171135</v>
      </c>
      <c r="H48" s="28">
        <f>SUM(H8:H47)</f>
        <v>8174893</v>
      </c>
      <c r="I48" s="28">
        <f>H48-G48</f>
        <v>3758</v>
      </c>
      <c r="J48" s="29">
        <f t="shared" ref="J48" si="1">((H48*100/G48)-100)</f>
        <v>4.5991162794393858E-2</v>
      </c>
      <c r="K48" s="28">
        <f>SUM(K8:K47)</f>
        <v>22108751</v>
      </c>
      <c r="L48" s="28">
        <f>SUM(L8:L47)</f>
        <v>20121309</v>
      </c>
      <c r="M48" s="28">
        <f>L48-K48</f>
        <v>-1987442</v>
      </c>
      <c r="N48" s="29">
        <f t="shared" ref="N48" si="2">((L48*100/K48)-100)</f>
        <v>-8.9893906715942506</v>
      </c>
    </row>
    <row r="49" spans="1:1" x14ac:dyDescent="0.25">
      <c r="A49" s="30" t="s">
        <v>146</v>
      </c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2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{551EEC33-156C-4E67-B42C-687201414C82}</x14:id>
        </ext>
      </extLst>
    </cfRule>
  </conditionalFormatting>
  <conditionalFormatting sqref="E8:F48 I8:J48 M8:N48">
    <cfRule type="expression" dxfId="1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{1D73CFC7-D86F-4DD6-964A-EE8116F310D4}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{2C4BC691-7F4E-4FF0-AE52-80D3A67B4104}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EEC33-156C-4E67-B42C-687201414C82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1D73CFC7-D86F-4DD6-964A-EE8116F310D4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2C4BC691-7F4E-4FF0-AE52-80D3A67B4104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M23" sqref="M23"/>
    </sheetView>
  </sheetViews>
  <sheetFormatPr baseColWidth="10" defaultRowHeight="15" x14ac:dyDescent="0.25"/>
  <sheetData>
    <row r="1" spans="1:9" ht="21" x14ac:dyDescent="0.35">
      <c r="A1" s="13" t="s">
        <v>147</v>
      </c>
      <c r="B1" s="31"/>
      <c r="C1" s="31"/>
      <c r="D1" s="31"/>
      <c r="E1" s="32"/>
      <c r="G1" s="33"/>
      <c r="H1" s="33"/>
      <c r="I1" s="33"/>
    </row>
    <row r="2" spans="1:9" x14ac:dyDescent="0.25">
      <c r="A2" s="31"/>
      <c r="B2" s="31"/>
      <c r="C2" s="31"/>
      <c r="D2" s="31"/>
      <c r="E2" s="31"/>
      <c r="F2" s="31"/>
      <c r="G2" s="31"/>
      <c r="H2" s="31"/>
      <c r="I2" s="31"/>
    </row>
    <row r="3" spans="1:9" x14ac:dyDescent="0.25">
      <c r="A3" s="31"/>
      <c r="B3" s="31"/>
      <c r="C3" s="31"/>
      <c r="D3" s="31"/>
      <c r="E3" s="31"/>
      <c r="F3" s="31"/>
      <c r="G3" s="31"/>
      <c r="H3" s="31"/>
      <c r="I3" s="31"/>
    </row>
    <row r="4" spans="1:9" x14ac:dyDescent="0.25">
      <c r="A4" s="17" t="s">
        <v>148</v>
      </c>
      <c r="B4" s="31"/>
      <c r="C4" s="31"/>
      <c r="D4" s="31"/>
      <c r="E4" s="31"/>
      <c r="F4" s="31"/>
      <c r="G4" s="31"/>
      <c r="H4" s="34"/>
      <c r="I4" s="35" t="s">
        <v>87</v>
      </c>
    </row>
    <row r="5" spans="1:9" x14ac:dyDescent="0.25">
      <c r="A5" s="105" t="s">
        <v>149</v>
      </c>
      <c r="B5" s="105"/>
      <c r="C5" s="105"/>
      <c r="D5" s="95" t="s">
        <v>150</v>
      </c>
      <c r="E5" s="95"/>
      <c r="F5" s="106" t="s">
        <v>1</v>
      </c>
      <c r="G5" s="106"/>
      <c r="H5" s="95" t="s">
        <v>93</v>
      </c>
      <c r="I5" s="95"/>
    </row>
    <row r="6" spans="1:9" x14ac:dyDescent="0.25">
      <c r="A6" s="105"/>
      <c r="B6" s="105"/>
      <c r="C6" s="105"/>
      <c r="D6" s="1">
        <v>2022</v>
      </c>
      <c r="E6" s="1">
        <v>2023</v>
      </c>
      <c r="F6" s="1">
        <v>2022</v>
      </c>
      <c r="G6" s="1">
        <v>2023</v>
      </c>
      <c r="H6" s="1" t="s">
        <v>94</v>
      </c>
      <c r="I6" s="36" t="s">
        <v>95</v>
      </c>
    </row>
    <row r="7" spans="1:9" x14ac:dyDescent="0.25">
      <c r="A7" s="107" t="s">
        <v>151</v>
      </c>
      <c r="B7" s="37" t="s">
        <v>152</v>
      </c>
      <c r="C7" s="38" t="s">
        <v>153</v>
      </c>
      <c r="D7" s="39">
        <f t="array" ref="D7:G7">[1]Líquidos!B35:E35</f>
        <v>15211850</v>
      </c>
      <c r="E7" s="39">
        <v>14786398</v>
      </c>
      <c r="F7" s="39">
        <v>15211850</v>
      </c>
      <c r="G7" s="39">
        <v>14786398</v>
      </c>
      <c r="H7" s="40">
        <f>G7-F7</f>
        <v>-425452</v>
      </c>
      <c r="I7" s="41">
        <f>((G7*100/F7)-100)</f>
        <v>-2.7968458800211664</v>
      </c>
    </row>
    <row r="8" spans="1:9" x14ac:dyDescent="0.25">
      <c r="A8" s="107"/>
      <c r="B8" s="42" t="s">
        <v>154</v>
      </c>
      <c r="C8" s="42" t="s">
        <v>153</v>
      </c>
      <c r="D8" s="39">
        <f t="array" ref="D8:G8">[1]Sólidos!B35:E35</f>
        <v>8171135</v>
      </c>
      <c r="E8" s="39">
        <v>8174893</v>
      </c>
      <c r="F8" s="43">
        <v>8171135</v>
      </c>
      <c r="G8" s="39">
        <v>8174893</v>
      </c>
      <c r="H8" s="44">
        <f t="shared" ref="H8:H12" si="0">G8-F8</f>
        <v>3758</v>
      </c>
      <c r="I8" s="45">
        <f>((G8*100/F8)-100)</f>
        <v>4.5991162794393858E-2</v>
      </c>
    </row>
    <row r="9" spans="1:9" x14ac:dyDescent="0.25">
      <c r="A9" s="107"/>
      <c r="B9" s="108" t="s">
        <v>155</v>
      </c>
      <c r="C9" s="46" t="s">
        <v>153</v>
      </c>
      <c r="D9" s="39">
        <f t="array" ref="D9:G9">'[1]Mercancía general'!B35:E35</f>
        <v>22108751</v>
      </c>
      <c r="E9" s="47">
        <v>20121309</v>
      </c>
      <c r="F9" s="39">
        <v>22108751</v>
      </c>
      <c r="G9" s="48">
        <v>20121309</v>
      </c>
      <c r="H9" s="44">
        <f t="shared" si="0"/>
        <v>-1987442</v>
      </c>
      <c r="I9" s="41">
        <f t="shared" ref="I9:I18" si="1">((G9*100/F9)-100)</f>
        <v>-8.9893906715942506</v>
      </c>
    </row>
    <row r="10" spans="1:9" x14ac:dyDescent="0.25">
      <c r="A10" s="107"/>
      <c r="B10" s="108"/>
      <c r="C10" s="49" t="s">
        <v>156</v>
      </c>
      <c r="D10" s="50">
        <f t="array" ref="D10:G10">'[1]Mercancías contenedores'!B35:E35</f>
        <v>15842097</v>
      </c>
      <c r="E10" s="50">
        <v>13928282</v>
      </c>
      <c r="F10" s="51">
        <v>15842097</v>
      </c>
      <c r="G10" s="50">
        <v>13928282</v>
      </c>
      <c r="H10" s="52">
        <f t="shared" si="0"/>
        <v>-1913815</v>
      </c>
      <c r="I10" s="53">
        <f t="shared" si="1"/>
        <v>-12.080566101823521</v>
      </c>
    </row>
    <row r="11" spans="1:9" x14ac:dyDescent="0.25">
      <c r="A11" s="107"/>
      <c r="B11" s="108"/>
      <c r="C11" s="49" t="s">
        <v>157</v>
      </c>
      <c r="D11" s="54">
        <f>D9-D10</f>
        <v>6266654</v>
      </c>
      <c r="E11" s="54">
        <f t="shared" ref="E11:G11" si="2">E9-E10</f>
        <v>6193027</v>
      </c>
      <c r="F11" s="55">
        <f t="shared" si="2"/>
        <v>6266654</v>
      </c>
      <c r="G11" s="56">
        <f t="shared" si="2"/>
        <v>6193027</v>
      </c>
      <c r="H11" s="52">
        <f t="shared" si="0"/>
        <v>-73627</v>
      </c>
      <c r="I11" s="57">
        <f t="shared" si="1"/>
        <v>-1.1749013109707391</v>
      </c>
    </row>
    <row r="12" spans="1:9" x14ac:dyDescent="0.25">
      <c r="A12" s="107"/>
      <c r="B12" s="58"/>
      <c r="C12" s="59" t="s">
        <v>158</v>
      </c>
      <c r="D12" s="60">
        <f>SUM(D7,D8,D9)</f>
        <v>45491736</v>
      </c>
      <c r="E12" s="60">
        <f>SUM(E7,E8,E9)</f>
        <v>43082600</v>
      </c>
      <c r="F12" s="60">
        <f>SUM(F7,F8,F9)</f>
        <v>45491736</v>
      </c>
      <c r="G12" s="60">
        <f>SUM(G7,G8,G9)</f>
        <v>43082600</v>
      </c>
      <c r="H12" s="61">
        <f t="shared" si="0"/>
        <v>-2409136</v>
      </c>
      <c r="I12" s="62">
        <f t="shared" si="1"/>
        <v>-5.2957662464233124</v>
      </c>
    </row>
    <row r="13" spans="1:9" x14ac:dyDescent="0.25">
      <c r="A13" s="109" t="s">
        <v>159</v>
      </c>
      <c r="B13" s="42" t="s">
        <v>160</v>
      </c>
      <c r="C13" s="46" t="s">
        <v>153</v>
      </c>
      <c r="D13" s="63">
        <f t="array" ref="D13:G13">[1]Pesca!B35:E35</f>
        <v>8780.8690000000006</v>
      </c>
      <c r="E13" s="64">
        <v>7698.7280000000001</v>
      </c>
      <c r="F13" s="39">
        <v>8780.8690000000006</v>
      </c>
      <c r="G13" s="65">
        <v>7698.7280000000001</v>
      </c>
      <c r="H13" s="39">
        <f>G13-F13</f>
        <v>-1082.1410000000005</v>
      </c>
      <c r="I13" s="66">
        <f t="shared" si="1"/>
        <v>-12.323848584917968</v>
      </c>
    </row>
    <row r="14" spans="1:9" x14ac:dyDescent="0.25">
      <c r="A14" s="109"/>
      <c r="B14" s="108" t="s">
        <v>161</v>
      </c>
      <c r="C14" s="46" t="s">
        <v>153</v>
      </c>
      <c r="D14" s="43">
        <f t="array" ref="D14:G14">[1]Avituallamiento!B35:E35</f>
        <v>893789</v>
      </c>
      <c r="E14" s="39">
        <v>864665</v>
      </c>
      <c r="F14" s="39">
        <v>893789</v>
      </c>
      <c r="G14" s="64">
        <v>864665</v>
      </c>
      <c r="H14" s="39">
        <f>G14-F14</f>
        <v>-29124</v>
      </c>
      <c r="I14" s="41">
        <f t="shared" si="1"/>
        <v>-3.2584871820977952</v>
      </c>
    </row>
    <row r="15" spans="1:9" x14ac:dyDescent="0.25">
      <c r="A15" s="109"/>
      <c r="B15" s="108"/>
      <c r="C15" s="49" t="s">
        <v>162</v>
      </c>
      <c r="D15" s="50">
        <f t="array" ref="D15:G15">'[1]Avi. combustibles'!B35:E35</f>
        <v>755038</v>
      </c>
      <c r="E15" s="67">
        <v>722266</v>
      </c>
      <c r="F15" s="68">
        <v>755038</v>
      </c>
      <c r="G15" s="68">
        <v>722266</v>
      </c>
      <c r="H15" s="50">
        <f>G15-F15</f>
        <v>-32772</v>
      </c>
      <c r="I15" s="69">
        <f t="shared" si="1"/>
        <v>-4.3404437922329748</v>
      </c>
    </row>
    <row r="16" spans="1:9" x14ac:dyDescent="0.25">
      <c r="A16" s="109"/>
      <c r="B16" s="42" t="s">
        <v>163</v>
      </c>
      <c r="C16" s="46" t="s">
        <v>153</v>
      </c>
      <c r="D16" s="70">
        <f t="array" ref="D16:G16">'[1]Tráfico interior'!B35:E35</f>
        <v>260756</v>
      </c>
      <c r="E16" s="71">
        <v>268004</v>
      </c>
      <c r="F16" s="63">
        <v>260756</v>
      </c>
      <c r="G16" s="64">
        <v>268004</v>
      </c>
      <c r="H16" s="39">
        <f>G16-F16</f>
        <v>7248</v>
      </c>
      <c r="I16" s="45">
        <f t="shared" si="1"/>
        <v>2.7796100569114373</v>
      </c>
    </row>
    <row r="17" spans="1:9" x14ac:dyDescent="0.25">
      <c r="A17" s="109"/>
      <c r="B17" s="72"/>
      <c r="C17" s="72" t="s">
        <v>158</v>
      </c>
      <c r="D17" s="73">
        <f>SUM(D13,D14,D16)</f>
        <v>1163325.8689999999</v>
      </c>
      <c r="E17" s="74">
        <f t="shared" ref="E17:G17" si="3">SUM(E13,E14,E16)</f>
        <v>1140367.7280000001</v>
      </c>
      <c r="F17" s="74">
        <f t="shared" si="3"/>
        <v>1163325.8689999999</v>
      </c>
      <c r="G17" s="74">
        <f t="shared" si="3"/>
        <v>1140367.7280000001</v>
      </c>
      <c r="H17" s="75">
        <f>G17-F17</f>
        <v>-22958.140999999829</v>
      </c>
      <c r="I17" s="62">
        <f t="shared" si="1"/>
        <v>-1.9734918316339645</v>
      </c>
    </row>
    <row r="18" spans="1:9" x14ac:dyDescent="0.25">
      <c r="A18" s="110" t="s">
        <v>164</v>
      </c>
      <c r="B18" s="110"/>
      <c r="C18" s="110"/>
      <c r="D18" s="76">
        <f>D12+D17</f>
        <v>46655061.869000003</v>
      </c>
      <c r="E18" s="77">
        <f>E12+E17</f>
        <v>44222967.728</v>
      </c>
      <c r="F18" s="77">
        <f>F12+F17</f>
        <v>46655061.869000003</v>
      </c>
      <c r="G18" s="77">
        <f>G12+G17</f>
        <v>44222967.728</v>
      </c>
      <c r="H18" s="78">
        <f t="shared" ref="H18" si="4">G18-F18</f>
        <v>-2432094.1410000026</v>
      </c>
      <c r="I18" s="79">
        <f t="shared" si="1"/>
        <v>-5.2129266226865951</v>
      </c>
    </row>
    <row r="19" spans="1:9" x14ac:dyDescent="0.25">
      <c r="A19" s="80"/>
      <c r="B19" s="81"/>
      <c r="C19" s="82"/>
      <c r="D19" s="83"/>
      <c r="E19" s="84"/>
      <c r="F19" s="85"/>
      <c r="G19" s="85"/>
      <c r="H19" s="86"/>
      <c r="I19" s="86"/>
    </row>
    <row r="20" spans="1:9" x14ac:dyDescent="0.25">
      <c r="A20" s="111" t="s">
        <v>165</v>
      </c>
      <c r="B20" s="108" t="s">
        <v>166</v>
      </c>
      <c r="C20" s="42" t="s">
        <v>153</v>
      </c>
      <c r="D20" s="39">
        <f t="array" ref="D20:G20">'[1]Mercancías tránsito'!B35:E35</f>
        <v>12459848</v>
      </c>
      <c r="E20" s="39">
        <v>11823289</v>
      </c>
      <c r="F20" s="39">
        <v>12459848</v>
      </c>
      <c r="G20" s="39">
        <v>11823289</v>
      </c>
      <c r="H20" s="87">
        <f>G20-F20</f>
        <v>-636559</v>
      </c>
      <c r="I20" s="88">
        <f t="shared" ref="I20:I30" si="5">((G20*100/F20)-100)</f>
        <v>-5.1088825481659228</v>
      </c>
    </row>
    <row r="21" spans="1:9" x14ac:dyDescent="0.25">
      <c r="A21" s="111"/>
      <c r="B21" s="108"/>
      <c r="C21" s="89" t="s">
        <v>156</v>
      </c>
      <c r="D21" s="90">
        <f t="array" ref="D21:G21">'[1]Mercan. contene. tránsito'!B35:E35</f>
        <v>9625610</v>
      </c>
      <c r="E21" s="90">
        <v>8297108</v>
      </c>
      <c r="F21" s="90">
        <v>9625610</v>
      </c>
      <c r="G21" s="90">
        <v>8297108</v>
      </c>
      <c r="H21" s="91">
        <f>G21-F21</f>
        <v>-1328502</v>
      </c>
      <c r="I21" s="92">
        <f t="shared" si="5"/>
        <v>-13.801743473920098</v>
      </c>
    </row>
    <row r="22" spans="1:9" x14ac:dyDescent="0.25">
      <c r="A22" s="111"/>
      <c r="B22" s="108" t="s">
        <v>167</v>
      </c>
      <c r="C22" s="42" t="s">
        <v>168</v>
      </c>
      <c r="D22" s="39">
        <f t="array" ref="D22:G22">'[1]Ro-Ro'!B35:E35</f>
        <v>5283609</v>
      </c>
      <c r="E22" s="39">
        <v>5355939</v>
      </c>
      <c r="F22" s="39">
        <v>5283609</v>
      </c>
      <c r="G22" s="39">
        <v>5355939</v>
      </c>
      <c r="H22" s="87">
        <f t="shared" ref="H22:H30" si="6">G22-F22</f>
        <v>72330</v>
      </c>
      <c r="I22" s="88">
        <f t="shared" si="5"/>
        <v>1.3689506547513304</v>
      </c>
    </row>
    <row r="23" spans="1:9" x14ac:dyDescent="0.25">
      <c r="A23" s="111"/>
      <c r="B23" s="108"/>
      <c r="C23" s="93" t="s">
        <v>169</v>
      </c>
      <c r="D23" s="90">
        <f t="array" ref="D23:G23">'[1]Ro-Ro UTIS'!B35:E35</f>
        <v>215056</v>
      </c>
      <c r="E23" s="90">
        <v>218886</v>
      </c>
      <c r="F23" s="90">
        <v>215056</v>
      </c>
      <c r="G23" s="90">
        <v>218886</v>
      </c>
      <c r="H23" s="91">
        <f t="shared" si="6"/>
        <v>3830</v>
      </c>
      <c r="I23" s="92">
        <f t="shared" si="5"/>
        <v>1.780931478312624</v>
      </c>
    </row>
    <row r="24" spans="1:9" x14ac:dyDescent="0.25">
      <c r="A24" s="111"/>
      <c r="B24" s="108" t="s">
        <v>170</v>
      </c>
      <c r="C24" s="42" t="s">
        <v>153</v>
      </c>
      <c r="D24" s="39">
        <f t="array" ref="D24:G24">[1]TEUS!B35:E35</f>
        <v>1446924</v>
      </c>
      <c r="E24" s="39">
        <v>1284424.75</v>
      </c>
      <c r="F24" s="39">
        <v>1446924</v>
      </c>
      <c r="G24" s="39">
        <v>1284424.75</v>
      </c>
      <c r="H24" s="87">
        <f t="shared" si="6"/>
        <v>-162499.25</v>
      </c>
      <c r="I24" s="88">
        <f t="shared" si="5"/>
        <v>-11.230669337159384</v>
      </c>
    </row>
    <row r="25" spans="1:9" x14ac:dyDescent="0.25">
      <c r="A25" s="111"/>
      <c r="B25" s="108"/>
      <c r="C25" s="89" t="s">
        <v>171</v>
      </c>
      <c r="D25" s="90">
        <f t="array" ref="D25:G25">'[1]TEUS tránsito'!B35:E35</f>
        <v>784600.25</v>
      </c>
      <c r="E25" s="90">
        <v>653374</v>
      </c>
      <c r="F25" s="90">
        <v>784600.25</v>
      </c>
      <c r="G25" s="90">
        <v>653374</v>
      </c>
      <c r="H25" s="91">
        <f t="shared" si="6"/>
        <v>-131226.25</v>
      </c>
      <c r="I25" s="92">
        <f t="shared" si="5"/>
        <v>-16.72523683238694</v>
      </c>
    </row>
    <row r="26" spans="1:9" x14ac:dyDescent="0.25">
      <c r="A26" s="111"/>
      <c r="B26" s="108"/>
      <c r="C26" s="89" t="s">
        <v>172</v>
      </c>
      <c r="D26" s="90">
        <f t="array" ref="D26:G26">'[1]TEUS nacional'!B35:E35</f>
        <v>158146</v>
      </c>
      <c r="E26" s="90">
        <v>160320.25</v>
      </c>
      <c r="F26" s="90">
        <v>158146</v>
      </c>
      <c r="G26" s="90">
        <v>160320.25</v>
      </c>
      <c r="H26" s="91">
        <f t="shared" si="6"/>
        <v>2174.25</v>
      </c>
      <c r="I26" s="92">
        <f t="shared" si="5"/>
        <v>1.3748371757742888</v>
      </c>
    </row>
    <row r="27" spans="1:9" x14ac:dyDescent="0.25">
      <c r="A27" s="111"/>
      <c r="B27" s="108"/>
      <c r="C27" s="89" t="s">
        <v>173</v>
      </c>
      <c r="D27" s="90">
        <f t="array" ref="D27:G27">'[1]TEUS exterior'!B35:E35</f>
        <v>504177.75</v>
      </c>
      <c r="E27" s="90">
        <v>470730.5</v>
      </c>
      <c r="F27" s="90">
        <v>504177.75</v>
      </c>
      <c r="G27" s="90">
        <v>470730.5</v>
      </c>
      <c r="H27" s="91">
        <f t="shared" si="6"/>
        <v>-33447.25</v>
      </c>
      <c r="I27" s="92">
        <f t="shared" si="5"/>
        <v>-6.6340194504815031</v>
      </c>
    </row>
    <row r="28" spans="1:9" x14ac:dyDescent="0.25">
      <c r="A28" s="111"/>
      <c r="B28" s="108" t="s">
        <v>174</v>
      </c>
      <c r="C28" s="42" t="s">
        <v>175</v>
      </c>
      <c r="D28" s="39">
        <f t="array" ref="D28:G28">'[1]Buques número'!B35:E35</f>
        <v>11103</v>
      </c>
      <c r="E28" s="39">
        <v>11642</v>
      </c>
      <c r="F28" s="39">
        <v>11103</v>
      </c>
      <c r="G28" s="39">
        <v>11642</v>
      </c>
      <c r="H28" s="87">
        <f t="shared" si="6"/>
        <v>539</v>
      </c>
      <c r="I28" s="88">
        <f t="shared" si="5"/>
        <v>4.854543816986407</v>
      </c>
    </row>
    <row r="29" spans="1:9" x14ac:dyDescent="0.25">
      <c r="A29" s="111"/>
      <c r="B29" s="108"/>
      <c r="C29" s="42" t="s">
        <v>176</v>
      </c>
      <c r="D29" s="39">
        <f t="array" ref="D29:G29">'[1]Buques GT'!B35:E35</f>
        <v>181018089</v>
      </c>
      <c r="E29" s="39">
        <v>199407600</v>
      </c>
      <c r="F29" s="39">
        <v>181018089</v>
      </c>
      <c r="G29" s="39">
        <v>199407600</v>
      </c>
      <c r="H29" s="87">
        <f t="shared" si="6"/>
        <v>18389511</v>
      </c>
      <c r="I29" s="88">
        <f t="shared" si="5"/>
        <v>10.158935552567897</v>
      </c>
    </row>
    <row r="30" spans="1:9" x14ac:dyDescent="0.25">
      <c r="A30" s="111"/>
      <c r="B30" s="108"/>
      <c r="C30" s="89" t="s">
        <v>177</v>
      </c>
      <c r="D30" s="90">
        <f t="array" ref="D30:G30">[1]Cruceros!B35:E35</f>
        <v>271</v>
      </c>
      <c r="E30" s="90">
        <v>233</v>
      </c>
      <c r="F30" s="90">
        <v>271</v>
      </c>
      <c r="G30" s="90">
        <v>233</v>
      </c>
      <c r="H30" s="91">
        <f t="shared" si="6"/>
        <v>-38</v>
      </c>
      <c r="I30" s="92">
        <f t="shared" si="5"/>
        <v>-14.022140221402211</v>
      </c>
    </row>
    <row r="31" spans="1:9" x14ac:dyDescent="0.25">
      <c r="A31" s="111"/>
      <c r="B31" s="108" t="s">
        <v>178</v>
      </c>
      <c r="C31" s="42" t="s">
        <v>153</v>
      </c>
      <c r="D31" s="39">
        <f t="array" ref="D31:G31">'[1]Pasajeros total'!B35:E35</f>
        <v>1220460</v>
      </c>
      <c r="E31" s="39">
        <v>2027812</v>
      </c>
      <c r="F31" s="39">
        <v>1220460</v>
      </c>
      <c r="G31" s="39">
        <v>2027812</v>
      </c>
      <c r="H31" s="87">
        <f>G31-F31</f>
        <v>807352</v>
      </c>
      <c r="I31" s="88">
        <f>((G31*100/F31)-100)</f>
        <v>66.151451092211147</v>
      </c>
    </row>
    <row r="32" spans="1:9" x14ac:dyDescent="0.25">
      <c r="A32" s="111"/>
      <c r="B32" s="108"/>
      <c r="C32" s="89" t="s">
        <v>179</v>
      </c>
      <c r="D32" s="90">
        <f t="array" ref="D32:G32">'[1]Pasajeros regulares'!B35:E35</f>
        <v>959340</v>
      </c>
      <c r="E32" s="90">
        <v>1414239</v>
      </c>
      <c r="F32" s="90">
        <v>959340</v>
      </c>
      <c r="G32" s="90">
        <v>1414239</v>
      </c>
      <c r="H32" s="91">
        <f>G32-F32</f>
        <v>454899</v>
      </c>
      <c r="I32" s="92">
        <f>((G32*100/F32)-100)</f>
        <v>47.417912314716375</v>
      </c>
    </row>
    <row r="33" spans="1:9" x14ac:dyDescent="0.25">
      <c r="A33" s="111"/>
      <c r="B33" s="108"/>
      <c r="C33" s="89" t="s">
        <v>180</v>
      </c>
      <c r="D33" s="90">
        <f t="array" ref="D33:G33">'[1]Pasajeros crucero'!B35:E35</f>
        <v>261120</v>
      </c>
      <c r="E33" s="90">
        <v>613573</v>
      </c>
      <c r="F33" s="90">
        <v>261120</v>
      </c>
      <c r="G33" s="90">
        <v>613573</v>
      </c>
      <c r="H33" s="91">
        <f>G33-F33</f>
        <v>352453</v>
      </c>
      <c r="I33" s="92">
        <f>((G33*100/F33)-100)</f>
        <v>134.97740502450981</v>
      </c>
    </row>
    <row r="34" spans="1:9" x14ac:dyDescent="0.25">
      <c r="A34" s="111"/>
      <c r="B34" s="108" t="s">
        <v>181</v>
      </c>
      <c r="C34" s="42" t="s">
        <v>182</v>
      </c>
      <c r="D34" s="39">
        <f t="array" ref="D34:G34">'[1]Automóviles régimen pasaje'!B35:E35</f>
        <v>270521</v>
      </c>
      <c r="E34" s="39">
        <v>386944</v>
      </c>
      <c r="F34" s="39">
        <v>270521</v>
      </c>
      <c r="G34" s="39">
        <v>386944</v>
      </c>
      <c r="H34" s="87">
        <f>G34-F34</f>
        <v>116423</v>
      </c>
      <c r="I34" s="88">
        <f>((G34*100/F34)-100)</f>
        <v>43.036584960132473</v>
      </c>
    </row>
    <row r="35" spans="1:9" x14ac:dyDescent="0.25">
      <c r="A35" s="111"/>
      <c r="B35" s="108"/>
      <c r="C35" s="42" t="s">
        <v>183</v>
      </c>
      <c r="D35" s="39">
        <f t="array" ref="D35:G35">'[1]Automóviles régimen mercancía'!B35:E35</f>
        <v>242380</v>
      </c>
      <c r="E35" s="39">
        <v>261829</v>
      </c>
      <c r="F35" s="39">
        <v>242380</v>
      </c>
      <c r="G35" s="39">
        <v>261829</v>
      </c>
      <c r="H35" s="87">
        <f>G35-F35</f>
        <v>19449</v>
      </c>
      <c r="I35" s="88">
        <f>((G35*100/F35)-100)</f>
        <v>8.0241769122864923</v>
      </c>
    </row>
    <row r="36" spans="1:9" x14ac:dyDescent="0.25">
      <c r="A36" s="94" t="s">
        <v>146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0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 2023</vt:lpstr>
      <vt:lpstr>Resumen naturalezas Enero 2023</vt:lpstr>
      <vt:lpstr>Resumen general Enero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Encarni</dc:creator>
  <cp:lastModifiedBy>Encarni</cp:lastModifiedBy>
  <dcterms:created xsi:type="dcterms:W3CDTF">2024-05-05T11:12:30Z</dcterms:created>
  <dcterms:modified xsi:type="dcterms:W3CDTF">2024-08-23T08:29:55Z</dcterms:modified>
</cp:coreProperties>
</file>