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brero 2023" sheetId="1" r:id="rId1"/>
    <sheet name="Resumen naturalezas Febrero2023" sheetId="2" r:id="rId2"/>
    <sheet name="Resumen general Febrero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DP31" i="1" l="1"/>
  <c r="DQ31" i="1" s="1"/>
  <c r="DO31" i="1"/>
  <c r="DN31" i="1"/>
  <c r="DM31" i="1"/>
  <c r="D35" i="3" l="1" a="1"/>
  <c r="G35" i="3" s="1"/>
  <c r="D34" i="3" a="1"/>
  <c r="G34" i="3" s="1"/>
  <c r="D33" i="3" a="1"/>
  <c r="G33" i="3" s="1"/>
  <c r="D32" i="3" a="1"/>
  <c r="G32" i="3" s="1"/>
  <c r="D31" i="3" a="1"/>
  <c r="G31" i="3" s="1"/>
  <c r="D30" i="3" a="1"/>
  <c r="G30" i="3" s="1"/>
  <c r="D29" i="3" a="1"/>
  <c r="D29" i="3" s="1"/>
  <c r="D28" i="3" a="1"/>
  <c r="E28" i="3" s="1"/>
  <c r="D27" i="3" a="1"/>
  <c r="F27" i="3" s="1"/>
  <c r="D26" i="3" a="1"/>
  <c r="D25" i="3" a="1"/>
  <c r="D24" i="3" a="1"/>
  <c r="E24" i="3" s="1"/>
  <c r="D23" i="3" a="1"/>
  <c r="D23" i="3" s="1"/>
  <c r="D22" i="3" a="1"/>
  <c r="E22" i="3" s="1"/>
  <c r="D21" i="3" a="1"/>
  <c r="G21" i="3" s="1"/>
  <c r="D20" i="3" a="1"/>
  <c r="D16" i="3" a="1"/>
  <c r="D15" i="3" a="1"/>
  <c r="D15" i="3" s="1"/>
  <c r="D14" i="3" a="1"/>
  <c r="D14" i="3" s="1"/>
  <c r="D13" i="3" a="1"/>
  <c r="E13" i="3" s="1"/>
  <c r="D10" i="3" a="1"/>
  <c r="D9" i="3" a="1"/>
  <c r="D8" i="3" a="1"/>
  <c r="D7" i="3" a="1"/>
  <c r="F7" i="3" s="1"/>
  <c r="L48" i="2"/>
  <c r="M48" i="2" s="1"/>
  <c r="K48" i="2"/>
  <c r="J48" i="2"/>
  <c r="H48" i="2"/>
  <c r="I48" i="2" s="1"/>
  <c r="G48" i="2"/>
  <c r="D48" i="2"/>
  <c r="F48" i="2" s="1"/>
  <c r="C48" i="2"/>
  <c r="DK31" i="1"/>
  <c r="DJ31" i="1"/>
  <c r="DI31" i="1"/>
  <c r="DH31" i="1"/>
  <c r="DF31" i="1"/>
  <c r="DG31" i="1" s="1"/>
  <c r="DE31" i="1"/>
  <c r="DD31" i="1"/>
  <c r="DC31" i="1"/>
  <c r="DA31" i="1"/>
  <c r="CZ31" i="1"/>
  <c r="CY31" i="1"/>
  <c r="CX31" i="1"/>
  <c r="CV31" i="1"/>
  <c r="CW31" i="1" s="1"/>
  <c r="CU31" i="1"/>
  <c r="CT31" i="1"/>
  <c r="CS31" i="1"/>
  <c r="CQ31" i="1"/>
  <c r="CP31" i="1"/>
  <c r="CO31" i="1"/>
  <c r="CN31" i="1"/>
  <c r="CL31" i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B31" i="1"/>
  <c r="BA31" i="1"/>
  <c r="AZ31" i="1"/>
  <c r="AX31" i="1"/>
  <c r="AY31" i="1" s="1"/>
  <c r="AW31" i="1"/>
  <c r="AV31" i="1"/>
  <c r="AU31" i="1"/>
  <c r="AS31" i="1"/>
  <c r="AR31" i="1"/>
  <c r="AQ31" i="1"/>
  <c r="AP31" i="1"/>
  <c r="AN31" i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X31" i="1"/>
  <c r="W31" i="1"/>
  <c r="V31" i="1"/>
  <c r="T31" i="1"/>
  <c r="S31" i="1"/>
  <c r="R31" i="1"/>
  <c r="Q31" i="1"/>
  <c r="O31" i="1"/>
  <c r="P31" i="1" s="1"/>
  <c r="N31" i="1"/>
  <c r="M31" i="1"/>
  <c r="L31" i="1"/>
  <c r="J31" i="1"/>
  <c r="I31" i="1"/>
  <c r="H31" i="1"/>
  <c r="G31" i="1"/>
  <c r="F15" i="3" l="1"/>
  <c r="G15" i="3"/>
  <c r="G28" i="3"/>
  <c r="I28" i="3" s="1"/>
  <c r="F28" i="3"/>
  <c r="DL31" i="1"/>
  <c r="K31" i="1"/>
  <c r="CR31" i="1"/>
  <c r="AT31" i="1"/>
  <c r="AO31" i="1"/>
  <c r="BX31" i="1"/>
  <c r="U31" i="1"/>
  <c r="CM31" i="1"/>
  <c r="Z31" i="1"/>
  <c r="BD31" i="1"/>
  <c r="DB31" i="1"/>
  <c r="F23" i="3"/>
  <c r="G23" i="3"/>
  <c r="H23" i="3" s="1"/>
  <c r="D31" i="3"/>
  <c r="E15" i="3"/>
  <c r="G24" i="3"/>
  <c r="H24" i="3" s="1"/>
  <c r="E14" i="3"/>
  <c r="D7" i="3"/>
  <c r="F14" i="3"/>
  <c r="F22" i="3"/>
  <c r="E30" i="3"/>
  <c r="G14" i="3"/>
  <c r="G7" i="3"/>
  <c r="H7" i="3" s="1"/>
  <c r="G13" i="3"/>
  <c r="H13" i="3" s="1"/>
  <c r="E23" i="3"/>
  <c r="F24" i="3"/>
  <c r="G29" i="3"/>
  <c r="D30" i="3"/>
  <c r="E7" i="3"/>
  <c r="G22" i="3"/>
  <c r="D24" i="3"/>
  <c r="E29" i="3"/>
  <c r="F30" i="3"/>
  <c r="I30" i="3" s="1"/>
  <c r="F13" i="3"/>
  <c r="G27" i="3"/>
  <c r="H27" i="3" s="1"/>
  <c r="F29" i="3"/>
  <c r="G9" i="3"/>
  <c r="F9" i="3"/>
  <c r="E9" i="3"/>
  <c r="E11" i="3" s="1"/>
  <c r="D9" i="3"/>
  <c r="G20" i="3"/>
  <c r="F20" i="3"/>
  <c r="E20" i="3"/>
  <c r="G8" i="3"/>
  <c r="F8" i="3"/>
  <c r="I15" i="3"/>
  <c r="D20" i="3"/>
  <c r="G25" i="3"/>
  <c r="F25" i="3"/>
  <c r="E25" i="3"/>
  <c r="D8" i="3"/>
  <c r="G16" i="3"/>
  <c r="F16" i="3"/>
  <c r="D25" i="3"/>
  <c r="I27" i="3"/>
  <c r="E8" i="3"/>
  <c r="F10" i="3"/>
  <c r="E10" i="3"/>
  <c r="D10" i="3"/>
  <c r="D16" i="3"/>
  <c r="I22" i="3"/>
  <c r="H22" i="3"/>
  <c r="G10" i="3"/>
  <c r="E16" i="3"/>
  <c r="E17" i="3" s="1"/>
  <c r="F21" i="3"/>
  <c r="I21" i="3" s="1"/>
  <c r="E21" i="3"/>
  <c r="D21" i="3"/>
  <c r="G26" i="3"/>
  <c r="F26" i="3"/>
  <c r="E26" i="3"/>
  <c r="D26" i="3"/>
  <c r="E31" i="3"/>
  <c r="D32" i="3"/>
  <c r="D27" i="3"/>
  <c r="F31" i="3"/>
  <c r="I31" i="3" s="1"/>
  <c r="E32" i="3"/>
  <c r="D33" i="3"/>
  <c r="D13" i="3"/>
  <c r="H15" i="3"/>
  <c r="D22" i="3"/>
  <c r="E27" i="3"/>
  <c r="D28" i="3"/>
  <c r="F32" i="3"/>
  <c r="I32" i="3" s="1"/>
  <c r="E33" i="3"/>
  <c r="D34" i="3"/>
  <c r="F33" i="3"/>
  <c r="I33" i="3" s="1"/>
  <c r="E34" i="3"/>
  <c r="D35" i="3"/>
  <c r="F34" i="3"/>
  <c r="H34" i="3" s="1"/>
  <c r="E35" i="3"/>
  <c r="F35" i="3"/>
  <c r="I35" i="3" s="1"/>
  <c r="E48" i="2"/>
  <c r="N48" i="2"/>
  <c r="I13" i="3" l="1"/>
  <c r="I7" i="3"/>
  <c r="I23" i="3"/>
  <c r="H30" i="3"/>
  <c r="H28" i="3"/>
  <c r="I14" i="3"/>
  <c r="H29" i="3"/>
  <c r="I24" i="3"/>
  <c r="I29" i="3"/>
  <c r="H14" i="3"/>
  <c r="F17" i="3"/>
  <c r="D12" i="3"/>
  <c r="F11" i="3"/>
  <c r="H32" i="3"/>
  <c r="I34" i="3"/>
  <c r="H8" i="3"/>
  <c r="G12" i="3"/>
  <c r="I8" i="3"/>
  <c r="H25" i="3"/>
  <c r="I25" i="3"/>
  <c r="H31" i="3"/>
  <c r="I26" i="3"/>
  <c r="H26" i="3"/>
  <c r="I10" i="3"/>
  <c r="H10" i="3"/>
  <c r="I20" i="3"/>
  <c r="H20" i="3"/>
  <c r="I9" i="3"/>
  <c r="G11" i="3"/>
  <c r="H9" i="3"/>
  <c r="E12" i="3"/>
  <c r="E18" i="3" s="1"/>
  <c r="H33" i="3"/>
  <c r="D11" i="3"/>
  <c r="F12" i="3"/>
  <c r="D17" i="3"/>
  <c r="H35" i="3"/>
  <c r="H16" i="3"/>
  <c r="I16" i="3"/>
  <c r="G17" i="3"/>
  <c r="H21" i="3"/>
  <c r="F18" i="3" l="1"/>
  <c r="D18" i="3"/>
  <c r="I11" i="3"/>
  <c r="H11" i="3"/>
  <c r="G18" i="3"/>
  <c r="I12" i="3"/>
  <c r="H12" i="3"/>
  <c r="H17" i="3"/>
  <c r="I17" i="3"/>
  <c r="H18" i="3" l="1"/>
  <c r="I18" i="3"/>
  <c r="E31" i="1" l="1"/>
  <c r="D31" i="1"/>
  <c r="C31" i="1"/>
  <c r="B31" i="1"/>
  <c r="F31" i="1" l="1"/>
</calcChain>
</file>

<file path=xl/sharedStrings.xml><?xml version="1.0" encoding="utf-8"?>
<sst xmlns="http://schemas.openxmlformats.org/spreadsheetml/2006/main" count="496" uniqueCount="184">
  <si>
    <t>Autoridad Portuaria</t>
  </si>
  <si>
    <t>Acumulado desde Enero</t>
  </si>
  <si>
    <t>Var. (%)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</si>
  <si>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</si>
  <si>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</si>
  <si>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</si>
  <si>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</si>
  <si>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</si>
  <si>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</si>
  <si>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</si>
  <si>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</si>
  <si>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</si>
  <si>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</si>
  <si>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</si>
  <si>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</si>
  <si>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</si>
  <si>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</si>
  <si>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</si>
  <si>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</si>
  <si>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</si>
  <si>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</si>
  <si>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 xml:space="preserve"> </t>
  </si>
  <si>
    <t>Melilla</t>
  </si>
  <si>
    <t>Motril</t>
  </si>
  <si>
    <t>Pasaia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</si>
  <si>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</si>
  <si>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</si>
  <si>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</si>
  <si>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</si>
  <si>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</si>
  <si>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</si>
  <si>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</si>
  <si>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</si>
  <si>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Febrero Graneles Líquidos</t>
  </si>
  <si>
    <t>2022 t</t>
  </si>
  <si>
    <t>2023 t</t>
  </si>
  <si>
    <t>Acumulado desde Enero Graneles Líquidos</t>
  </si>
  <si>
    <t xml:space="preserve">Febrero Mercancía General </t>
  </si>
  <si>
    <t xml:space="preserve">Acumulado desde Enero Mercancía General </t>
  </si>
  <si>
    <t>Febrero Mercancía general en contenedores</t>
  </si>
  <si>
    <t>Acumulado desde Enero Mercancía general en contenedores</t>
  </si>
  <si>
    <t>Febrero Pesca</t>
  </si>
  <si>
    <t>Acumulado desde Enero Pesca</t>
  </si>
  <si>
    <t>Febrero Avituallamiento</t>
  </si>
  <si>
    <t>Acumulado desde Enero Avituallamiento</t>
  </si>
  <si>
    <t>Febrero Avituallamiento de combustibles líquidos</t>
  </si>
  <si>
    <t>Acumulado desde Enero Avituallamiento de combustibles líquidos</t>
  </si>
  <si>
    <t>Febrero Tráfico interior</t>
  </si>
  <si>
    <t>Acumulado desde Enero Tráfico interior</t>
  </si>
  <si>
    <t>Febrero Mercancías en tránsito</t>
  </si>
  <si>
    <t>Acumulado desde Enero Mercancías en tránsito</t>
  </si>
  <si>
    <t>Febrero Mercancías en tránsito en contenedores</t>
  </si>
  <si>
    <t>Acumulado desde Enero Mercancías en tránsito en contenedores</t>
  </si>
  <si>
    <t>Febrero Tráfico Ro-Ro</t>
  </si>
  <si>
    <t>Acumulado desde Enero Tráfico Ro-Ro</t>
  </si>
  <si>
    <t>Febrero Unidades de transporte intermodal Ro-Ro  UTIS</t>
  </si>
  <si>
    <t>Acumulado desde Enero Unidades de transporte intermodal Ro-Ro  UTIS</t>
  </si>
  <si>
    <t>Febrero Contenedores TEUS</t>
  </si>
  <si>
    <t>Acumulado desde Enero Contenedores TEUS</t>
  </si>
  <si>
    <t>Febrero Contenedores en tránsito TEUS</t>
  </si>
  <si>
    <t>Acumulado desde Enero Contenedores en tránsito TEUS</t>
  </si>
  <si>
    <t>Febrero Contenedores entrada-salida nacional TEUS</t>
  </si>
  <si>
    <t>Acumulado desde Enero Contenedores entrada-salida nacional TEUS</t>
  </si>
  <si>
    <t>Febrero Contenedores entrada-salida exterior TEUS</t>
  </si>
  <si>
    <t>Acumulado desde Enero Contenedores entrada-salida exterior TEUS</t>
  </si>
  <si>
    <t>2022 GT</t>
  </si>
  <si>
    <t>2023 GT</t>
  </si>
  <si>
    <t>Febrero Buques de crucero (Número)</t>
  </si>
  <si>
    <t>Acumulado desde Enero Buques de crucero (Número)</t>
  </si>
  <si>
    <t>Febrero Pasajeros en régimen de transporte y de crucero (Número)</t>
  </si>
  <si>
    <t>Acumulado desde Enero Pasajeros en régimen de transporte y de crucero (Número)</t>
  </si>
  <si>
    <t>Febrero Pasajeros en régimen de transporte (Número)</t>
  </si>
  <si>
    <t>Acumulado desde Enero Pasajeros en régimen de transporte (Número)</t>
  </si>
  <si>
    <t>Febrero Pasajeros de crucero (Número)</t>
  </si>
  <si>
    <t>Acumulado desde Enero Pasajeros de crucero (Número)</t>
  </si>
  <si>
    <t>Febrero Automóviles en régimen de pasaje (Unidades)</t>
  </si>
  <si>
    <t>Acumulado desde Enero Automóviles en régimen de pasaje (Unidades)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</si>
  <si>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</si>
  <si>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</si>
  <si>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</si>
  <si>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</si>
  <si>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</si>
  <si>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</si>
  <si>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</si>
  <si>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</si>
  <si>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</si>
  <si>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</si>
  <si>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</si>
  <si>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</si>
  <si>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</si>
  <si>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</si>
  <si>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</si>
  <si>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</si>
  <si>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</si>
  <si>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</si>
  <si>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</si>
  <si>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</si>
  <si>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</si>
  <si>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</si>
  <si>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</si>
  <si>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</si>
  <si>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</si>
  <si>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</si>
  <si>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</si>
  <si>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</si>
  <si>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</si>
  <si>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</si>
  <si>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</si>
  <si>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</si>
  <si>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</si>
  <si>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</si>
  <si>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</si>
  <si>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</si>
  <si>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</si>
  <si>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</si>
  <si>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</si>
  <si>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</si>
  <si>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</si>
  <si>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</si>
  <si>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</si>
  <si>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</si>
  <si>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</si>
  <si>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</si>
  <si>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</si>
  <si>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</si>
  <si>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</si>
  <si>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</si>
  <si>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</si>
  <si>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</si>
  <si>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</si>
  <si>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</si>
  <si>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</si>
  <si>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</si>
  <si>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</si>
  <si>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</si>
  <si>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</si>
  <si>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</si>
  <si>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</si>
  <si>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</si>
  <si>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</si>
  <si>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</si>
  <si>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</si>
  <si>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Febrero 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</si>
  <si>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</si>
  <si>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</si>
  <si>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</si>
  <si>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</si>
  <si>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</si>
  <si>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</si>
  <si>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</si>
  <si>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</si>
  <si>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</si>
  <si>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</si>
  <si>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</si>
  <si>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</si>
  <si>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</si>
  <si>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</si>
  <si>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</si>
  <si>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</si>
  <si>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</si>
  <si>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</si>
  <si>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</si>
  <si>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</si>
  <si>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</si>
  <si>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</si>
  <si>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</si>
  <si>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</si>
  <si>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</si>
  <si>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</si>
  <si>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</si>
  <si>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</si>
  <si>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</si>
  <si>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</si>
  <si>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</si>
  <si>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</si>
  <si>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</si>
  <si>
    <t>Febrero Graneles Sólidos</t>
  </si>
  <si>
    <t>Acumulado desde Enero Graneles Sólidos</t>
  </si>
  <si>
    <t>Febrero Buques mercantes (Número)</t>
  </si>
  <si>
    <t>Acumulado desde Enero Buques mercantes (Número)</t>
  </si>
  <si>
    <t>Febrero Buques mercantes (G.T.)</t>
  </si>
  <si>
    <t>Acumulado desde Enero Buques mercantes (G.T.)</t>
  </si>
  <si>
    <t>Febrero Automóviles en régimen de mercancía (Unidades)</t>
  </si>
  <si>
    <t>Acumulado desde Enero Automóviles en régimen de mercancía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</si>
</sst>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3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indent="1"/>
    </xf>
    <xf numFmtId="0" fontId="16" fillId="3" borderId="26" xfId="0" applyFont="1" applyFill="1" applyBorder="1" applyAlignment="1">
      <alignment horizontal="left" vertical="center"/>
    </xf>
    <xf numFmtId="0" fontId="20" fillId="2" borderId="21" xfId="0" applyFont="1" applyFill="1" applyBorder="1" applyAlignment="1">
      <alignment horizontal="right" vertical="center"/>
    </xf>
    <xf numFmtId="0" fontId="16" fillId="4" borderId="29" xfId="0" applyFont="1" applyFill="1" applyBorder="1" applyAlignment="1">
      <alignment horizontal="left" vertical="center" indent="1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53"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2%20Febrer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5">
          <cell r="B35">
            <v>13963380</v>
          </cell>
          <cell r="C35">
            <v>14620962</v>
          </cell>
          <cell r="D35">
            <v>29175230</v>
          </cell>
          <cell r="E35">
            <v>29407360</v>
          </cell>
        </row>
      </sheetData>
      <sheetData sheetId="8">
        <row r="35">
          <cell r="B35">
            <v>7416156</v>
          </cell>
          <cell r="C35">
            <v>7057755</v>
          </cell>
          <cell r="D35">
            <v>15587291</v>
          </cell>
          <cell r="E35">
            <v>15232648</v>
          </cell>
        </row>
      </sheetData>
      <sheetData sheetId="9">
        <row r="35">
          <cell r="B35">
            <v>21351420</v>
          </cell>
          <cell r="C35">
            <v>19805024</v>
          </cell>
          <cell r="D35">
            <v>43460171</v>
          </cell>
          <cell r="E35">
            <v>39926333</v>
          </cell>
        </row>
      </sheetData>
      <sheetData sheetId="10">
        <row r="35">
          <cell r="B35">
            <v>14727638</v>
          </cell>
          <cell r="C35">
            <v>13281502</v>
          </cell>
          <cell r="D35">
            <v>30569735</v>
          </cell>
          <cell r="E35">
            <v>27209784</v>
          </cell>
        </row>
      </sheetData>
      <sheetData sheetId="11">
        <row r="35">
          <cell r="B35">
            <v>9028.4060000000009</v>
          </cell>
          <cell r="C35">
            <v>8831.9750000000004</v>
          </cell>
          <cell r="D35">
            <v>17809.275000000001</v>
          </cell>
          <cell r="E35">
            <v>16530.703000000001</v>
          </cell>
        </row>
      </sheetData>
      <sheetData sheetId="12">
        <row r="35">
          <cell r="B35">
            <v>904663</v>
          </cell>
          <cell r="C35">
            <v>749410</v>
          </cell>
          <cell r="D35">
            <v>1798452</v>
          </cell>
          <cell r="E35">
            <v>1614075</v>
          </cell>
        </row>
      </sheetData>
      <sheetData sheetId="13">
        <row r="35">
          <cell r="B35">
            <v>761343</v>
          </cell>
          <cell r="C35">
            <v>630331</v>
          </cell>
          <cell r="D35">
            <v>1516381</v>
          </cell>
          <cell r="E35">
            <v>1352597</v>
          </cell>
        </row>
      </sheetData>
      <sheetData sheetId="14">
        <row r="35">
          <cell r="B35">
            <v>358590</v>
          </cell>
          <cell r="C35">
            <v>221366</v>
          </cell>
          <cell r="D35">
            <v>619346</v>
          </cell>
          <cell r="E35">
            <v>489370</v>
          </cell>
        </row>
      </sheetData>
      <sheetData sheetId="15">
        <row r="35">
          <cell r="B35">
            <v>10989962</v>
          </cell>
          <cell r="C35">
            <v>10948315</v>
          </cell>
          <cell r="D35">
            <v>23449810</v>
          </cell>
          <cell r="E35">
            <v>22771604</v>
          </cell>
        </row>
      </sheetData>
      <sheetData sheetId="16">
        <row r="35">
          <cell r="B35">
            <v>8500773</v>
          </cell>
          <cell r="C35">
            <v>7563594</v>
          </cell>
          <cell r="D35">
            <v>18126383</v>
          </cell>
          <cell r="E35">
            <v>15860702</v>
          </cell>
        </row>
      </sheetData>
      <sheetData sheetId="17">
        <row r="35">
          <cell r="B35">
            <v>5706630</v>
          </cell>
          <cell r="C35">
            <v>5608743</v>
          </cell>
          <cell r="D35">
            <v>10990239</v>
          </cell>
          <cell r="E35">
            <v>10964682</v>
          </cell>
        </row>
      </sheetData>
      <sheetData sheetId="18">
        <row r="35">
          <cell r="B35">
            <v>233939</v>
          </cell>
          <cell r="C35">
            <v>224713</v>
          </cell>
          <cell r="D35">
            <v>448995</v>
          </cell>
          <cell r="E35">
            <v>443599</v>
          </cell>
        </row>
      </sheetData>
      <sheetData sheetId="19">
        <row r="35">
          <cell r="B35">
            <v>1356205.25</v>
          </cell>
          <cell r="C35">
            <v>1222256.5</v>
          </cell>
          <cell r="D35">
            <v>2803129.25</v>
          </cell>
          <cell r="E35">
            <v>2506681.25</v>
          </cell>
        </row>
      </sheetData>
      <sheetData sheetId="20">
        <row r="35">
          <cell r="B35">
            <v>685849.16999999993</v>
          </cell>
          <cell r="C35">
            <v>603773.75</v>
          </cell>
          <cell r="D35">
            <v>1470449.42</v>
          </cell>
          <cell r="E35">
            <v>1257147.75</v>
          </cell>
        </row>
      </sheetData>
      <sheetData sheetId="21">
        <row r="35">
          <cell r="B35">
            <v>158935.5</v>
          </cell>
          <cell r="C35">
            <v>159082.25</v>
          </cell>
          <cell r="D35">
            <v>317081.5</v>
          </cell>
          <cell r="E35">
            <v>319402.5</v>
          </cell>
        </row>
      </sheetData>
      <sheetData sheetId="22">
        <row r="35">
          <cell r="B35">
            <v>511420.57999999996</v>
          </cell>
          <cell r="C35">
            <v>459400.5</v>
          </cell>
          <cell r="D35">
            <v>1015598.3300000001</v>
          </cell>
          <cell r="E35">
            <v>930131</v>
          </cell>
        </row>
      </sheetData>
      <sheetData sheetId="23">
        <row r="35">
          <cell r="B35">
            <v>9994</v>
          </cell>
          <cell r="C35">
            <v>10471</v>
          </cell>
          <cell r="D35">
            <v>21097</v>
          </cell>
          <cell r="E35">
            <v>22113</v>
          </cell>
        </row>
      </sheetData>
      <sheetData sheetId="24">
        <row r="35">
          <cell r="B35">
            <v>167742678</v>
          </cell>
          <cell r="C35">
            <v>178818396</v>
          </cell>
          <cell r="D35">
            <v>348760767</v>
          </cell>
          <cell r="E35">
            <v>378225996</v>
          </cell>
        </row>
      </sheetData>
      <sheetData sheetId="25">
        <row r="35">
          <cell r="B35">
            <v>201</v>
          </cell>
          <cell r="C35">
            <v>211</v>
          </cell>
          <cell r="D35">
            <v>472</v>
          </cell>
          <cell r="E35">
            <v>444</v>
          </cell>
        </row>
      </sheetData>
      <sheetData sheetId="26">
        <row r="35">
          <cell r="B35">
            <v>1234737</v>
          </cell>
          <cell r="C35">
            <v>1826476</v>
          </cell>
          <cell r="D35">
            <v>2455197</v>
          </cell>
          <cell r="E35">
            <v>3854288</v>
          </cell>
        </row>
      </sheetData>
      <sheetData sheetId="27">
        <row r="35">
          <cell r="B35">
            <v>1025225</v>
          </cell>
          <cell r="C35">
            <v>1277560</v>
          </cell>
          <cell r="D35">
            <v>1984565</v>
          </cell>
          <cell r="E35">
            <v>2691799</v>
          </cell>
        </row>
      </sheetData>
      <sheetData sheetId="28">
        <row r="35">
          <cell r="B35">
            <v>209512</v>
          </cell>
          <cell r="C35">
            <v>548916</v>
          </cell>
          <cell r="D35">
            <v>470632</v>
          </cell>
          <cell r="E35">
            <v>1162489</v>
          </cell>
        </row>
      </sheetData>
      <sheetData sheetId="29">
        <row r="35">
          <cell r="B35">
            <v>277885</v>
          </cell>
          <cell r="C35">
            <v>333726</v>
          </cell>
          <cell r="D35">
            <v>548406</v>
          </cell>
          <cell r="E35">
            <v>720670</v>
          </cell>
        </row>
      </sheetData>
      <sheetData sheetId="30">
        <row r="35">
          <cell r="B35">
            <v>236715</v>
          </cell>
          <cell r="C35">
            <v>300932</v>
          </cell>
          <cell r="D35">
            <v>479095</v>
          </cell>
          <cell r="E35">
            <v>562761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topLeftCell="CQ1" workbookViewId="0">
      <selection activeCell="DO1" sqref="DO1:DQ1"/>
    </sheetView>
  </sheetViews>
  <sheetFormatPr baseColWidth="10" defaultColWidth="9.140625" defaultRowHeight="15" x14ac:dyDescent="0.25"/>
  <cols>
    <col min="1" max="1" width="20.5703125" customWidth="1"/>
    <col min="3" max="3" width="18" customWidth="1"/>
    <col min="11" max="11" width="11.85546875" customWidth="1"/>
    <col min="13" max="13" width="14" customWidth="1"/>
    <col min="33" max="33" width="10.140625" customWidth="1"/>
    <col min="73" max="73" width="11.42578125" customWidth="1"/>
    <col min="78" max="78" width="13.140625" customWidth="1"/>
    <col min="83" max="83" width="11.42578125" customWidth="1"/>
    <col min="98" max="98" width="13" customWidth="1"/>
    <col min="101" max="101" width="12.140625" customWidth="1"/>
    <col min="103" max="103" width="16.42578125" customWidth="1"/>
    <col min="113" max="113" width="13.140625" customWidth="1"/>
  </cols>
  <sheetData>
    <row r="1" spans="1:121" ht="43.5" customHeight="1" x14ac:dyDescent="0.25">
      <c r="A1" s="99" t="s">
        <v>0</v>
      </c>
      <c r="B1" s="98" t="s">
        <v>33</v>
      </c>
      <c r="C1" s="98"/>
      <c r="D1" s="97" t="s">
        <v>36</v>
      </c>
      <c r="E1" s="97"/>
      <c r="F1" s="97"/>
      <c r="G1" s="97" t="s">
        <v>176</v>
      </c>
      <c r="H1" s="97"/>
      <c r="I1" s="97" t="s">
        <v>177</v>
      </c>
      <c r="J1" s="97"/>
      <c r="K1" s="97"/>
      <c r="L1" s="98" t="s">
        <v>37</v>
      </c>
      <c r="M1" s="98"/>
      <c r="N1" s="97" t="s">
        <v>38</v>
      </c>
      <c r="O1" s="97"/>
      <c r="P1" s="97"/>
      <c r="Q1" s="97" t="s">
        <v>39</v>
      </c>
      <c r="R1" s="97"/>
      <c r="S1" s="97" t="s">
        <v>40</v>
      </c>
      <c r="T1" s="97"/>
      <c r="U1" s="97"/>
      <c r="V1" s="98" t="s">
        <v>41</v>
      </c>
      <c r="W1" s="98"/>
      <c r="X1" s="98" t="s">
        <v>42</v>
      </c>
      <c r="Y1" s="98"/>
      <c r="Z1" s="98"/>
      <c r="AA1" s="97" t="s">
        <v>43</v>
      </c>
      <c r="AB1" s="97"/>
      <c r="AC1" s="97" t="s">
        <v>44</v>
      </c>
      <c r="AD1" s="97"/>
      <c r="AE1" s="97"/>
      <c r="AF1" s="97" t="s">
        <v>45</v>
      </c>
      <c r="AG1" s="97"/>
      <c r="AH1" s="97" t="s">
        <v>46</v>
      </c>
      <c r="AI1" s="97"/>
      <c r="AJ1" s="97"/>
      <c r="AK1" s="97" t="s">
        <v>47</v>
      </c>
      <c r="AL1" s="97"/>
      <c r="AM1" s="97" t="s">
        <v>48</v>
      </c>
      <c r="AN1" s="97"/>
      <c r="AO1" s="97"/>
      <c r="AP1" s="97" t="s">
        <v>49</v>
      </c>
      <c r="AQ1" s="97"/>
      <c r="AR1" s="97" t="s">
        <v>50</v>
      </c>
      <c r="AS1" s="97"/>
      <c r="AT1" s="97"/>
      <c r="AU1" s="97" t="s">
        <v>51</v>
      </c>
      <c r="AV1" s="97"/>
      <c r="AW1" s="97" t="s">
        <v>52</v>
      </c>
      <c r="AX1" s="97"/>
      <c r="AY1" s="97"/>
      <c r="AZ1" s="97" t="s">
        <v>53</v>
      </c>
      <c r="BA1" s="97"/>
      <c r="BB1" s="97" t="s">
        <v>54</v>
      </c>
      <c r="BC1" s="97"/>
      <c r="BD1" s="97"/>
      <c r="BE1" s="97" t="s">
        <v>55</v>
      </c>
      <c r="BF1" s="97"/>
      <c r="BG1" s="97" t="s">
        <v>56</v>
      </c>
      <c r="BH1" s="97"/>
      <c r="BI1" s="97"/>
      <c r="BJ1" s="97" t="s">
        <v>57</v>
      </c>
      <c r="BK1" s="97"/>
      <c r="BL1" s="97" t="s">
        <v>58</v>
      </c>
      <c r="BM1" s="97"/>
      <c r="BN1" s="97"/>
      <c r="BO1" s="97" t="s">
        <v>59</v>
      </c>
      <c r="BP1" s="97"/>
      <c r="BQ1" s="97" t="s">
        <v>60</v>
      </c>
      <c r="BR1" s="97"/>
      <c r="BS1" s="97"/>
      <c r="BT1" s="97" t="s">
        <v>61</v>
      </c>
      <c r="BU1" s="97"/>
      <c r="BV1" s="97" t="s">
        <v>62</v>
      </c>
      <c r="BW1" s="97"/>
      <c r="BX1" s="97"/>
      <c r="BY1" s="97" t="s">
        <v>63</v>
      </c>
      <c r="BZ1" s="97"/>
      <c r="CA1" s="97" t="s">
        <v>64</v>
      </c>
      <c r="CB1" s="97"/>
      <c r="CC1" s="97"/>
      <c r="CD1" s="97" t="s">
        <v>178</v>
      </c>
      <c r="CE1" s="97"/>
      <c r="CF1" s="97" t="s">
        <v>179</v>
      </c>
      <c r="CG1" s="97"/>
      <c r="CH1" s="97"/>
      <c r="CI1" s="97" t="s">
        <v>180</v>
      </c>
      <c r="CJ1" s="97"/>
      <c r="CK1" s="97" t="s">
        <v>181</v>
      </c>
      <c r="CL1" s="97"/>
      <c r="CM1" s="97"/>
      <c r="CN1" s="97" t="s">
        <v>67</v>
      </c>
      <c r="CO1" s="97"/>
      <c r="CP1" s="97" t="s">
        <v>68</v>
      </c>
      <c r="CQ1" s="97"/>
      <c r="CR1" s="97"/>
      <c r="CS1" s="97" t="s">
        <v>69</v>
      </c>
      <c r="CT1" s="97"/>
      <c r="CU1" s="97" t="s">
        <v>70</v>
      </c>
      <c r="CV1" s="97"/>
      <c r="CW1" s="97"/>
      <c r="CX1" s="97" t="s">
        <v>71</v>
      </c>
      <c r="CY1" s="97"/>
      <c r="CZ1" s="97" t="s">
        <v>72</v>
      </c>
      <c r="DA1" s="97"/>
      <c r="DB1" s="97"/>
      <c r="DC1" s="97" t="s">
        <v>73</v>
      </c>
      <c r="DD1" s="97"/>
      <c r="DE1" s="97" t="s">
        <v>74</v>
      </c>
      <c r="DF1" s="97"/>
      <c r="DG1" s="97"/>
      <c r="DH1" s="97" t="s">
        <v>75</v>
      </c>
      <c r="DI1" s="97"/>
      <c r="DJ1" s="97" t="s">
        <v>76</v>
      </c>
      <c r="DK1" s="97"/>
      <c r="DL1" s="97"/>
      <c r="DM1" s="97" t="s">
        <v>182</v>
      </c>
      <c r="DN1" s="97"/>
      <c r="DO1" s="98" t="s">
        <v>183</v>
      </c>
      <c r="DP1" s="98"/>
      <c r="DQ1" s="98"/>
    </row>
    <row r="2" spans="1:121" ht="25.5" customHeight="1" x14ac:dyDescent="0.25">
      <c r="A2" s="99"/>
      <c r="B2" s="1" t="s">
        <v>34</v>
      </c>
      <c r="C2" s="1" t="s">
        <v>35</v>
      </c>
      <c r="D2" s="1" t="s">
        <v>34</v>
      </c>
      <c r="E2" s="1" t="s">
        <v>35</v>
      </c>
      <c r="F2" s="2" t="s">
        <v>2</v>
      </c>
      <c r="G2" s="1" t="s">
        <v>34</v>
      </c>
      <c r="H2" s="1" t="s">
        <v>35</v>
      </c>
      <c r="I2" s="1" t="s">
        <v>34</v>
      </c>
      <c r="J2" s="1" t="s">
        <v>35</v>
      </c>
      <c r="K2" s="2" t="s">
        <v>2</v>
      </c>
      <c r="L2" s="1" t="s">
        <v>34</v>
      </c>
      <c r="M2" s="1" t="s">
        <v>35</v>
      </c>
      <c r="N2" s="1" t="s">
        <v>34</v>
      </c>
      <c r="O2" s="1" t="s">
        <v>35</v>
      </c>
      <c r="P2" s="2" t="s">
        <v>2</v>
      </c>
      <c r="Q2" s="1" t="s">
        <v>34</v>
      </c>
      <c r="R2" s="1" t="s">
        <v>35</v>
      </c>
      <c r="S2" s="1" t="s">
        <v>34</v>
      </c>
      <c r="T2" s="1" t="s">
        <v>35</v>
      </c>
      <c r="U2" s="2" t="s">
        <v>2</v>
      </c>
      <c r="V2" s="1" t="s">
        <v>34</v>
      </c>
      <c r="W2" s="1" t="s">
        <v>35</v>
      </c>
      <c r="X2" s="1" t="s">
        <v>34</v>
      </c>
      <c r="Y2" s="1" t="s">
        <v>35</v>
      </c>
      <c r="Z2" s="2" t="s">
        <v>2</v>
      </c>
      <c r="AA2" s="1" t="s">
        <v>34</v>
      </c>
      <c r="AB2" s="1" t="s">
        <v>35</v>
      </c>
      <c r="AC2" s="1" t="s">
        <v>34</v>
      </c>
      <c r="AD2" s="1" t="s">
        <v>35</v>
      </c>
      <c r="AE2" s="2" t="s">
        <v>2</v>
      </c>
      <c r="AF2" s="1" t="s">
        <v>34</v>
      </c>
      <c r="AG2" s="1" t="s">
        <v>35</v>
      </c>
      <c r="AH2" s="1" t="s">
        <v>34</v>
      </c>
      <c r="AI2" s="1" t="s">
        <v>35</v>
      </c>
      <c r="AJ2" s="2" t="s">
        <v>2</v>
      </c>
      <c r="AK2" s="1" t="s">
        <v>34</v>
      </c>
      <c r="AL2" s="1" t="s">
        <v>35</v>
      </c>
      <c r="AM2" s="1" t="s">
        <v>34</v>
      </c>
      <c r="AN2" s="1" t="s">
        <v>35</v>
      </c>
      <c r="AO2" s="2" t="s">
        <v>2</v>
      </c>
      <c r="AP2" s="1" t="s">
        <v>34</v>
      </c>
      <c r="AQ2" s="1" t="s">
        <v>35</v>
      </c>
      <c r="AR2" s="1" t="s">
        <v>34</v>
      </c>
      <c r="AS2" s="1" t="s">
        <v>35</v>
      </c>
      <c r="AT2" s="2" t="s">
        <v>2</v>
      </c>
      <c r="AU2" s="1" t="s">
        <v>34</v>
      </c>
      <c r="AV2" s="1" t="s">
        <v>35</v>
      </c>
      <c r="AW2" s="1" t="s">
        <v>34</v>
      </c>
      <c r="AX2" s="1" t="s">
        <v>35</v>
      </c>
      <c r="AY2" s="2" t="s">
        <v>2</v>
      </c>
      <c r="AZ2" s="1" t="s">
        <v>34</v>
      </c>
      <c r="BA2" s="1" t="s">
        <v>35</v>
      </c>
      <c r="BB2" s="1" t="s">
        <v>34</v>
      </c>
      <c r="BC2" s="1" t="s">
        <v>35</v>
      </c>
      <c r="BD2" s="2" t="s">
        <v>2</v>
      </c>
      <c r="BE2" s="1">
        <v>2022</v>
      </c>
      <c r="BF2" s="1">
        <v>2023</v>
      </c>
      <c r="BG2" s="1">
        <v>2022</v>
      </c>
      <c r="BH2" s="1">
        <v>2023</v>
      </c>
      <c r="BI2" s="2" t="s">
        <v>2</v>
      </c>
      <c r="BJ2" s="1">
        <v>2022</v>
      </c>
      <c r="BK2" s="1">
        <v>2023</v>
      </c>
      <c r="BL2" s="1">
        <v>2022</v>
      </c>
      <c r="BM2" s="1">
        <v>2023</v>
      </c>
      <c r="BN2" s="2" t="s">
        <v>2</v>
      </c>
      <c r="BO2" s="1">
        <v>2022</v>
      </c>
      <c r="BP2" s="1">
        <v>2023</v>
      </c>
      <c r="BQ2" s="1">
        <v>2022</v>
      </c>
      <c r="BR2" s="1">
        <v>2023</v>
      </c>
      <c r="BS2" s="2" t="s">
        <v>2</v>
      </c>
      <c r="BT2" s="1">
        <v>2022</v>
      </c>
      <c r="BU2" s="1">
        <v>2023</v>
      </c>
      <c r="BV2" s="1">
        <v>2022</v>
      </c>
      <c r="BW2" s="1">
        <v>2023</v>
      </c>
      <c r="BX2" s="2" t="s">
        <v>2</v>
      </c>
      <c r="BY2" s="1">
        <v>2022</v>
      </c>
      <c r="BZ2" s="1">
        <v>2023</v>
      </c>
      <c r="CA2" s="1">
        <v>2022</v>
      </c>
      <c r="CB2" s="1">
        <v>2023</v>
      </c>
      <c r="CC2" s="2" t="s">
        <v>2</v>
      </c>
      <c r="CD2" s="1">
        <v>2022</v>
      </c>
      <c r="CE2" s="1">
        <v>2023</v>
      </c>
      <c r="CF2" s="1">
        <v>2022</v>
      </c>
      <c r="CG2" s="1">
        <v>2023</v>
      </c>
      <c r="CH2" s="2" t="s">
        <v>2</v>
      </c>
      <c r="CI2" s="1" t="s">
        <v>65</v>
      </c>
      <c r="CJ2" s="1" t="s">
        <v>66</v>
      </c>
      <c r="CK2" s="1" t="s">
        <v>65</v>
      </c>
      <c r="CL2" s="1" t="s">
        <v>66</v>
      </c>
      <c r="CM2" s="2" t="s">
        <v>2</v>
      </c>
      <c r="CN2" s="1">
        <v>2022</v>
      </c>
      <c r="CO2" s="1">
        <v>2023</v>
      </c>
      <c r="CP2" s="1">
        <v>2022</v>
      </c>
      <c r="CQ2" s="1">
        <v>2023</v>
      </c>
      <c r="CR2" s="2" t="s">
        <v>2</v>
      </c>
      <c r="CS2" s="1">
        <v>2022</v>
      </c>
      <c r="CT2" s="1">
        <v>2023</v>
      </c>
      <c r="CU2" s="1">
        <v>2022</v>
      </c>
      <c r="CV2" s="1">
        <v>2023</v>
      </c>
      <c r="CW2" s="2" t="s">
        <v>2</v>
      </c>
      <c r="CX2" s="1">
        <v>2022</v>
      </c>
      <c r="CY2" s="1">
        <v>2023</v>
      </c>
      <c r="CZ2" s="1">
        <v>2022</v>
      </c>
      <c r="DA2" s="1">
        <v>2023</v>
      </c>
      <c r="DB2" s="2" t="s">
        <v>2</v>
      </c>
      <c r="DC2" s="1">
        <v>2022</v>
      </c>
      <c r="DD2" s="1">
        <v>2023</v>
      </c>
      <c r="DE2" s="1">
        <v>2022</v>
      </c>
      <c r="DF2" s="1">
        <v>2023</v>
      </c>
      <c r="DG2" s="2" t="s">
        <v>2</v>
      </c>
      <c r="DH2" s="1">
        <v>2022</v>
      </c>
      <c r="DI2" s="1">
        <v>2023</v>
      </c>
      <c r="DJ2" s="1">
        <v>2022</v>
      </c>
      <c r="DK2" s="1">
        <v>2023</v>
      </c>
      <c r="DL2" s="2" t="s">
        <v>2</v>
      </c>
      <c r="DM2" s="1">
        <v>2022</v>
      </c>
      <c r="DN2" s="1">
        <v>2023</v>
      </c>
      <c r="DO2" s="1">
        <v>2022</v>
      </c>
      <c r="DP2" s="1">
        <v>2023</v>
      </c>
      <c r="DQ2" s="2" t="s">
        <v>2</v>
      </c>
    </row>
    <row r="3" spans="1:121" x14ac:dyDescent="0.25">
      <c r="A3" s="3" t="s">
        <v>3</v>
      </c>
      <c r="B3" s="4">
        <v>690494</v>
      </c>
      <c r="C3" s="4">
        <v>895370</v>
      </c>
      <c r="D3" s="4">
        <v>1313788</v>
      </c>
      <c r="E3" s="4">
        <v>1572025</v>
      </c>
      <c r="F3" s="5">
        <v>19.655910999339309</v>
      </c>
      <c r="G3" s="4">
        <v>185452</v>
      </c>
      <c r="H3" s="4">
        <v>546233</v>
      </c>
      <c r="I3" s="4">
        <v>650011</v>
      </c>
      <c r="J3" s="4">
        <v>1067680</v>
      </c>
      <c r="K3" s="5">
        <v>64.255681826922938</v>
      </c>
      <c r="L3" s="4">
        <v>67314</v>
      </c>
      <c r="M3" s="4">
        <v>57323</v>
      </c>
      <c r="N3" s="4">
        <v>146930</v>
      </c>
      <c r="O3" s="4">
        <v>98320</v>
      </c>
      <c r="P3" s="5">
        <v>-33.08378139249983</v>
      </c>
      <c r="Q3" s="4">
        <v>30</v>
      </c>
      <c r="R3" s="4">
        <v>0</v>
      </c>
      <c r="S3" s="4">
        <v>30</v>
      </c>
      <c r="T3" s="4">
        <v>66</v>
      </c>
      <c r="U3" s="5">
        <v>120</v>
      </c>
      <c r="V3" s="4">
        <v>964.41399999999999</v>
      </c>
      <c r="W3" s="4">
        <v>1385.374</v>
      </c>
      <c r="X3" s="4">
        <v>2368.2750000000001</v>
      </c>
      <c r="Y3" s="4">
        <v>2588.3719999999998</v>
      </c>
      <c r="Z3" s="5">
        <v>9.2935575471598924</v>
      </c>
      <c r="AA3" s="4">
        <v>3796</v>
      </c>
      <c r="AB3" s="4">
        <v>3713</v>
      </c>
      <c r="AC3" s="4">
        <v>6794</v>
      </c>
      <c r="AD3" s="4">
        <v>5740</v>
      </c>
      <c r="AE3" s="5">
        <v>-15.513688548719459</v>
      </c>
      <c r="AF3" s="4">
        <v>3372</v>
      </c>
      <c r="AG3" s="4">
        <v>2599</v>
      </c>
      <c r="AH3" s="4">
        <v>5581</v>
      </c>
      <c r="AI3" s="4">
        <v>4087</v>
      </c>
      <c r="AJ3" s="5">
        <v>-26.76939616556173</v>
      </c>
      <c r="AK3" s="4">
        <v>0</v>
      </c>
      <c r="AL3" s="4">
        <v>0</v>
      </c>
      <c r="AM3" s="4">
        <v>0</v>
      </c>
      <c r="AN3" s="4">
        <v>0</v>
      </c>
      <c r="AO3" s="5" t="s">
        <v>21</v>
      </c>
      <c r="AP3" s="4">
        <v>0</v>
      </c>
      <c r="AQ3" s="4">
        <v>315786</v>
      </c>
      <c r="AR3" s="4">
        <v>92330</v>
      </c>
      <c r="AS3" s="4">
        <v>584180</v>
      </c>
      <c r="AT3" s="5">
        <v>532.70876204917147</v>
      </c>
      <c r="AU3" s="4">
        <v>0</v>
      </c>
      <c r="AV3" s="4">
        <v>0</v>
      </c>
      <c r="AW3" s="4">
        <v>0</v>
      </c>
      <c r="AX3" s="4">
        <v>0</v>
      </c>
      <c r="AY3" s="5" t="s">
        <v>21</v>
      </c>
      <c r="AZ3" s="4">
        <v>0</v>
      </c>
      <c r="BA3" s="4">
        <v>0</v>
      </c>
      <c r="BB3" s="4">
        <v>0</v>
      </c>
      <c r="BC3" s="4">
        <v>0</v>
      </c>
      <c r="BD3" s="5" t="s">
        <v>21</v>
      </c>
      <c r="BE3" s="4">
        <v>0</v>
      </c>
      <c r="BF3" s="4">
        <v>0</v>
      </c>
      <c r="BG3" s="4">
        <v>0</v>
      </c>
      <c r="BH3" s="4">
        <v>0</v>
      </c>
      <c r="BI3" s="5" t="s">
        <v>21</v>
      </c>
      <c r="BJ3" s="4">
        <v>3</v>
      </c>
      <c r="BK3" s="4">
        <v>0</v>
      </c>
      <c r="BL3" s="4">
        <v>3</v>
      </c>
      <c r="BM3" s="4">
        <v>6</v>
      </c>
      <c r="BN3" s="5">
        <v>100</v>
      </c>
      <c r="BO3" s="4">
        <v>0</v>
      </c>
      <c r="BP3" s="4">
        <v>0</v>
      </c>
      <c r="BQ3" s="4">
        <v>0</v>
      </c>
      <c r="BR3" s="4">
        <v>0</v>
      </c>
      <c r="BS3" s="5" t="s">
        <v>21</v>
      </c>
      <c r="BT3" s="4">
        <v>0</v>
      </c>
      <c r="BU3" s="4">
        <v>0</v>
      </c>
      <c r="BV3" s="4">
        <v>0</v>
      </c>
      <c r="BW3" s="4">
        <v>0</v>
      </c>
      <c r="BX3" s="5" t="s">
        <v>21</v>
      </c>
      <c r="BY3" s="4">
        <v>3</v>
      </c>
      <c r="BZ3" s="4">
        <v>0</v>
      </c>
      <c r="CA3" s="4">
        <v>3</v>
      </c>
      <c r="CB3" s="4">
        <v>6</v>
      </c>
      <c r="CC3" s="5">
        <v>100</v>
      </c>
      <c r="CD3" s="4">
        <v>69</v>
      </c>
      <c r="CE3" s="4">
        <v>96</v>
      </c>
      <c r="CF3" s="4">
        <v>158</v>
      </c>
      <c r="CG3" s="4">
        <v>177</v>
      </c>
      <c r="CH3" s="5">
        <v>12.025316455696201</v>
      </c>
      <c r="CI3" s="4">
        <v>1083167</v>
      </c>
      <c r="CJ3" s="4">
        <v>1545849</v>
      </c>
      <c r="CK3" s="4">
        <v>2699881</v>
      </c>
      <c r="CL3" s="4">
        <v>3004690</v>
      </c>
      <c r="CM3" s="5">
        <v>11.289719806169231</v>
      </c>
      <c r="CN3" s="4">
        <v>1</v>
      </c>
      <c r="CO3" s="4">
        <v>0</v>
      </c>
      <c r="CP3" s="4">
        <v>6</v>
      </c>
      <c r="CQ3" s="4">
        <v>4</v>
      </c>
      <c r="CR3" s="5">
        <v>-33.333333333333329</v>
      </c>
      <c r="CS3" s="4">
        <v>975</v>
      </c>
      <c r="CT3" s="4">
        <v>0</v>
      </c>
      <c r="CU3" s="4">
        <v>5697</v>
      </c>
      <c r="CV3" s="4">
        <v>6584</v>
      </c>
      <c r="CW3" s="5">
        <v>15.56959803405301</v>
      </c>
      <c r="CX3" s="4">
        <v>0</v>
      </c>
      <c r="CY3" s="4">
        <v>0</v>
      </c>
      <c r="CZ3" s="4">
        <v>0</v>
      </c>
      <c r="DA3" s="4">
        <v>0</v>
      </c>
      <c r="DB3" s="5" t="s">
        <v>21</v>
      </c>
      <c r="DC3" s="4">
        <v>975</v>
      </c>
      <c r="DD3" s="4">
        <v>0</v>
      </c>
      <c r="DE3" s="4">
        <v>5697</v>
      </c>
      <c r="DF3" s="4">
        <v>6584</v>
      </c>
      <c r="DG3" s="5">
        <v>15.56959803405301</v>
      </c>
      <c r="DH3" s="4">
        <v>0</v>
      </c>
      <c r="DI3" s="4">
        <v>0</v>
      </c>
      <c r="DJ3" s="4">
        <v>0</v>
      </c>
      <c r="DK3" s="4">
        <v>0</v>
      </c>
      <c r="DL3" s="5" t="s">
        <v>21</v>
      </c>
      <c r="DM3" s="4">
        <v>0</v>
      </c>
      <c r="DN3" s="4">
        <v>0</v>
      </c>
      <c r="DO3" s="4">
        <v>0</v>
      </c>
      <c r="DP3" s="4">
        <v>0</v>
      </c>
      <c r="DQ3" s="5" t="s">
        <v>21</v>
      </c>
    </row>
    <row r="4" spans="1:121" x14ac:dyDescent="0.25">
      <c r="A4" s="3" t="s">
        <v>4</v>
      </c>
      <c r="B4" s="4">
        <v>7190</v>
      </c>
      <c r="C4" s="4">
        <v>0</v>
      </c>
      <c r="D4" s="4">
        <v>7190</v>
      </c>
      <c r="E4" s="4">
        <v>5453</v>
      </c>
      <c r="F4" s="5">
        <v>-24.15855354659249</v>
      </c>
      <c r="G4" s="4">
        <v>127195</v>
      </c>
      <c r="H4" s="4">
        <v>135408</v>
      </c>
      <c r="I4" s="4">
        <v>246770</v>
      </c>
      <c r="J4" s="4">
        <v>327167</v>
      </c>
      <c r="K4" s="5">
        <v>32.579730113060748</v>
      </c>
      <c r="L4" s="4">
        <v>134557</v>
      </c>
      <c r="M4" s="4">
        <v>96726</v>
      </c>
      <c r="N4" s="4">
        <v>238597</v>
      </c>
      <c r="O4" s="4">
        <v>192930</v>
      </c>
      <c r="P4" s="5">
        <v>-19.139804775416291</v>
      </c>
      <c r="Q4" s="4">
        <v>114149</v>
      </c>
      <c r="R4" s="4">
        <v>89628</v>
      </c>
      <c r="S4" s="4">
        <v>211312</v>
      </c>
      <c r="T4" s="4">
        <v>178973</v>
      </c>
      <c r="U4" s="5">
        <v>-15.3039108048762</v>
      </c>
      <c r="V4" s="4">
        <v>78.673000000000002</v>
      </c>
      <c r="W4" s="4">
        <v>0</v>
      </c>
      <c r="X4" s="4">
        <v>78.673000000000002</v>
      </c>
      <c r="Y4" s="4">
        <v>0</v>
      </c>
      <c r="Z4" s="5">
        <v>-100</v>
      </c>
      <c r="AA4" s="4">
        <v>1908</v>
      </c>
      <c r="AB4" s="4">
        <v>1447</v>
      </c>
      <c r="AC4" s="4">
        <v>3392</v>
      </c>
      <c r="AD4" s="4">
        <v>3311</v>
      </c>
      <c r="AE4" s="5">
        <v>-2.3879716981132049</v>
      </c>
      <c r="AF4" s="4">
        <v>200</v>
      </c>
      <c r="AG4" s="4">
        <v>186</v>
      </c>
      <c r="AH4" s="4">
        <v>329</v>
      </c>
      <c r="AI4" s="4">
        <v>369</v>
      </c>
      <c r="AJ4" s="5">
        <v>12.158054711246191</v>
      </c>
      <c r="AK4" s="4">
        <v>0</v>
      </c>
      <c r="AL4" s="4">
        <v>0</v>
      </c>
      <c r="AM4" s="4">
        <v>0</v>
      </c>
      <c r="AN4" s="4">
        <v>0</v>
      </c>
      <c r="AO4" s="5" t="s">
        <v>21</v>
      </c>
      <c r="AP4" s="4">
        <v>1107</v>
      </c>
      <c r="AQ4" s="4">
        <v>0</v>
      </c>
      <c r="AR4" s="4">
        <v>5770</v>
      </c>
      <c r="AS4" s="4">
        <v>1100</v>
      </c>
      <c r="AT4" s="5">
        <v>-80.935875216637783</v>
      </c>
      <c r="AU4" s="4">
        <v>1107</v>
      </c>
      <c r="AV4" s="4">
        <v>0</v>
      </c>
      <c r="AW4" s="4">
        <v>5770</v>
      </c>
      <c r="AX4" s="4">
        <v>1100</v>
      </c>
      <c r="AY4" s="5">
        <v>-80.935875216637783</v>
      </c>
      <c r="AZ4" s="4">
        <v>4863</v>
      </c>
      <c r="BA4" s="4">
        <v>51</v>
      </c>
      <c r="BB4" s="4">
        <v>4922</v>
      </c>
      <c r="BC4" s="4">
        <v>4881</v>
      </c>
      <c r="BD4" s="5">
        <v>-0.83299471759447385</v>
      </c>
      <c r="BE4" s="4">
        <v>220</v>
      </c>
      <c r="BF4" s="4">
        <v>0</v>
      </c>
      <c r="BG4" s="4">
        <v>220</v>
      </c>
      <c r="BH4" s="4">
        <v>186</v>
      </c>
      <c r="BI4" s="5">
        <v>-15.45454545454545</v>
      </c>
      <c r="BJ4" s="4">
        <v>17968</v>
      </c>
      <c r="BK4" s="4">
        <v>13856.75</v>
      </c>
      <c r="BL4" s="4">
        <v>32902</v>
      </c>
      <c r="BM4" s="4">
        <v>28110.5</v>
      </c>
      <c r="BN4" s="5">
        <v>-14.562944501853989</v>
      </c>
      <c r="BO4" s="4">
        <v>46</v>
      </c>
      <c r="BP4" s="4">
        <v>0</v>
      </c>
      <c r="BQ4" s="4">
        <v>446.5</v>
      </c>
      <c r="BR4" s="4">
        <v>109.5</v>
      </c>
      <c r="BS4" s="5">
        <v>-75.475923852183655</v>
      </c>
      <c r="BT4" s="4">
        <v>14861.75</v>
      </c>
      <c r="BU4" s="4">
        <v>11734.5</v>
      </c>
      <c r="BV4" s="4">
        <v>26410</v>
      </c>
      <c r="BW4" s="4">
        <v>23525</v>
      </c>
      <c r="BX4" s="5">
        <v>-10.923892464975379</v>
      </c>
      <c r="BY4" s="4">
        <v>3060.25</v>
      </c>
      <c r="BZ4" s="4">
        <v>2122.25</v>
      </c>
      <c r="CA4" s="4">
        <v>6045.5</v>
      </c>
      <c r="CB4" s="4">
        <v>4476</v>
      </c>
      <c r="CC4" s="5">
        <v>-25.961458936398969</v>
      </c>
      <c r="CD4" s="4">
        <v>49</v>
      </c>
      <c r="CE4" s="4">
        <v>53</v>
      </c>
      <c r="CF4" s="4">
        <v>92</v>
      </c>
      <c r="CG4" s="4">
        <v>111</v>
      </c>
      <c r="CH4" s="5">
        <v>20.65217391304348</v>
      </c>
      <c r="CI4" s="4">
        <v>627419</v>
      </c>
      <c r="CJ4" s="4">
        <v>816249</v>
      </c>
      <c r="CK4" s="4">
        <v>1249729</v>
      </c>
      <c r="CL4" s="4">
        <v>1793941</v>
      </c>
      <c r="CM4" s="5">
        <v>43.546400859706381</v>
      </c>
      <c r="CN4" s="4">
        <v>1</v>
      </c>
      <c r="CO4" s="4">
        <v>4</v>
      </c>
      <c r="CP4" s="4">
        <v>2</v>
      </c>
      <c r="CQ4" s="4">
        <v>8</v>
      </c>
      <c r="CR4" s="5">
        <v>300</v>
      </c>
      <c r="CS4" s="4">
        <v>12379</v>
      </c>
      <c r="CT4" s="4">
        <v>18333</v>
      </c>
      <c r="CU4" s="4">
        <v>24253</v>
      </c>
      <c r="CV4" s="4">
        <v>38508</v>
      </c>
      <c r="CW4" s="5">
        <v>58.776233867975087</v>
      </c>
      <c r="CX4" s="4">
        <v>9971</v>
      </c>
      <c r="CY4" s="4">
        <v>8555</v>
      </c>
      <c r="CZ4" s="4">
        <v>19365</v>
      </c>
      <c r="DA4" s="4">
        <v>17917</v>
      </c>
      <c r="DB4" s="5">
        <v>-7.4774076942938308</v>
      </c>
      <c r="DC4" s="4">
        <v>2408</v>
      </c>
      <c r="DD4" s="4">
        <v>9778</v>
      </c>
      <c r="DE4" s="4">
        <v>4888</v>
      </c>
      <c r="DF4" s="4">
        <v>20591</v>
      </c>
      <c r="DG4" s="5">
        <v>321.25613747954168</v>
      </c>
      <c r="DH4" s="4">
        <v>2139</v>
      </c>
      <c r="DI4" s="4">
        <v>1938</v>
      </c>
      <c r="DJ4" s="4">
        <v>4286</v>
      </c>
      <c r="DK4" s="4">
        <v>4455</v>
      </c>
      <c r="DL4" s="5">
        <v>3.943070461969199</v>
      </c>
      <c r="DM4" s="4">
        <v>87</v>
      </c>
      <c r="DN4" s="4">
        <v>142</v>
      </c>
      <c r="DO4" s="4">
        <v>197</v>
      </c>
      <c r="DP4" s="4">
        <v>220</v>
      </c>
      <c r="DQ4" s="5">
        <v>11.675126903553309</v>
      </c>
    </row>
    <row r="5" spans="1:121" x14ac:dyDescent="0.25">
      <c r="A5" s="3" t="s">
        <v>5</v>
      </c>
      <c r="B5" s="4">
        <v>13894</v>
      </c>
      <c r="C5" s="4">
        <v>3689</v>
      </c>
      <c r="D5" s="4">
        <v>21406</v>
      </c>
      <c r="E5" s="4">
        <v>8227</v>
      </c>
      <c r="F5" s="5">
        <v>-61.566850415771277</v>
      </c>
      <c r="G5" s="4">
        <v>389279</v>
      </c>
      <c r="H5" s="4">
        <v>313763</v>
      </c>
      <c r="I5" s="4">
        <v>656271</v>
      </c>
      <c r="J5" s="4">
        <v>612847</v>
      </c>
      <c r="K5" s="5">
        <v>-6.6167787392708144</v>
      </c>
      <c r="L5" s="4">
        <v>126804</v>
      </c>
      <c r="M5" s="4">
        <v>97314</v>
      </c>
      <c r="N5" s="4">
        <v>261251</v>
      </c>
      <c r="O5" s="4">
        <v>172031</v>
      </c>
      <c r="P5" s="5">
        <v>-34.151065450467172</v>
      </c>
      <c r="Q5" s="4">
        <v>54716</v>
      </c>
      <c r="R5" s="4">
        <v>9285</v>
      </c>
      <c r="S5" s="4">
        <v>90615</v>
      </c>
      <c r="T5" s="4">
        <v>20957</v>
      </c>
      <c r="U5" s="5">
        <v>-76.872482480825468</v>
      </c>
      <c r="V5" s="4">
        <v>265.88400000000001</v>
      </c>
      <c r="W5" s="4">
        <v>145.57499999999999</v>
      </c>
      <c r="X5" s="4">
        <v>474.44499999999999</v>
      </c>
      <c r="Y5" s="4">
        <v>331.74700000000001</v>
      </c>
      <c r="Z5" s="5">
        <v>-30.07682660793137</v>
      </c>
      <c r="AA5" s="4">
        <v>3839</v>
      </c>
      <c r="AB5" s="4">
        <v>5090</v>
      </c>
      <c r="AC5" s="4">
        <v>8440</v>
      </c>
      <c r="AD5" s="4">
        <v>10283</v>
      </c>
      <c r="AE5" s="5">
        <v>21.83649289099526</v>
      </c>
      <c r="AF5" s="4">
        <v>1964</v>
      </c>
      <c r="AG5" s="4">
        <v>2304</v>
      </c>
      <c r="AH5" s="4">
        <v>4254</v>
      </c>
      <c r="AI5" s="4">
        <v>5287</v>
      </c>
      <c r="AJ5" s="5">
        <v>24.28302773859896</v>
      </c>
      <c r="AK5" s="4">
        <v>0</v>
      </c>
      <c r="AL5" s="4">
        <v>0</v>
      </c>
      <c r="AM5" s="4">
        <v>0</v>
      </c>
      <c r="AN5" s="4">
        <v>0</v>
      </c>
      <c r="AO5" s="5" t="s">
        <v>21</v>
      </c>
      <c r="AP5" s="4">
        <v>0</v>
      </c>
      <c r="AQ5" s="4">
        <v>13</v>
      </c>
      <c r="AR5" s="4">
        <v>141</v>
      </c>
      <c r="AS5" s="4">
        <v>15</v>
      </c>
      <c r="AT5" s="5">
        <v>-89.361702127659569</v>
      </c>
      <c r="AU5" s="4">
        <v>0</v>
      </c>
      <c r="AV5" s="4">
        <v>13</v>
      </c>
      <c r="AW5" s="4">
        <v>141</v>
      </c>
      <c r="AX5" s="4">
        <v>15</v>
      </c>
      <c r="AY5" s="5">
        <v>-89.361702127659569</v>
      </c>
      <c r="AZ5" s="4">
        <v>68609</v>
      </c>
      <c r="BA5" s="4">
        <v>56033</v>
      </c>
      <c r="BB5" s="4">
        <v>140210</v>
      </c>
      <c r="BC5" s="4">
        <v>105553</v>
      </c>
      <c r="BD5" s="5">
        <v>-24.717923115327011</v>
      </c>
      <c r="BE5" s="4">
        <v>2931</v>
      </c>
      <c r="BF5" s="4">
        <v>2957</v>
      </c>
      <c r="BG5" s="4">
        <v>5931</v>
      </c>
      <c r="BH5" s="4">
        <v>5450</v>
      </c>
      <c r="BI5" s="5">
        <v>-8.1099308716911196</v>
      </c>
      <c r="BJ5" s="4">
        <v>3113.25</v>
      </c>
      <c r="BK5" s="4">
        <v>1335</v>
      </c>
      <c r="BL5" s="4">
        <v>5242.75</v>
      </c>
      <c r="BM5" s="4">
        <v>2628.5</v>
      </c>
      <c r="BN5" s="5">
        <v>-49.864098040150687</v>
      </c>
      <c r="BO5" s="4">
        <v>0</v>
      </c>
      <c r="BP5" s="4">
        <v>2</v>
      </c>
      <c r="BQ5" s="4">
        <v>8</v>
      </c>
      <c r="BR5" s="4">
        <v>3</v>
      </c>
      <c r="BS5" s="5">
        <v>-62.5</v>
      </c>
      <c r="BT5" s="4">
        <v>597.5</v>
      </c>
      <c r="BU5" s="4">
        <v>996</v>
      </c>
      <c r="BV5" s="4">
        <v>914.25</v>
      </c>
      <c r="BW5" s="4">
        <v>1742</v>
      </c>
      <c r="BX5" s="5">
        <v>90.538692917692089</v>
      </c>
      <c r="BY5" s="4">
        <v>2515.75</v>
      </c>
      <c r="BZ5" s="4">
        <v>337</v>
      </c>
      <c r="CA5" s="4">
        <v>4320.5</v>
      </c>
      <c r="CB5" s="4">
        <v>883.5</v>
      </c>
      <c r="CC5" s="5">
        <v>-79.550977896076844</v>
      </c>
      <c r="CD5" s="4">
        <v>106</v>
      </c>
      <c r="CE5" s="4">
        <v>111</v>
      </c>
      <c r="CF5" s="4">
        <v>221</v>
      </c>
      <c r="CG5" s="4">
        <v>224</v>
      </c>
      <c r="CH5" s="5">
        <v>1.357466063348411</v>
      </c>
      <c r="CI5" s="4">
        <v>1535939</v>
      </c>
      <c r="CJ5" s="4">
        <v>1876793</v>
      </c>
      <c r="CK5" s="4">
        <v>3252235</v>
      </c>
      <c r="CL5" s="4">
        <v>3774561</v>
      </c>
      <c r="CM5" s="5">
        <v>16.060524531591351</v>
      </c>
      <c r="CN5" s="4">
        <v>0</v>
      </c>
      <c r="CO5" s="4">
        <v>0</v>
      </c>
      <c r="CP5" s="4">
        <v>0</v>
      </c>
      <c r="CQ5" s="4">
        <v>0</v>
      </c>
      <c r="CR5" s="5" t="s">
        <v>21</v>
      </c>
      <c r="CS5" s="4">
        <v>12102</v>
      </c>
      <c r="CT5" s="4">
        <v>22979</v>
      </c>
      <c r="CU5" s="4">
        <v>25921</v>
      </c>
      <c r="CV5" s="4">
        <v>58413</v>
      </c>
      <c r="CW5" s="5">
        <v>125.3501022337101</v>
      </c>
      <c r="CX5" s="4">
        <v>12102</v>
      </c>
      <c r="CY5" s="4">
        <v>22979</v>
      </c>
      <c r="CZ5" s="4">
        <v>25921</v>
      </c>
      <c r="DA5" s="4">
        <v>58413</v>
      </c>
      <c r="DB5" s="5">
        <v>125.3501022337101</v>
      </c>
      <c r="DC5" s="4">
        <v>0</v>
      </c>
      <c r="DD5" s="4">
        <v>0</v>
      </c>
      <c r="DE5" s="4">
        <v>0</v>
      </c>
      <c r="DF5" s="4">
        <v>0</v>
      </c>
      <c r="DG5" s="5" t="s">
        <v>21</v>
      </c>
      <c r="DH5" s="4">
        <v>3208</v>
      </c>
      <c r="DI5" s="4">
        <v>6871</v>
      </c>
      <c r="DJ5" s="4">
        <v>6619</v>
      </c>
      <c r="DK5" s="4">
        <v>16578</v>
      </c>
      <c r="DL5" s="5">
        <v>150.4607946819761</v>
      </c>
      <c r="DM5" s="4">
        <v>266</v>
      </c>
      <c r="DN5" s="4">
        <v>152</v>
      </c>
      <c r="DO5" s="4">
        <v>421</v>
      </c>
      <c r="DP5" s="4">
        <v>322</v>
      </c>
      <c r="DQ5" s="5">
        <v>-23.515439429928751</v>
      </c>
    </row>
    <row r="6" spans="1:121" x14ac:dyDescent="0.25">
      <c r="A6" s="3" t="s">
        <v>6</v>
      </c>
      <c r="B6" s="4">
        <v>54157</v>
      </c>
      <c r="C6" s="4">
        <v>72394</v>
      </c>
      <c r="D6" s="4">
        <v>128860</v>
      </c>
      <c r="E6" s="4">
        <v>127811</v>
      </c>
      <c r="F6" s="5">
        <v>-0.81406177246624623</v>
      </c>
      <c r="G6" s="4">
        <v>294729</v>
      </c>
      <c r="H6" s="4">
        <v>223174</v>
      </c>
      <c r="I6" s="4">
        <v>483948</v>
      </c>
      <c r="J6" s="4">
        <v>489510</v>
      </c>
      <c r="K6" s="5">
        <v>1.1492970319125251</v>
      </c>
      <c r="L6" s="4">
        <v>126838</v>
      </c>
      <c r="M6" s="4">
        <v>83122</v>
      </c>
      <c r="N6" s="4">
        <v>224730</v>
      </c>
      <c r="O6" s="4">
        <v>174839</v>
      </c>
      <c r="P6" s="5">
        <v>-22.200418279713428</v>
      </c>
      <c r="Q6" s="4">
        <v>0</v>
      </c>
      <c r="R6" s="4">
        <v>0</v>
      </c>
      <c r="S6" s="4">
        <v>0</v>
      </c>
      <c r="T6" s="4">
        <v>0</v>
      </c>
      <c r="U6" s="5" t="s">
        <v>21</v>
      </c>
      <c r="V6" s="4">
        <v>716.84</v>
      </c>
      <c r="W6" s="4">
        <v>634.81200000000001</v>
      </c>
      <c r="X6" s="4">
        <v>1344.365</v>
      </c>
      <c r="Y6" s="4">
        <v>1116.2719999999999</v>
      </c>
      <c r="Z6" s="5">
        <v>-16.96659761299945</v>
      </c>
      <c r="AA6" s="4">
        <v>3529</v>
      </c>
      <c r="AB6" s="4">
        <v>3272</v>
      </c>
      <c r="AC6" s="4">
        <v>7780</v>
      </c>
      <c r="AD6" s="4">
        <v>7711</v>
      </c>
      <c r="AE6" s="5">
        <v>-0.88688946015423653</v>
      </c>
      <c r="AF6" s="4">
        <v>1258</v>
      </c>
      <c r="AG6" s="4">
        <v>1043</v>
      </c>
      <c r="AH6" s="4">
        <v>2854</v>
      </c>
      <c r="AI6" s="4">
        <v>2884</v>
      </c>
      <c r="AJ6" s="5">
        <v>1.051156271899089</v>
      </c>
      <c r="AK6" s="4">
        <v>0</v>
      </c>
      <c r="AL6" s="4">
        <v>0</v>
      </c>
      <c r="AM6" s="4">
        <v>0</v>
      </c>
      <c r="AN6" s="4">
        <v>0</v>
      </c>
      <c r="AO6" s="5" t="s">
        <v>21</v>
      </c>
      <c r="AP6" s="4">
        <v>3025</v>
      </c>
      <c r="AQ6" s="4">
        <v>0</v>
      </c>
      <c r="AR6" s="4">
        <v>6050</v>
      </c>
      <c r="AS6" s="4">
        <v>0</v>
      </c>
      <c r="AT6" s="5">
        <v>-100</v>
      </c>
      <c r="AU6" s="4">
        <v>0</v>
      </c>
      <c r="AV6" s="4">
        <v>0</v>
      </c>
      <c r="AW6" s="4">
        <v>0</v>
      </c>
      <c r="AX6" s="4">
        <v>0</v>
      </c>
      <c r="AY6" s="5" t="s">
        <v>21</v>
      </c>
      <c r="AZ6" s="4">
        <v>0</v>
      </c>
      <c r="BA6" s="4">
        <v>0</v>
      </c>
      <c r="BB6" s="4">
        <v>0</v>
      </c>
      <c r="BC6" s="4">
        <v>0</v>
      </c>
      <c r="BD6" s="5" t="s">
        <v>21</v>
      </c>
      <c r="BE6" s="4">
        <v>0</v>
      </c>
      <c r="BF6" s="4">
        <v>0</v>
      </c>
      <c r="BG6" s="4">
        <v>0</v>
      </c>
      <c r="BH6" s="4">
        <v>0</v>
      </c>
      <c r="BI6" s="5" t="s">
        <v>21</v>
      </c>
      <c r="BJ6" s="4">
        <v>0</v>
      </c>
      <c r="BK6" s="4">
        <v>0</v>
      </c>
      <c r="BL6" s="4">
        <v>0</v>
      </c>
      <c r="BM6" s="4">
        <v>0</v>
      </c>
      <c r="BN6" s="5" t="s">
        <v>21</v>
      </c>
      <c r="BO6" s="4">
        <v>0</v>
      </c>
      <c r="BP6" s="4">
        <v>0</v>
      </c>
      <c r="BQ6" s="4">
        <v>0</v>
      </c>
      <c r="BR6" s="4">
        <v>0</v>
      </c>
      <c r="BS6" s="5" t="s">
        <v>21</v>
      </c>
      <c r="BT6" s="4">
        <v>0</v>
      </c>
      <c r="BU6" s="4">
        <v>0</v>
      </c>
      <c r="BV6" s="4">
        <v>0</v>
      </c>
      <c r="BW6" s="4">
        <v>0</v>
      </c>
      <c r="BX6" s="5" t="s">
        <v>21</v>
      </c>
      <c r="BY6" s="4">
        <v>0</v>
      </c>
      <c r="BZ6" s="4">
        <v>0</v>
      </c>
      <c r="CA6" s="4">
        <v>0</v>
      </c>
      <c r="CB6" s="4">
        <v>0</v>
      </c>
      <c r="CC6" s="5" t="s">
        <v>21</v>
      </c>
      <c r="CD6" s="4">
        <v>64</v>
      </c>
      <c r="CE6" s="4">
        <v>58</v>
      </c>
      <c r="CF6" s="4">
        <v>129</v>
      </c>
      <c r="CG6" s="4">
        <v>122</v>
      </c>
      <c r="CH6" s="5">
        <v>-5.4263565891472894</v>
      </c>
      <c r="CI6" s="4">
        <v>447154</v>
      </c>
      <c r="CJ6" s="4">
        <v>448131</v>
      </c>
      <c r="CK6" s="4">
        <v>903617</v>
      </c>
      <c r="CL6" s="4">
        <v>937626</v>
      </c>
      <c r="CM6" s="5">
        <v>3.763652078258815</v>
      </c>
      <c r="CN6" s="4">
        <v>0</v>
      </c>
      <c r="CO6" s="4">
        <v>0</v>
      </c>
      <c r="CP6" s="4">
        <v>0</v>
      </c>
      <c r="CQ6" s="4">
        <v>0</v>
      </c>
      <c r="CR6" s="5" t="s">
        <v>21</v>
      </c>
      <c r="CS6" s="4">
        <v>0</v>
      </c>
      <c r="CT6" s="4">
        <v>0</v>
      </c>
      <c r="CU6" s="4">
        <v>0</v>
      </c>
      <c r="CV6" s="4">
        <v>0</v>
      </c>
      <c r="CW6" s="5" t="s">
        <v>21</v>
      </c>
      <c r="CX6" s="4">
        <v>0</v>
      </c>
      <c r="CY6" s="4">
        <v>0</v>
      </c>
      <c r="CZ6" s="4">
        <v>0</v>
      </c>
      <c r="DA6" s="4">
        <v>0</v>
      </c>
      <c r="DB6" s="5" t="s">
        <v>21</v>
      </c>
      <c r="DC6" s="4">
        <v>0</v>
      </c>
      <c r="DD6" s="4">
        <v>0</v>
      </c>
      <c r="DE6" s="4">
        <v>0</v>
      </c>
      <c r="DF6" s="4">
        <v>0</v>
      </c>
      <c r="DG6" s="5" t="s">
        <v>21</v>
      </c>
      <c r="DH6" s="4">
        <v>0</v>
      </c>
      <c r="DI6" s="4">
        <v>0</v>
      </c>
      <c r="DJ6" s="4">
        <v>0</v>
      </c>
      <c r="DK6" s="4">
        <v>0</v>
      </c>
      <c r="DL6" s="5" t="s">
        <v>21</v>
      </c>
      <c r="DM6" s="4">
        <v>0</v>
      </c>
      <c r="DN6" s="4">
        <v>0</v>
      </c>
      <c r="DO6" s="4">
        <v>0</v>
      </c>
      <c r="DP6" s="4">
        <v>0</v>
      </c>
      <c r="DQ6" s="5" t="s">
        <v>21</v>
      </c>
    </row>
    <row r="7" spans="1:121" x14ac:dyDescent="0.25">
      <c r="A7" s="3" t="s">
        <v>7</v>
      </c>
      <c r="B7" s="4">
        <v>2455118</v>
      </c>
      <c r="C7" s="4">
        <v>1898017</v>
      </c>
      <c r="D7" s="4">
        <v>4723659</v>
      </c>
      <c r="E7" s="4">
        <v>4278184</v>
      </c>
      <c r="F7" s="5">
        <v>-9.4307188558699977</v>
      </c>
      <c r="G7" s="4">
        <v>60047</v>
      </c>
      <c r="H7" s="4">
        <v>35205</v>
      </c>
      <c r="I7" s="4">
        <v>267259</v>
      </c>
      <c r="J7" s="4">
        <v>66864</v>
      </c>
      <c r="K7" s="5">
        <v>-74.98157218278898</v>
      </c>
      <c r="L7" s="4">
        <v>5469893</v>
      </c>
      <c r="M7" s="4">
        <v>5293605</v>
      </c>
      <c r="N7" s="4">
        <v>11532724</v>
      </c>
      <c r="O7" s="4">
        <v>11041008</v>
      </c>
      <c r="P7" s="5">
        <v>-4.2636587852098131</v>
      </c>
      <c r="Q7" s="4">
        <v>4095095</v>
      </c>
      <c r="R7" s="4">
        <v>4055921</v>
      </c>
      <c r="S7" s="4">
        <v>8837362</v>
      </c>
      <c r="T7" s="4">
        <v>8600414</v>
      </c>
      <c r="U7" s="5">
        <v>-2.6812073557697431</v>
      </c>
      <c r="V7" s="4">
        <v>55.510000000000012</v>
      </c>
      <c r="W7" s="4">
        <v>26.18</v>
      </c>
      <c r="X7" s="4">
        <v>79.330000000000013</v>
      </c>
      <c r="Y7" s="4">
        <v>111.63</v>
      </c>
      <c r="Z7" s="5">
        <v>40.715996470439933</v>
      </c>
      <c r="AA7" s="4">
        <v>342472</v>
      </c>
      <c r="AB7" s="4">
        <v>189284</v>
      </c>
      <c r="AC7" s="4">
        <v>629300</v>
      </c>
      <c r="AD7" s="4">
        <v>479004</v>
      </c>
      <c r="AE7" s="5">
        <v>-23.883044652788811</v>
      </c>
      <c r="AF7" s="4">
        <v>327477</v>
      </c>
      <c r="AG7" s="4">
        <v>176700</v>
      </c>
      <c r="AH7" s="4">
        <v>601545</v>
      </c>
      <c r="AI7" s="4">
        <v>451532</v>
      </c>
      <c r="AJ7" s="5">
        <v>-24.937951441704271</v>
      </c>
      <c r="AK7" s="4">
        <v>340260</v>
      </c>
      <c r="AL7" s="4">
        <v>193570</v>
      </c>
      <c r="AM7" s="4">
        <v>600860</v>
      </c>
      <c r="AN7" s="4">
        <v>455411</v>
      </c>
      <c r="AO7" s="5">
        <v>-24.206803581533141</v>
      </c>
      <c r="AP7" s="4">
        <v>4621260</v>
      </c>
      <c r="AQ7" s="4">
        <v>4717294</v>
      </c>
      <c r="AR7" s="4">
        <v>9925628</v>
      </c>
      <c r="AS7" s="4">
        <v>9784078</v>
      </c>
      <c r="AT7" s="5">
        <v>-1.426106237308105</v>
      </c>
      <c r="AU7" s="4">
        <v>3607859</v>
      </c>
      <c r="AV7" s="4">
        <v>3572655</v>
      </c>
      <c r="AW7" s="4">
        <v>7861093</v>
      </c>
      <c r="AX7" s="4">
        <v>7620435</v>
      </c>
      <c r="AY7" s="5">
        <v>-3.06138090466554</v>
      </c>
      <c r="AZ7" s="4">
        <v>1366370</v>
      </c>
      <c r="BA7" s="4">
        <v>1227186</v>
      </c>
      <c r="BB7" s="4">
        <v>2670849</v>
      </c>
      <c r="BC7" s="4">
        <v>2425650</v>
      </c>
      <c r="BD7" s="5">
        <v>-9.1805639330415119</v>
      </c>
      <c r="BE7" s="4">
        <v>43144</v>
      </c>
      <c r="BF7" s="4">
        <v>40301</v>
      </c>
      <c r="BG7" s="4">
        <v>84399</v>
      </c>
      <c r="BH7" s="4">
        <v>80408</v>
      </c>
      <c r="BI7" s="5">
        <v>-4.7287290133769346</v>
      </c>
      <c r="BJ7" s="4">
        <v>362336</v>
      </c>
      <c r="BK7" s="4">
        <v>341186</v>
      </c>
      <c r="BL7" s="4">
        <v>758980</v>
      </c>
      <c r="BM7" s="4">
        <v>718782</v>
      </c>
      <c r="BN7" s="5">
        <v>-5.2963187435769044</v>
      </c>
      <c r="BO7" s="4">
        <v>296027</v>
      </c>
      <c r="BP7" s="4">
        <v>284207</v>
      </c>
      <c r="BQ7" s="4">
        <v>637883</v>
      </c>
      <c r="BR7" s="4">
        <v>596642</v>
      </c>
      <c r="BS7" s="5">
        <v>-6.4652922244361406</v>
      </c>
      <c r="BT7" s="4">
        <v>2</v>
      </c>
      <c r="BU7" s="4">
        <v>4</v>
      </c>
      <c r="BV7" s="4">
        <v>74</v>
      </c>
      <c r="BW7" s="4">
        <v>4</v>
      </c>
      <c r="BX7" s="5">
        <v>-94.594594594594597</v>
      </c>
      <c r="BY7" s="4">
        <v>66307</v>
      </c>
      <c r="BZ7" s="4">
        <v>56975</v>
      </c>
      <c r="CA7" s="4">
        <v>121023</v>
      </c>
      <c r="CB7" s="4">
        <v>122136</v>
      </c>
      <c r="CC7" s="5">
        <v>0.91965989935796699</v>
      </c>
      <c r="CD7" s="4">
        <v>1634</v>
      </c>
      <c r="CE7" s="4">
        <v>1796</v>
      </c>
      <c r="CF7" s="4">
        <v>3372</v>
      </c>
      <c r="CG7" s="4">
        <v>4134</v>
      </c>
      <c r="CH7" s="5">
        <v>22.59786476868328</v>
      </c>
      <c r="CI7" s="4">
        <v>33023078</v>
      </c>
      <c r="CJ7" s="4">
        <v>34054976</v>
      </c>
      <c r="CK7" s="4">
        <v>65991976</v>
      </c>
      <c r="CL7" s="4">
        <v>76444075</v>
      </c>
      <c r="CM7" s="5">
        <v>15.838439206608999</v>
      </c>
      <c r="CN7" s="4">
        <v>1</v>
      </c>
      <c r="CO7" s="4">
        <v>0</v>
      </c>
      <c r="CP7" s="4">
        <v>1</v>
      </c>
      <c r="CQ7" s="4">
        <v>0</v>
      </c>
      <c r="CR7" s="5">
        <v>-100</v>
      </c>
      <c r="CS7" s="4">
        <v>112973</v>
      </c>
      <c r="CT7" s="4">
        <v>237169</v>
      </c>
      <c r="CU7" s="4">
        <v>225005</v>
      </c>
      <c r="CV7" s="4">
        <v>552698</v>
      </c>
      <c r="CW7" s="5">
        <v>145.63809693117929</v>
      </c>
      <c r="CX7" s="4">
        <v>112973</v>
      </c>
      <c r="CY7" s="4">
        <v>237169</v>
      </c>
      <c r="CZ7" s="4">
        <v>225005</v>
      </c>
      <c r="DA7" s="4">
        <v>552698</v>
      </c>
      <c r="DB7" s="5">
        <v>145.63809693117929</v>
      </c>
      <c r="DC7" s="4">
        <v>0</v>
      </c>
      <c r="DD7" s="4">
        <v>0</v>
      </c>
      <c r="DE7" s="4">
        <v>0</v>
      </c>
      <c r="DF7" s="4">
        <v>0</v>
      </c>
      <c r="DG7" s="5" t="s">
        <v>21</v>
      </c>
      <c r="DH7" s="4">
        <v>16263</v>
      </c>
      <c r="DI7" s="4">
        <v>49402</v>
      </c>
      <c r="DJ7" s="4">
        <v>33283</v>
      </c>
      <c r="DK7" s="4">
        <v>116093</v>
      </c>
      <c r="DL7" s="5">
        <v>248.80569660186879</v>
      </c>
      <c r="DM7" s="4">
        <v>112</v>
      </c>
      <c r="DN7" s="4">
        <v>243</v>
      </c>
      <c r="DO7" s="4">
        <v>390</v>
      </c>
      <c r="DP7" s="4">
        <v>478</v>
      </c>
      <c r="DQ7" s="5">
        <v>22.564102564102569</v>
      </c>
    </row>
    <row r="8" spans="1:121" x14ac:dyDescent="0.25">
      <c r="A8" s="3" t="s">
        <v>8</v>
      </c>
      <c r="B8" s="4">
        <v>62924</v>
      </c>
      <c r="C8" s="4">
        <v>148050</v>
      </c>
      <c r="D8" s="4">
        <v>143877</v>
      </c>
      <c r="E8" s="4">
        <v>311613</v>
      </c>
      <c r="F8" s="5">
        <v>116.5829145728643</v>
      </c>
      <c r="G8" s="4">
        <v>189202</v>
      </c>
      <c r="H8" s="4">
        <v>162994</v>
      </c>
      <c r="I8" s="4">
        <v>375965</v>
      </c>
      <c r="J8" s="4">
        <v>300026</v>
      </c>
      <c r="K8" s="5">
        <v>-20.198422725519659</v>
      </c>
      <c r="L8" s="4">
        <v>196339</v>
      </c>
      <c r="M8" s="4">
        <v>155381</v>
      </c>
      <c r="N8" s="4">
        <v>402380</v>
      </c>
      <c r="O8" s="4">
        <v>322206</v>
      </c>
      <c r="P8" s="5">
        <v>-19.92494656792087</v>
      </c>
      <c r="Q8" s="4">
        <v>147885</v>
      </c>
      <c r="R8" s="4">
        <v>108757</v>
      </c>
      <c r="S8" s="4">
        <v>305625</v>
      </c>
      <c r="T8" s="4">
        <v>224485</v>
      </c>
      <c r="U8" s="5">
        <v>-26.548875255623731</v>
      </c>
      <c r="V8" s="4">
        <v>915.08500000000004</v>
      </c>
      <c r="W8" s="4">
        <v>703.2</v>
      </c>
      <c r="X8" s="4">
        <v>1740.424</v>
      </c>
      <c r="Y8" s="4">
        <v>1542.9380000000001</v>
      </c>
      <c r="Z8" s="5">
        <v>-11.34700509760842</v>
      </c>
      <c r="AA8" s="4">
        <v>10864</v>
      </c>
      <c r="AB8" s="4">
        <v>6172</v>
      </c>
      <c r="AC8" s="4">
        <v>23709</v>
      </c>
      <c r="AD8" s="4">
        <v>15823</v>
      </c>
      <c r="AE8" s="5">
        <v>-33.26163060441182</v>
      </c>
      <c r="AF8" s="4">
        <v>1521</v>
      </c>
      <c r="AG8" s="4">
        <v>2618</v>
      </c>
      <c r="AH8" s="4">
        <v>5257</v>
      </c>
      <c r="AI8" s="4">
        <v>3586</v>
      </c>
      <c r="AJ8" s="5">
        <v>-31.786189842115281</v>
      </c>
      <c r="AK8" s="4">
        <v>0</v>
      </c>
      <c r="AL8" s="4">
        <v>0</v>
      </c>
      <c r="AM8" s="4">
        <v>0</v>
      </c>
      <c r="AN8" s="4">
        <v>0</v>
      </c>
      <c r="AO8" s="5" t="s">
        <v>21</v>
      </c>
      <c r="AP8" s="4">
        <v>142537</v>
      </c>
      <c r="AQ8" s="4">
        <v>156309</v>
      </c>
      <c r="AR8" s="4">
        <v>270730</v>
      </c>
      <c r="AS8" s="4">
        <v>336823</v>
      </c>
      <c r="AT8" s="5">
        <v>24.412883684852059</v>
      </c>
      <c r="AU8" s="4">
        <v>37843</v>
      </c>
      <c r="AV8" s="4">
        <v>15018</v>
      </c>
      <c r="AW8" s="4">
        <v>83821</v>
      </c>
      <c r="AX8" s="4">
        <v>34217</v>
      </c>
      <c r="AY8" s="5">
        <v>-59.178487491201487</v>
      </c>
      <c r="AZ8" s="4">
        <v>65788</v>
      </c>
      <c r="BA8" s="4">
        <v>63839</v>
      </c>
      <c r="BB8" s="4">
        <v>132603</v>
      </c>
      <c r="BC8" s="4">
        <v>132788</v>
      </c>
      <c r="BD8" s="5">
        <v>0.13951418897008239</v>
      </c>
      <c r="BE8" s="4">
        <v>2013</v>
      </c>
      <c r="BF8" s="4">
        <v>1910</v>
      </c>
      <c r="BG8" s="4">
        <v>4087</v>
      </c>
      <c r="BH8" s="4">
        <v>3949</v>
      </c>
      <c r="BI8" s="5">
        <v>-3.3765598238316561</v>
      </c>
      <c r="BJ8" s="4">
        <v>18613</v>
      </c>
      <c r="BK8" s="4">
        <v>14367.75</v>
      </c>
      <c r="BL8" s="4">
        <v>38255.75</v>
      </c>
      <c r="BM8" s="4">
        <v>30243</v>
      </c>
      <c r="BN8" s="5">
        <v>-20.94521738562177</v>
      </c>
      <c r="BO8" s="4">
        <v>3384.5</v>
      </c>
      <c r="BP8" s="4">
        <v>1436</v>
      </c>
      <c r="BQ8" s="4">
        <v>7342.25</v>
      </c>
      <c r="BR8" s="4">
        <v>3055.5</v>
      </c>
      <c r="BS8" s="5">
        <v>-58.384691341210122</v>
      </c>
      <c r="BT8" s="4">
        <v>13068</v>
      </c>
      <c r="BU8" s="4">
        <v>10917.25</v>
      </c>
      <c r="BV8" s="4">
        <v>25620.5</v>
      </c>
      <c r="BW8" s="4">
        <v>23689</v>
      </c>
      <c r="BX8" s="5">
        <v>-7.5388848773443158</v>
      </c>
      <c r="BY8" s="4">
        <v>2160.5</v>
      </c>
      <c r="BZ8" s="4">
        <v>2014.5</v>
      </c>
      <c r="CA8" s="4">
        <v>5293</v>
      </c>
      <c r="CB8" s="4">
        <v>3498.5</v>
      </c>
      <c r="CC8" s="5">
        <v>-33.90326846778764</v>
      </c>
      <c r="CD8" s="4">
        <v>101</v>
      </c>
      <c r="CE8" s="4">
        <v>96</v>
      </c>
      <c r="CF8" s="4">
        <v>262</v>
      </c>
      <c r="CG8" s="4">
        <v>238</v>
      </c>
      <c r="CH8" s="5">
        <v>-9.1603053435114532</v>
      </c>
      <c r="CI8" s="4">
        <v>1738496</v>
      </c>
      <c r="CJ8" s="4">
        <v>2214894</v>
      </c>
      <c r="CK8" s="4">
        <v>4070310</v>
      </c>
      <c r="CL8" s="4">
        <v>4864634</v>
      </c>
      <c r="CM8" s="5">
        <v>19.515073790448401</v>
      </c>
      <c r="CN8" s="4">
        <v>7</v>
      </c>
      <c r="CO8" s="4">
        <v>14</v>
      </c>
      <c r="CP8" s="4">
        <v>18</v>
      </c>
      <c r="CQ8" s="4">
        <v>27</v>
      </c>
      <c r="CR8" s="5">
        <v>50</v>
      </c>
      <c r="CS8" s="4">
        <v>2899</v>
      </c>
      <c r="CT8" s="4">
        <v>20845</v>
      </c>
      <c r="CU8" s="4">
        <v>15725</v>
      </c>
      <c r="CV8" s="4">
        <v>54458</v>
      </c>
      <c r="CW8" s="5">
        <v>246.31478537360891</v>
      </c>
      <c r="CX8" s="4">
        <v>1099</v>
      </c>
      <c r="CY8" s="4">
        <v>1426</v>
      </c>
      <c r="CZ8" s="4">
        <v>2667</v>
      </c>
      <c r="DA8" s="4">
        <v>3177</v>
      </c>
      <c r="DB8" s="5">
        <v>19.12260967379078</v>
      </c>
      <c r="DC8" s="4">
        <v>1800</v>
      </c>
      <c r="DD8" s="4">
        <v>19419</v>
      </c>
      <c r="DE8" s="4">
        <v>13058</v>
      </c>
      <c r="DF8" s="4">
        <v>51281</v>
      </c>
      <c r="DG8" s="5">
        <v>292.71710828610821</v>
      </c>
      <c r="DH8" s="4">
        <v>626</v>
      </c>
      <c r="DI8" s="4">
        <v>846</v>
      </c>
      <c r="DJ8" s="4">
        <v>1360</v>
      </c>
      <c r="DK8" s="4">
        <v>1924</v>
      </c>
      <c r="DL8" s="5">
        <v>41.470588235294123</v>
      </c>
      <c r="DM8" s="4">
        <v>901</v>
      </c>
      <c r="DN8" s="4">
        <v>2377</v>
      </c>
      <c r="DO8" s="4">
        <v>2082</v>
      </c>
      <c r="DP8" s="4">
        <v>3691</v>
      </c>
      <c r="DQ8" s="5">
        <v>77.281460134486082</v>
      </c>
    </row>
    <row r="9" spans="1:121" x14ac:dyDescent="0.25">
      <c r="A9" s="3" t="s">
        <v>9</v>
      </c>
      <c r="B9" s="4">
        <v>54226</v>
      </c>
      <c r="C9" s="4">
        <v>81764</v>
      </c>
      <c r="D9" s="4">
        <v>144096</v>
      </c>
      <c r="E9" s="4">
        <v>153255</v>
      </c>
      <c r="F9" s="5">
        <v>6.3561792138574313</v>
      </c>
      <c r="G9" s="4">
        <v>28698</v>
      </c>
      <c r="H9" s="4">
        <v>41212</v>
      </c>
      <c r="I9" s="4">
        <v>54585</v>
      </c>
      <c r="J9" s="4">
        <v>84491</v>
      </c>
      <c r="K9" s="5">
        <v>54.787945406247132</v>
      </c>
      <c r="L9" s="4">
        <v>963656</v>
      </c>
      <c r="M9" s="4">
        <v>993895</v>
      </c>
      <c r="N9" s="4">
        <v>1787995</v>
      </c>
      <c r="O9" s="4">
        <v>1877953</v>
      </c>
      <c r="P9" s="5">
        <v>5.0312221231043708</v>
      </c>
      <c r="Q9" s="4">
        <v>28338</v>
      </c>
      <c r="R9" s="4">
        <v>23743</v>
      </c>
      <c r="S9" s="4">
        <v>53540</v>
      </c>
      <c r="T9" s="4">
        <v>45695</v>
      </c>
      <c r="U9" s="5">
        <v>-14.652596189764671</v>
      </c>
      <c r="V9" s="4">
        <v>104.614</v>
      </c>
      <c r="W9" s="4">
        <v>102.35899999999999</v>
      </c>
      <c r="X9" s="4">
        <v>198.322</v>
      </c>
      <c r="Y9" s="4">
        <v>163.12899999999999</v>
      </c>
      <c r="Z9" s="5">
        <v>-17.745383769828859</v>
      </c>
      <c r="AA9" s="4">
        <v>3537</v>
      </c>
      <c r="AB9" s="4">
        <v>3295</v>
      </c>
      <c r="AC9" s="4">
        <v>9789</v>
      </c>
      <c r="AD9" s="4">
        <v>6061</v>
      </c>
      <c r="AE9" s="5">
        <v>-38.083563183164777</v>
      </c>
      <c r="AF9" s="4">
        <v>125</v>
      </c>
      <c r="AG9" s="4">
        <v>121</v>
      </c>
      <c r="AH9" s="4">
        <v>252</v>
      </c>
      <c r="AI9" s="4">
        <v>259</v>
      </c>
      <c r="AJ9" s="5">
        <v>2.777777777777771</v>
      </c>
      <c r="AK9" s="4">
        <v>0</v>
      </c>
      <c r="AL9" s="4">
        <v>663</v>
      </c>
      <c r="AM9" s="4">
        <v>0</v>
      </c>
      <c r="AN9" s="4">
        <v>699</v>
      </c>
      <c r="AO9" s="5" t="s">
        <v>21</v>
      </c>
      <c r="AP9" s="4">
        <v>1929</v>
      </c>
      <c r="AQ9" s="4">
        <v>918</v>
      </c>
      <c r="AR9" s="4">
        <v>2607</v>
      </c>
      <c r="AS9" s="4">
        <v>1552</v>
      </c>
      <c r="AT9" s="5">
        <v>-40.46797084771768</v>
      </c>
      <c r="AU9" s="4">
        <v>0</v>
      </c>
      <c r="AV9" s="4">
        <v>0</v>
      </c>
      <c r="AW9" s="4">
        <v>0</v>
      </c>
      <c r="AX9" s="4">
        <v>0</v>
      </c>
      <c r="AY9" s="5" t="s">
        <v>21</v>
      </c>
      <c r="AZ9" s="4">
        <v>958067</v>
      </c>
      <c r="BA9" s="4">
        <v>987844</v>
      </c>
      <c r="BB9" s="4">
        <v>1779677</v>
      </c>
      <c r="BC9" s="4">
        <v>1863774</v>
      </c>
      <c r="BD9" s="5">
        <v>4.7254080375259093</v>
      </c>
      <c r="BE9" s="4">
        <v>46140</v>
      </c>
      <c r="BF9" s="4">
        <v>46496</v>
      </c>
      <c r="BG9" s="4">
        <v>85039</v>
      </c>
      <c r="BH9" s="4">
        <v>87562</v>
      </c>
      <c r="BI9" s="5">
        <v>2.9668740225073269</v>
      </c>
      <c r="BJ9" s="4">
        <v>7628</v>
      </c>
      <c r="BK9" s="4">
        <v>6568</v>
      </c>
      <c r="BL9" s="4">
        <v>14460</v>
      </c>
      <c r="BM9" s="4">
        <v>12694</v>
      </c>
      <c r="BN9" s="5">
        <v>-12.213001383125871</v>
      </c>
      <c r="BO9" s="4">
        <v>0</v>
      </c>
      <c r="BP9" s="4">
        <v>0</v>
      </c>
      <c r="BQ9" s="4">
        <v>0</v>
      </c>
      <c r="BR9" s="4">
        <v>0</v>
      </c>
      <c r="BS9" s="5" t="s">
        <v>21</v>
      </c>
      <c r="BT9" s="4">
        <v>7628</v>
      </c>
      <c r="BU9" s="4">
        <v>6568</v>
      </c>
      <c r="BV9" s="4">
        <v>14460</v>
      </c>
      <c r="BW9" s="4">
        <v>12692</v>
      </c>
      <c r="BX9" s="5">
        <v>-12.2268326417704</v>
      </c>
      <c r="BY9" s="4">
        <v>0</v>
      </c>
      <c r="BZ9" s="4">
        <v>0</v>
      </c>
      <c r="CA9" s="4">
        <v>0</v>
      </c>
      <c r="CB9" s="4">
        <v>2</v>
      </c>
      <c r="CC9" s="5" t="s">
        <v>21</v>
      </c>
      <c r="CD9" s="4">
        <v>2454</v>
      </c>
      <c r="CE9" s="4">
        <v>2415</v>
      </c>
      <c r="CF9" s="4">
        <v>5198</v>
      </c>
      <c r="CG9" s="4">
        <v>4968</v>
      </c>
      <c r="CH9" s="5">
        <v>-4.424778761061944</v>
      </c>
      <c r="CI9" s="4">
        <v>14820304</v>
      </c>
      <c r="CJ9" s="4">
        <v>15139445</v>
      </c>
      <c r="CK9" s="4">
        <v>31679410</v>
      </c>
      <c r="CL9" s="4">
        <v>32455066</v>
      </c>
      <c r="CM9" s="5">
        <v>2.4484546902862121</v>
      </c>
      <c r="CN9" s="4">
        <v>11</v>
      </c>
      <c r="CO9" s="4">
        <v>11</v>
      </c>
      <c r="CP9" s="4">
        <v>26</v>
      </c>
      <c r="CQ9" s="4">
        <v>27</v>
      </c>
      <c r="CR9" s="5">
        <v>3.8461538461538392</v>
      </c>
      <c r="CS9" s="4">
        <v>235943</v>
      </c>
      <c r="CT9" s="4">
        <v>266579</v>
      </c>
      <c r="CU9" s="4">
        <v>460567</v>
      </c>
      <c r="CV9" s="4">
        <v>553037</v>
      </c>
      <c r="CW9" s="5">
        <v>20.07742630279634</v>
      </c>
      <c r="CX9" s="4">
        <v>223184</v>
      </c>
      <c r="CY9" s="4">
        <v>220283</v>
      </c>
      <c r="CZ9" s="4">
        <v>426391</v>
      </c>
      <c r="DA9" s="4">
        <v>450171</v>
      </c>
      <c r="DB9" s="5">
        <v>5.5770407911986837</v>
      </c>
      <c r="DC9" s="4">
        <v>12759</v>
      </c>
      <c r="DD9" s="4">
        <v>46296</v>
      </c>
      <c r="DE9" s="4">
        <v>34176</v>
      </c>
      <c r="DF9" s="4">
        <v>102866</v>
      </c>
      <c r="DG9" s="5">
        <v>200.98899812734081</v>
      </c>
      <c r="DH9" s="4">
        <v>44315</v>
      </c>
      <c r="DI9" s="4">
        <v>43672</v>
      </c>
      <c r="DJ9" s="4">
        <v>89489</v>
      </c>
      <c r="DK9" s="4">
        <v>97123</v>
      </c>
      <c r="DL9" s="5">
        <v>8.5306573992334194</v>
      </c>
      <c r="DM9" s="4">
        <v>4864</v>
      </c>
      <c r="DN9" s="4">
        <v>6570</v>
      </c>
      <c r="DO9" s="4">
        <v>7989</v>
      </c>
      <c r="DP9" s="4">
        <v>12095</v>
      </c>
      <c r="DQ9" s="5">
        <v>51.395669044936803</v>
      </c>
    </row>
    <row r="10" spans="1:121" x14ac:dyDescent="0.25">
      <c r="A10" s="3" t="s">
        <v>10</v>
      </c>
      <c r="B10" s="4">
        <v>1375011</v>
      </c>
      <c r="C10" s="4">
        <v>1072742</v>
      </c>
      <c r="D10" s="4">
        <v>2882334</v>
      </c>
      <c r="E10" s="4">
        <v>2072619</v>
      </c>
      <c r="F10" s="5">
        <v>-28.092337668014881</v>
      </c>
      <c r="G10" s="4">
        <v>413006</v>
      </c>
      <c r="H10" s="4">
        <v>369020</v>
      </c>
      <c r="I10" s="4">
        <v>665735</v>
      </c>
      <c r="J10" s="4">
        <v>783230</v>
      </c>
      <c r="K10" s="5">
        <v>17.648914357815041</v>
      </c>
      <c r="L10" s="4">
        <v>3658040</v>
      </c>
      <c r="M10" s="4">
        <v>3354054</v>
      </c>
      <c r="N10" s="4">
        <v>7469307</v>
      </c>
      <c r="O10" s="4">
        <v>6925065</v>
      </c>
      <c r="P10" s="5">
        <v>-7.286378776504975</v>
      </c>
      <c r="Q10" s="4">
        <v>2740901</v>
      </c>
      <c r="R10" s="4">
        <v>2522049</v>
      </c>
      <c r="S10" s="4">
        <v>5756723</v>
      </c>
      <c r="T10" s="4">
        <v>5311679</v>
      </c>
      <c r="U10" s="5">
        <v>-7.7308566001872947</v>
      </c>
      <c r="V10" s="4">
        <v>264.67</v>
      </c>
      <c r="W10" s="4">
        <v>106.389</v>
      </c>
      <c r="X10" s="4">
        <v>530.66000000000008</v>
      </c>
      <c r="Y10" s="4">
        <v>150.465</v>
      </c>
      <c r="Z10" s="5">
        <v>-71.645686503599293</v>
      </c>
      <c r="AA10" s="4">
        <v>144822</v>
      </c>
      <c r="AB10" s="4">
        <v>106638</v>
      </c>
      <c r="AC10" s="4">
        <v>285161</v>
      </c>
      <c r="AD10" s="4">
        <v>224659</v>
      </c>
      <c r="AE10" s="5">
        <v>-21.216786306682891</v>
      </c>
      <c r="AF10" s="4">
        <v>125953</v>
      </c>
      <c r="AG10" s="4">
        <v>92490</v>
      </c>
      <c r="AH10" s="4">
        <v>252644</v>
      </c>
      <c r="AI10" s="4">
        <v>195941</v>
      </c>
      <c r="AJ10" s="5">
        <v>-22.443834011494431</v>
      </c>
      <c r="AK10" s="4">
        <v>0</v>
      </c>
      <c r="AL10" s="4">
        <v>0</v>
      </c>
      <c r="AM10" s="4">
        <v>0</v>
      </c>
      <c r="AN10" s="4">
        <v>0</v>
      </c>
      <c r="AO10" s="5" t="s">
        <v>21</v>
      </c>
      <c r="AP10" s="4">
        <v>1901341</v>
      </c>
      <c r="AQ10" s="4">
        <v>1434017</v>
      </c>
      <c r="AR10" s="4">
        <v>4023542</v>
      </c>
      <c r="AS10" s="4">
        <v>3200399</v>
      </c>
      <c r="AT10" s="5">
        <v>-20.45816844958993</v>
      </c>
      <c r="AU10" s="4">
        <v>1184031</v>
      </c>
      <c r="AV10" s="4">
        <v>1070082</v>
      </c>
      <c r="AW10" s="4">
        <v>2650924</v>
      </c>
      <c r="AX10" s="4">
        <v>2470713</v>
      </c>
      <c r="AY10" s="5">
        <v>-6.7980447572242753</v>
      </c>
      <c r="AZ10" s="4">
        <v>913036</v>
      </c>
      <c r="BA10" s="4">
        <v>856022</v>
      </c>
      <c r="BB10" s="4">
        <v>1722663</v>
      </c>
      <c r="BC10" s="4">
        <v>1652884</v>
      </c>
      <c r="BD10" s="5">
        <v>-4.0506471666251542</v>
      </c>
      <c r="BE10" s="4">
        <v>33171</v>
      </c>
      <c r="BF10" s="4">
        <v>29291</v>
      </c>
      <c r="BG10" s="4">
        <v>63041</v>
      </c>
      <c r="BH10" s="4">
        <v>57702</v>
      </c>
      <c r="BI10" s="5">
        <v>-8.4690915435986085</v>
      </c>
      <c r="BJ10" s="4">
        <v>264193.5</v>
      </c>
      <c r="BK10" s="4">
        <v>243685</v>
      </c>
      <c r="BL10" s="4">
        <v>558129.25</v>
      </c>
      <c r="BM10" s="4">
        <v>514499</v>
      </c>
      <c r="BN10" s="5">
        <v>-7.8172305070913239</v>
      </c>
      <c r="BO10" s="4">
        <v>99424.42</v>
      </c>
      <c r="BP10" s="4">
        <v>91663.5</v>
      </c>
      <c r="BQ10" s="4">
        <v>229194.92</v>
      </c>
      <c r="BR10" s="4">
        <v>207673.5</v>
      </c>
      <c r="BS10" s="5">
        <v>-9.390007422503075</v>
      </c>
      <c r="BT10" s="4">
        <v>16190.75</v>
      </c>
      <c r="BU10" s="4">
        <v>16664</v>
      </c>
      <c r="BV10" s="4">
        <v>30277.5</v>
      </c>
      <c r="BW10" s="4">
        <v>30970.5</v>
      </c>
      <c r="BX10" s="5">
        <v>2.2888283378746621</v>
      </c>
      <c r="BY10" s="4">
        <v>148578.32999999999</v>
      </c>
      <c r="BZ10" s="4">
        <v>135357.5</v>
      </c>
      <c r="CA10" s="4">
        <v>298656.83</v>
      </c>
      <c r="CB10" s="4">
        <v>275855</v>
      </c>
      <c r="CC10" s="5">
        <v>-7.6347927485870741</v>
      </c>
      <c r="CD10" s="4">
        <v>604</v>
      </c>
      <c r="CE10" s="4">
        <v>601</v>
      </c>
      <c r="CF10" s="4">
        <v>1241</v>
      </c>
      <c r="CG10" s="4">
        <v>1245</v>
      </c>
      <c r="CH10" s="5">
        <v>0.32232070910555422</v>
      </c>
      <c r="CI10" s="4">
        <v>21497627</v>
      </c>
      <c r="CJ10" s="4">
        <v>22613490</v>
      </c>
      <c r="CK10" s="4">
        <v>44346544</v>
      </c>
      <c r="CL10" s="4">
        <v>47160873</v>
      </c>
      <c r="CM10" s="5">
        <v>6.3462194483520449</v>
      </c>
      <c r="CN10" s="4">
        <v>21</v>
      </c>
      <c r="CO10" s="4">
        <v>20</v>
      </c>
      <c r="CP10" s="4">
        <v>47</v>
      </c>
      <c r="CQ10" s="4">
        <v>46</v>
      </c>
      <c r="CR10" s="5">
        <v>-2.1276595744680828</v>
      </c>
      <c r="CS10" s="4">
        <v>71312</v>
      </c>
      <c r="CT10" s="4">
        <v>136253</v>
      </c>
      <c r="CU10" s="4">
        <v>149371</v>
      </c>
      <c r="CV10" s="4">
        <v>299528</v>
      </c>
      <c r="CW10" s="5">
        <v>100.52620655950621</v>
      </c>
      <c r="CX10" s="4">
        <v>51078</v>
      </c>
      <c r="CY10" s="4">
        <v>57059</v>
      </c>
      <c r="CZ10" s="4">
        <v>101430</v>
      </c>
      <c r="DA10" s="4">
        <v>127321</v>
      </c>
      <c r="DB10" s="5">
        <v>25.52597850734497</v>
      </c>
      <c r="DC10" s="4">
        <v>20234</v>
      </c>
      <c r="DD10" s="4">
        <v>79194</v>
      </c>
      <c r="DE10" s="4">
        <v>47941</v>
      </c>
      <c r="DF10" s="4">
        <v>172207</v>
      </c>
      <c r="DG10" s="5">
        <v>259.20610750714422</v>
      </c>
      <c r="DH10" s="4">
        <v>14403</v>
      </c>
      <c r="DI10" s="4">
        <v>17067</v>
      </c>
      <c r="DJ10" s="4">
        <v>29208</v>
      </c>
      <c r="DK10" s="4">
        <v>39021</v>
      </c>
      <c r="DL10" s="5">
        <v>33.596959737058341</v>
      </c>
      <c r="DM10" s="4">
        <v>38401</v>
      </c>
      <c r="DN10" s="4">
        <v>72364</v>
      </c>
      <c r="DO10" s="4">
        <v>58803</v>
      </c>
      <c r="DP10" s="4">
        <v>119898</v>
      </c>
      <c r="DQ10" s="5">
        <v>103.8977603183511</v>
      </c>
    </row>
    <row r="11" spans="1:121" x14ac:dyDescent="0.25">
      <c r="A11" s="3" t="s">
        <v>11</v>
      </c>
      <c r="B11" s="4">
        <v>1168148</v>
      </c>
      <c r="C11" s="4">
        <v>1505199</v>
      </c>
      <c r="D11" s="4">
        <v>2690195</v>
      </c>
      <c r="E11" s="4">
        <v>3008672</v>
      </c>
      <c r="F11" s="5">
        <v>11.838435503746011</v>
      </c>
      <c r="G11" s="4">
        <v>301484</v>
      </c>
      <c r="H11" s="4">
        <v>278019</v>
      </c>
      <c r="I11" s="4">
        <v>612687</v>
      </c>
      <c r="J11" s="4">
        <v>612691</v>
      </c>
      <c r="K11" s="5">
        <v>6.5286190175584125E-4</v>
      </c>
      <c r="L11" s="4">
        <v>695595</v>
      </c>
      <c r="M11" s="4">
        <v>632124</v>
      </c>
      <c r="N11" s="4">
        <v>1341416</v>
      </c>
      <c r="O11" s="4">
        <v>1227183</v>
      </c>
      <c r="P11" s="5">
        <v>-8.5158519057473541</v>
      </c>
      <c r="Q11" s="4">
        <v>453611</v>
      </c>
      <c r="R11" s="4">
        <v>444749</v>
      </c>
      <c r="S11" s="4">
        <v>872510</v>
      </c>
      <c r="T11" s="4">
        <v>852737</v>
      </c>
      <c r="U11" s="5">
        <v>-2.2662204444648211</v>
      </c>
      <c r="V11" s="4">
        <v>0</v>
      </c>
      <c r="W11" s="4">
        <v>0</v>
      </c>
      <c r="X11" s="4">
        <v>0</v>
      </c>
      <c r="Y11" s="4">
        <v>0</v>
      </c>
      <c r="Z11" s="5" t="s">
        <v>21</v>
      </c>
      <c r="AA11" s="4">
        <v>7989</v>
      </c>
      <c r="AB11" s="4">
        <v>9555</v>
      </c>
      <c r="AC11" s="4">
        <v>16931</v>
      </c>
      <c r="AD11" s="4">
        <v>18964</v>
      </c>
      <c r="AE11" s="5">
        <v>12.00756009686374</v>
      </c>
      <c r="AF11" s="4">
        <v>4235</v>
      </c>
      <c r="AG11" s="4">
        <v>5063</v>
      </c>
      <c r="AH11" s="4">
        <v>8975</v>
      </c>
      <c r="AI11" s="4">
        <v>10049</v>
      </c>
      <c r="AJ11" s="5">
        <v>11.966573816155989</v>
      </c>
      <c r="AK11" s="4">
        <v>0</v>
      </c>
      <c r="AL11" s="4">
        <v>0</v>
      </c>
      <c r="AM11" s="4">
        <v>0</v>
      </c>
      <c r="AN11" s="4">
        <v>0</v>
      </c>
      <c r="AO11" s="5" t="s">
        <v>21</v>
      </c>
      <c r="AP11" s="4">
        <v>967</v>
      </c>
      <c r="AQ11" s="4">
        <v>4190</v>
      </c>
      <c r="AR11" s="4">
        <v>2547</v>
      </c>
      <c r="AS11" s="4">
        <v>5330</v>
      </c>
      <c r="AT11" s="5">
        <v>109.26580290537891</v>
      </c>
      <c r="AU11" s="4">
        <v>967</v>
      </c>
      <c r="AV11" s="4">
        <v>4190</v>
      </c>
      <c r="AW11" s="4">
        <v>2547</v>
      </c>
      <c r="AX11" s="4">
        <v>5330</v>
      </c>
      <c r="AY11" s="5">
        <v>109.26580290537891</v>
      </c>
      <c r="AZ11" s="4">
        <v>81629</v>
      </c>
      <c r="BA11" s="4">
        <v>76505</v>
      </c>
      <c r="BB11" s="4">
        <v>149493</v>
      </c>
      <c r="BC11" s="4">
        <v>150019</v>
      </c>
      <c r="BD11" s="5">
        <v>0.35185593974300389</v>
      </c>
      <c r="BE11" s="4">
        <v>3072</v>
      </c>
      <c r="BF11" s="4">
        <v>3064</v>
      </c>
      <c r="BG11" s="4">
        <v>5727</v>
      </c>
      <c r="BH11" s="4">
        <v>5986</v>
      </c>
      <c r="BI11" s="5">
        <v>4.5224375763925204</v>
      </c>
      <c r="BJ11" s="4">
        <v>42858.5</v>
      </c>
      <c r="BK11" s="4">
        <v>43415.25</v>
      </c>
      <c r="BL11" s="4">
        <v>82920</v>
      </c>
      <c r="BM11" s="4">
        <v>83929.25</v>
      </c>
      <c r="BN11" s="5">
        <v>1.217136999517606</v>
      </c>
      <c r="BO11" s="4">
        <v>72.75</v>
      </c>
      <c r="BP11" s="4">
        <v>246.75</v>
      </c>
      <c r="BQ11" s="4">
        <v>186.5</v>
      </c>
      <c r="BR11" s="4">
        <v>347.5</v>
      </c>
      <c r="BS11" s="5">
        <v>86.327077747989279</v>
      </c>
      <c r="BT11" s="4">
        <v>3612.75</v>
      </c>
      <c r="BU11" s="4">
        <v>3868.5</v>
      </c>
      <c r="BV11" s="4">
        <v>7064.75</v>
      </c>
      <c r="BW11" s="4">
        <v>8023.75</v>
      </c>
      <c r="BX11" s="5">
        <v>13.57443646271985</v>
      </c>
      <c r="BY11" s="4">
        <v>39173</v>
      </c>
      <c r="BZ11" s="4">
        <v>39300</v>
      </c>
      <c r="CA11" s="4">
        <v>75668.75</v>
      </c>
      <c r="CB11" s="4">
        <v>75558</v>
      </c>
      <c r="CC11" s="5">
        <v>-0.1463616089865383</v>
      </c>
      <c r="CD11" s="4">
        <v>174</v>
      </c>
      <c r="CE11" s="4">
        <v>198</v>
      </c>
      <c r="CF11" s="4">
        <v>371</v>
      </c>
      <c r="CG11" s="4">
        <v>393</v>
      </c>
      <c r="CH11" s="5">
        <v>5.9299191374663138</v>
      </c>
      <c r="CI11" s="4">
        <v>2908809</v>
      </c>
      <c r="CJ11" s="4">
        <v>3632415</v>
      </c>
      <c r="CK11" s="4">
        <v>6433407</v>
      </c>
      <c r="CL11" s="4">
        <v>7187031</v>
      </c>
      <c r="CM11" s="5">
        <v>11.71422855727921</v>
      </c>
      <c r="CN11" s="4">
        <v>0</v>
      </c>
      <c r="CO11" s="4">
        <v>0</v>
      </c>
      <c r="CP11" s="4">
        <v>0</v>
      </c>
      <c r="CQ11" s="4">
        <v>0</v>
      </c>
      <c r="CR11" s="5" t="s">
        <v>21</v>
      </c>
      <c r="CS11" s="4">
        <v>1593</v>
      </c>
      <c r="CT11" s="4">
        <v>2208</v>
      </c>
      <c r="CU11" s="4">
        <v>3262</v>
      </c>
      <c r="CV11" s="4">
        <v>4984</v>
      </c>
      <c r="CW11" s="5">
        <v>52.789699570815458</v>
      </c>
      <c r="CX11" s="4">
        <v>1593</v>
      </c>
      <c r="CY11" s="4">
        <v>2208</v>
      </c>
      <c r="CZ11" s="4">
        <v>3262</v>
      </c>
      <c r="DA11" s="4">
        <v>4984</v>
      </c>
      <c r="DB11" s="5">
        <v>52.789699570815458</v>
      </c>
      <c r="DC11" s="4">
        <v>0</v>
      </c>
      <c r="DD11" s="4">
        <v>0</v>
      </c>
      <c r="DE11" s="4">
        <v>0</v>
      </c>
      <c r="DF11" s="4">
        <v>0</v>
      </c>
      <c r="DG11" s="5" t="s">
        <v>21</v>
      </c>
      <c r="DH11" s="4">
        <v>578</v>
      </c>
      <c r="DI11" s="4">
        <v>804</v>
      </c>
      <c r="DJ11" s="4">
        <v>1129</v>
      </c>
      <c r="DK11" s="4">
        <v>1892</v>
      </c>
      <c r="DL11" s="5">
        <v>67.581930912311776</v>
      </c>
      <c r="DM11" s="4">
        <v>6540</v>
      </c>
      <c r="DN11" s="4">
        <v>3086</v>
      </c>
      <c r="DO11" s="4">
        <v>7890</v>
      </c>
      <c r="DP11" s="4">
        <v>4616</v>
      </c>
      <c r="DQ11" s="5">
        <v>-41.49556400506971</v>
      </c>
    </row>
    <row r="12" spans="1:121" x14ac:dyDescent="0.25">
      <c r="A12" s="3" t="s">
        <v>12</v>
      </c>
      <c r="B12" s="4">
        <v>2124685</v>
      </c>
      <c r="C12" s="4">
        <v>2109933</v>
      </c>
      <c r="D12" s="4">
        <v>4518442</v>
      </c>
      <c r="E12" s="4">
        <v>4445929</v>
      </c>
      <c r="F12" s="5">
        <v>-1.6048230783973729</v>
      </c>
      <c r="G12" s="4">
        <v>527456</v>
      </c>
      <c r="H12" s="4">
        <v>557476</v>
      </c>
      <c r="I12" s="4">
        <v>1234542</v>
      </c>
      <c r="J12" s="4">
        <v>1428098</v>
      </c>
      <c r="K12" s="5">
        <v>15.678364932096271</v>
      </c>
      <c r="L12" s="4">
        <v>82622</v>
      </c>
      <c r="M12" s="4">
        <v>68510</v>
      </c>
      <c r="N12" s="4">
        <v>168250</v>
      </c>
      <c r="O12" s="4">
        <v>150380</v>
      </c>
      <c r="P12" s="5">
        <v>-10.621099554234769</v>
      </c>
      <c r="Q12" s="4">
        <v>50246</v>
      </c>
      <c r="R12" s="4">
        <v>47032</v>
      </c>
      <c r="S12" s="4">
        <v>106643</v>
      </c>
      <c r="T12" s="4">
        <v>89281</v>
      </c>
      <c r="U12" s="5">
        <v>-16.28048723310485</v>
      </c>
      <c r="V12" s="4">
        <v>14.955</v>
      </c>
      <c r="W12" s="4">
        <v>0</v>
      </c>
      <c r="X12" s="4">
        <v>45.972999999999999</v>
      </c>
      <c r="Y12" s="4">
        <v>0</v>
      </c>
      <c r="Z12" s="5">
        <v>-100</v>
      </c>
      <c r="AA12" s="4">
        <v>20414</v>
      </c>
      <c r="AB12" s="4">
        <v>11921</v>
      </c>
      <c r="AC12" s="4">
        <v>42733</v>
      </c>
      <c r="AD12" s="4">
        <v>20949</v>
      </c>
      <c r="AE12" s="5">
        <v>-50.976996700442278</v>
      </c>
      <c r="AF12" s="4">
        <v>989</v>
      </c>
      <c r="AG12" s="4">
        <v>892</v>
      </c>
      <c r="AH12" s="4">
        <v>3013</v>
      </c>
      <c r="AI12" s="4">
        <v>1292</v>
      </c>
      <c r="AJ12" s="5">
        <v>-57.119150348489867</v>
      </c>
      <c r="AK12" s="4">
        <v>0</v>
      </c>
      <c r="AL12" s="4">
        <v>0</v>
      </c>
      <c r="AM12" s="4">
        <v>0</v>
      </c>
      <c r="AN12" s="4">
        <v>0</v>
      </c>
      <c r="AO12" s="5" t="s">
        <v>21</v>
      </c>
      <c r="AP12" s="4">
        <v>0</v>
      </c>
      <c r="AQ12" s="4">
        <v>11</v>
      </c>
      <c r="AR12" s="4">
        <v>0</v>
      </c>
      <c r="AS12" s="4">
        <v>303212</v>
      </c>
      <c r="AT12" s="5" t="s">
        <v>21</v>
      </c>
      <c r="AU12" s="4">
        <v>0</v>
      </c>
      <c r="AV12" s="4">
        <v>11</v>
      </c>
      <c r="AW12" s="4">
        <v>0</v>
      </c>
      <c r="AX12" s="4">
        <v>111</v>
      </c>
      <c r="AY12" s="5" t="s">
        <v>21</v>
      </c>
      <c r="AZ12" s="4">
        <v>0</v>
      </c>
      <c r="BA12" s="4">
        <v>0</v>
      </c>
      <c r="BB12" s="4">
        <v>0</v>
      </c>
      <c r="BC12" s="4">
        <v>0</v>
      </c>
      <c r="BD12" s="5" t="s">
        <v>21</v>
      </c>
      <c r="BE12" s="4">
        <v>0</v>
      </c>
      <c r="BF12" s="4">
        <v>0</v>
      </c>
      <c r="BG12" s="4">
        <v>0</v>
      </c>
      <c r="BH12" s="4">
        <v>0</v>
      </c>
      <c r="BI12" s="5" t="s">
        <v>21</v>
      </c>
      <c r="BJ12" s="4">
        <v>4586.25</v>
      </c>
      <c r="BK12" s="4">
        <v>3292.75</v>
      </c>
      <c r="BL12" s="4">
        <v>9221.75</v>
      </c>
      <c r="BM12" s="4">
        <v>6352.5</v>
      </c>
      <c r="BN12" s="5">
        <v>-31.113942581397239</v>
      </c>
      <c r="BO12" s="4">
        <v>0</v>
      </c>
      <c r="BP12" s="4">
        <v>5</v>
      </c>
      <c r="BQ12" s="4">
        <v>0</v>
      </c>
      <c r="BR12" s="4">
        <v>55</v>
      </c>
      <c r="BS12" s="5" t="s">
        <v>21</v>
      </c>
      <c r="BT12" s="4">
        <v>1710</v>
      </c>
      <c r="BU12" s="4">
        <v>640</v>
      </c>
      <c r="BV12" s="4">
        <v>3148</v>
      </c>
      <c r="BW12" s="4">
        <v>1264</v>
      </c>
      <c r="BX12" s="5">
        <v>-59.847522236340531</v>
      </c>
      <c r="BY12" s="4">
        <v>2876.25</v>
      </c>
      <c r="BZ12" s="4">
        <v>2647.75</v>
      </c>
      <c r="CA12" s="4">
        <v>6073.75</v>
      </c>
      <c r="CB12" s="4">
        <v>5033.5</v>
      </c>
      <c r="CC12" s="5">
        <v>-17.126980860259309</v>
      </c>
      <c r="CD12" s="4">
        <v>163</v>
      </c>
      <c r="CE12" s="4">
        <v>143</v>
      </c>
      <c r="CF12" s="4">
        <v>348</v>
      </c>
      <c r="CG12" s="4">
        <v>297</v>
      </c>
      <c r="CH12" s="5">
        <v>-14.65517241379311</v>
      </c>
      <c r="CI12" s="4">
        <v>3508001</v>
      </c>
      <c r="CJ12" s="4">
        <v>3306411</v>
      </c>
      <c r="CK12" s="4">
        <v>7644628</v>
      </c>
      <c r="CL12" s="4">
        <v>7044756</v>
      </c>
      <c r="CM12" s="5">
        <v>-7.8469743720688561</v>
      </c>
      <c r="CN12" s="4">
        <v>7</v>
      </c>
      <c r="CO12" s="4">
        <v>3</v>
      </c>
      <c r="CP12" s="4">
        <v>16</v>
      </c>
      <c r="CQ12" s="4">
        <v>8</v>
      </c>
      <c r="CR12" s="5">
        <v>-50</v>
      </c>
      <c r="CS12" s="4">
        <v>5125</v>
      </c>
      <c r="CT12" s="4">
        <v>5382</v>
      </c>
      <c r="CU12" s="4">
        <v>11684</v>
      </c>
      <c r="CV12" s="4">
        <v>12490</v>
      </c>
      <c r="CW12" s="5">
        <v>6.8983224922971544</v>
      </c>
      <c r="CX12" s="4">
        <v>0</v>
      </c>
      <c r="CY12" s="4">
        <v>0</v>
      </c>
      <c r="CZ12" s="4">
        <v>0</v>
      </c>
      <c r="DA12" s="4">
        <v>0</v>
      </c>
      <c r="DB12" s="5" t="s">
        <v>21</v>
      </c>
      <c r="DC12" s="4">
        <v>5125</v>
      </c>
      <c r="DD12" s="4">
        <v>5382</v>
      </c>
      <c r="DE12" s="4">
        <v>11684</v>
      </c>
      <c r="DF12" s="4">
        <v>12490</v>
      </c>
      <c r="DG12" s="5">
        <v>6.8983224922971544</v>
      </c>
      <c r="DH12" s="4">
        <v>0</v>
      </c>
      <c r="DI12" s="4">
        <v>0</v>
      </c>
      <c r="DJ12" s="4">
        <v>0</v>
      </c>
      <c r="DK12" s="4">
        <v>0</v>
      </c>
      <c r="DL12" s="5" t="s">
        <v>21</v>
      </c>
      <c r="DM12" s="4">
        <v>0</v>
      </c>
      <c r="DN12" s="4">
        <v>0</v>
      </c>
      <c r="DO12" s="4">
        <v>6</v>
      </c>
      <c r="DP12" s="4">
        <v>11</v>
      </c>
      <c r="DQ12" s="5">
        <v>83.333333333333343</v>
      </c>
    </row>
    <row r="13" spans="1:121" x14ac:dyDescent="0.25">
      <c r="A13" s="3" t="s">
        <v>13</v>
      </c>
      <c r="B13" s="4">
        <v>681731</v>
      </c>
      <c r="C13" s="4">
        <v>732854</v>
      </c>
      <c r="D13" s="4">
        <v>1549984</v>
      </c>
      <c r="E13" s="4">
        <v>1405635</v>
      </c>
      <c r="F13" s="5">
        <v>-9.3129348431983772</v>
      </c>
      <c r="G13" s="4">
        <v>772888</v>
      </c>
      <c r="H13" s="4">
        <v>406445</v>
      </c>
      <c r="I13" s="4">
        <v>1861458</v>
      </c>
      <c r="J13" s="4">
        <v>1044435</v>
      </c>
      <c r="K13" s="5">
        <v>-43.891562420425281</v>
      </c>
      <c r="L13" s="4">
        <v>89571</v>
      </c>
      <c r="M13" s="4">
        <v>88478</v>
      </c>
      <c r="N13" s="4">
        <v>212939</v>
      </c>
      <c r="O13" s="4">
        <v>174458</v>
      </c>
      <c r="P13" s="5">
        <v>-18.071372552702879</v>
      </c>
      <c r="Q13" s="4">
        <v>80775</v>
      </c>
      <c r="R13" s="4">
        <v>82007</v>
      </c>
      <c r="S13" s="4">
        <v>199720</v>
      </c>
      <c r="T13" s="4">
        <v>163302</v>
      </c>
      <c r="U13" s="5">
        <v>-18.234528339675549</v>
      </c>
      <c r="V13" s="4">
        <v>190.68600000000001</v>
      </c>
      <c r="W13" s="4">
        <v>279.38900000000001</v>
      </c>
      <c r="X13" s="4">
        <v>360.37099999999998</v>
      </c>
      <c r="Y13" s="4">
        <v>354.18200000000002</v>
      </c>
      <c r="Z13" s="5">
        <v>-1.7173967938596491</v>
      </c>
      <c r="AA13" s="4">
        <v>3538</v>
      </c>
      <c r="AB13" s="4">
        <v>2086</v>
      </c>
      <c r="AC13" s="4">
        <v>6006</v>
      </c>
      <c r="AD13" s="4">
        <v>4633</v>
      </c>
      <c r="AE13" s="5">
        <v>-22.86047286047285</v>
      </c>
      <c r="AF13" s="4">
        <v>0</v>
      </c>
      <c r="AG13" s="4">
        <v>0</v>
      </c>
      <c r="AH13" s="4">
        <v>0</v>
      </c>
      <c r="AI13" s="4">
        <v>0</v>
      </c>
      <c r="AJ13" s="5" t="s">
        <v>21</v>
      </c>
      <c r="AK13" s="4">
        <v>0</v>
      </c>
      <c r="AL13" s="4">
        <v>0</v>
      </c>
      <c r="AM13" s="4">
        <v>0</v>
      </c>
      <c r="AN13" s="4">
        <v>0</v>
      </c>
      <c r="AO13" s="5" t="s">
        <v>21</v>
      </c>
      <c r="AP13" s="4">
        <v>1103</v>
      </c>
      <c r="AQ13" s="4">
        <v>1405</v>
      </c>
      <c r="AR13" s="4">
        <v>2824</v>
      </c>
      <c r="AS13" s="4">
        <v>2289</v>
      </c>
      <c r="AT13" s="5">
        <v>-18.94475920679886</v>
      </c>
      <c r="AU13" s="4">
        <v>1103</v>
      </c>
      <c r="AV13" s="4">
        <v>1405</v>
      </c>
      <c r="AW13" s="4">
        <v>2824</v>
      </c>
      <c r="AX13" s="4">
        <v>2289</v>
      </c>
      <c r="AY13" s="5">
        <v>-18.94475920679886</v>
      </c>
      <c r="AZ13" s="4">
        <v>18018</v>
      </c>
      <c r="BA13" s="4">
        <v>12932</v>
      </c>
      <c r="BB13" s="4">
        <v>50086</v>
      </c>
      <c r="BC13" s="4">
        <v>25340</v>
      </c>
      <c r="BD13" s="5">
        <v>-49.407019925727752</v>
      </c>
      <c r="BE13" s="4">
        <v>10</v>
      </c>
      <c r="BF13" s="4">
        <v>3</v>
      </c>
      <c r="BG13" s="4">
        <v>11</v>
      </c>
      <c r="BH13" s="4">
        <v>9</v>
      </c>
      <c r="BI13" s="5">
        <v>-18.181818181818191</v>
      </c>
      <c r="BJ13" s="4">
        <v>6370</v>
      </c>
      <c r="BK13" s="4">
        <v>5833</v>
      </c>
      <c r="BL13" s="4">
        <v>15801.25</v>
      </c>
      <c r="BM13" s="4">
        <v>11508</v>
      </c>
      <c r="BN13" s="5">
        <v>-27.170318803892101</v>
      </c>
      <c r="BO13" s="4">
        <v>161</v>
      </c>
      <c r="BP13" s="4">
        <v>124</v>
      </c>
      <c r="BQ13" s="4">
        <v>560</v>
      </c>
      <c r="BR13" s="4">
        <v>323</v>
      </c>
      <c r="BS13" s="5">
        <v>-42.321428571428569</v>
      </c>
      <c r="BT13" s="4">
        <v>30</v>
      </c>
      <c r="BU13" s="4">
        <v>335</v>
      </c>
      <c r="BV13" s="4">
        <v>291</v>
      </c>
      <c r="BW13" s="4">
        <v>664</v>
      </c>
      <c r="BX13" s="5">
        <v>128.17869415807559</v>
      </c>
      <c r="BY13" s="4">
        <v>6179</v>
      </c>
      <c r="BZ13" s="4">
        <v>5374</v>
      </c>
      <c r="CA13" s="4">
        <v>14950.25</v>
      </c>
      <c r="CB13" s="4">
        <v>10521</v>
      </c>
      <c r="CC13" s="5">
        <v>-29.62659487299544</v>
      </c>
      <c r="CD13" s="4">
        <v>122</v>
      </c>
      <c r="CE13" s="4">
        <v>101</v>
      </c>
      <c r="CF13" s="4">
        <v>254</v>
      </c>
      <c r="CG13" s="4">
        <v>214</v>
      </c>
      <c r="CH13" s="5">
        <v>-15.748031496062991</v>
      </c>
      <c r="CI13" s="4">
        <v>1559718</v>
      </c>
      <c r="CJ13" s="4">
        <v>1425735</v>
      </c>
      <c r="CK13" s="4">
        <v>3560280</v>
      </c>
      <c r="CL13" s="4">
        <v>2948346</v>
      </c>
      <c r="CM13" s="5">
        <v>-17.18780545350366</v>
      </c>
      <c r="CN13" s="4">
        <v>0</v>
      </c>
      <c r="CO13" s="4">
        <v>0</v>
      </c>
      <c r="CP13" s="4">
        <v>0</v>
      </c>
      <c r="CQ13" s="4">
        <v>0</v>
      </c>
      <c r="CR13" s="5" t="s">
        <v>21</v>
      </c>
      <c r="CS13" s="4">
        <v>0</v>
      </c>
      <c r="CT13" s="4">
        <v>0</v>
      </c>
      <c r="CU13" s="4">
        <v>0</v>
      </c>
      <c r="CV13" s="4">
        <v>0</v>
      </c>
      <c r="CW13" s="5" t="s">
        <v>21</v>
      </c>
      <c r="CX13" s="4">
        <v>0</v>
      </c>
      <c r="CY13" s="4">
        <v>0</v>
      </c>
      <c r="CZ13" s="4">
        <v>0</v>
      </c>
      <c r="DA13" s="4">
        <v>0</v>
      </c>
      <c r="DB13" s="5" t="s">
        <v>21</v>
      </c>
      <c r="DC13" s="4">
        <v>0</v>
      </c>
      <c r="DD13" s="4">
        <v>0</v>
      </c>
      <c r="DE13" s="4">
        <v>0</v>
      </c>
      <c r="DF13" s="4">
        <v>0</v>
      </c>
      <c r="DG13" s="5" t="s">
        <v>21</v>
      </c>
      <c r="DH13" s="4">
        <v>0</v>
      </c>
      <c r="DI13" s="4">
        <v>0</v>
      </c>
      <c r="DJ13" s="4">
        <v>0</v>
      </c>
      <c r="DK13" s="4">
        <v>0</v>
      </c>
      <c r="DL13" s="5" t="s">
        <v>21</v>
      </c>
      <c r="DM13" s="4">
        <v>8</v>
      </c>
      <c r="DN13" s="4">
        <v>96</v>
      </c>
      <c r="DO13" s="4">
        <v>17</v>
      </c>
      <c r="DP13" s="4">
        <v>179</v>
      </c>
      <c r="DQ13" s="5">
        <v>952.94117647058829</v>
      </c>
    </row>
    <row r="14" spans="1:121" x14ac:dyDescent="0.25">
      <c r="A14" s="3" t="s">
        <v>14</v>
      </c>
      <c r="B14" s="4">
        <v>52302</v>
      </c>
      <c r="C14" s="4">
        <v>49966</v>
      </c>
      <c r="D14" s="4">
        <v>83137</v>
      </c>
      <c r="E14" s="4">
        <v>101725</v>
      </c>
      <c r="F14" s="5">
        <v>22.35827609848803</v>
      </c>
      <c r="G14" s="4">
        <v>1400</v>
      </c>
      <c r="H14" s="4">
        <v>1000</v>
      </c>
      <c r="I14" s="4">
        <v>2256</v>
      </c>
      <c r="J14" s="4">
        <v>2400</v>
      </c>
      <c r="K14" s="5">
        <v>6.3829787234042499</v>
      </c>
      <c r="L14" s="4">
        <v>42613</v>
      </c>
      <c r="M14" s="4">
        <v>40670</v>
      </c>
      <c r="N14" s="4">
        <v>83950</v>
      </c>
      <c r="O14" s="4">
        <v>80018</v>
      </c>
      <c r="P14" s="5">
        <v>-4.6837403216200073</v>
      </c>
      <c r="Q14" s="4">
        <v>4864</v>
      </c>
      <c r="R14" s="4">
        <v>4791</v>
      </c>
      <c r="S14" s="4">
        <v>10253</v>
      </c>
      <c r="T14" s="4">
        <v>10435</v>
      </c>
      <c r="U14" s="5">
        <v>1.775090217497322</v>
      </c>
      <c r="V14" s="4">
        <v>0</v>
      </c>
      <c r="W14" s="4">
        <v>0</v>
      </c>
      <c r="X14" s="4">
        <v>0.9</v>
      </c>
      <c r="Y14" s="4">
        <v>0</v>
      </c>
      <c r="Z14" s="5">
        <v>-100</v>
      </c>
      <c r="AA14" s="4">
        <v>50667</v>
      </c>
      <c r="AB14" s="4">
        <v>48607</v>
      </c>
      <c r="AC14" s="4">
        <v>89825</v>
      </c>
      <c r="AD14" s="4">
        <v>101591</v>
      </c>
      <c r="AE14" s="5">
        <v>13.098803228499859</v>
      </c>
      <c r="AF14" s="4">
        <v>49308</v>
      </c>
      <c r="AG14" s="4">
        <v>47540</v>
      </c>
      <c r="AH14" s="4">
        <v>87245</v>
      </c>
      <c r="AI14" s="4">
        <v>98976</v>
      </c>
      <c r="AJ14" s="5">
        <v>13.44604275316637</v>
      </c>
      <c r="AK14" s="4">
        <v>0</v>
      </c>
      <c r="AL14" s="4">
        <v>0</v>
      </c>
      <c r="AM14" s="4">
        <v>0</v>
      </c>
      <c r="AN14" s="4">
        <v>0</v>
      </c>
      <c r="AO14" s="5" t="s">
        <v>21</v>
      </c>
      <c r="AP14" s="4">
        <v>0</v>
      </c>
      <c r="AQ14" s="4">
        <v>0</v>
      </c>
      <c r="AR14" s="4">
        <v>0</v>
      </c>
      <c r="AS14" s="4">
        <v>0</v>
      </c>
      <c r="AT14" s="5" t="s">
        <v>21</v>
      </c>
      <c r="AU14" s="4">
        <v>0</v>
      </c>
      <c r="AV14" s="4">
        <v>0</v>
      </c>
      <c r="AW14" s="4">
        <v>0</v>
      </c>
      <c r="AX14" s="4">
        <v>0</v>
      </c>
      <c r="AY14" s="5" t="s">
        <v>21</v>
      </c>
      <c r="AZ14" s="4">
        <v>42288</v>
      </c>
      <c r="BA14" s="4">
        <v>40410</v>
      </c>
      <c r="BB14" s="4">
        <v>83576</v>
      </c>
      <c r="BC14" s="4">
        <v>79368</v>
      </c>
      <c r="BD14" s="5">
        <v>-5.034938259787495</v>
      </c>
      <c r="BE14" s="4">
        <v>2394</v>
      </c>
      <c r="BF14" s="4">
        <v>2428</v>
      </c>
      <c r="BG14" s="4">
        <v>4527</v>
      </c>
      <c r="BH14" s="4">
        <v>4734</v>
      </c>
      <c r="BI14" s="5">
        <v>4.5725646123260466</v>
      </c>
      <c r="BJ14" s="4">
        <v>394</v>
      </c>
      <c r="BK14" s="4">
        <v>414</v>
      </c>
      <c r="BL14" s="4">
        <v>821</v>
      </c>
      <c r="BM14" s="4">
        <v>890.5</v>
      </c>
      <c r="BN14" s="5">
        <v>8.465286236297203</v>
      </c>
      <c r="BO14" s="4">
        <v>0</v>
      </c>
      <c r="BP14" s="4">
        <v>0</v>
      </c>
      <c r="BQ14" s="4">
        <v>0</v>
      </c>
      <c r="BR14" s="4">
        <v>0</v>
      </c>
      <c r="BS14" s="5" t="s">
        <v>21</v>
      </c>
      <c r="BT14" s="4">
        <v>391</v>
      </c>
      <c r="BU14" s="4">
        <v>395</v>
      </c>
      <c r="BV14" s="4">
        <v>814</v>
      </c>
      <c r="BW14" s="4">
        <v>854.5</v>
      </c>
      <c r="BX14" s="5">
        <v>4.9754299754299751</v>
      </c>
      <c r="BY14" s="4">
        <v>3</v>
      </c>
      <c r="BZ14" s="4">
        <v>19</v>
      </c>
      <c r="CA14" s="4">
        <v>7</v>
      </c>
      <c r="CB14" s="4">
        <v>36</v>
      </c>
      <c r="CC14" s="5">
        <v>414.28571428571428</v>
      </c>
      <c r="CD14" s="4">
        <v>691</v>
      </c>
      <c r="CE14" s="4">
        <v>674</v>
      </c>
      <c r="CF14" s="4">
        <v>1432</v>
      </c>
      <c r="CG14" s="4">
        <v>1509</v>
      </c>
      <c r="CH14" s="5">
        <v>5.3770949720670416</v>
      </c>
      <c r="CI14" s="4">
        <v>5428286</v>
      </c>
      <c r="CJ14" s="4">
        <v>4981358</v>
      </c>
      <c r="CK14" s="4">
        <v>10344122</v>
      </c>
      <c r="CL14" s="4">
        <v>11210121</v>
      </c>
      <c r="CM14" s="5">
        <v>8.3718946856968586</v>
      </c>
      <c r="CN14" s="4">
        <v>0</v>
      </c>
      <c r="CO14" s="4">
        <v>2</v>
      </c>
      <c r="CP14" s="4">
        <v>0</v>
      </c>
      <c r="CQ14" s="4">
        <v>4</v>
      </c>
      <c r="CR14" s="5" t="s">
        <v>21</v>
      </c>
      <c r="CS14" s="4">
        <v>76613</v>
      </c>
      <c r="CT14" s="4">
        <v>101377</v>
      </c>
      <c r="CU14" s="4">
        <v>152635</v>
      </c>
      <c r="CV14" s="4">
        <v>239146</v>
      </c>
      <c r="CW14" s="5">
        <v>56.678350312837807</v>
      </c>
      <c r="CX14" s="4">
        <v>76613</v>
      </c>
      <c r="CY14" s="4">
        <v>97972</v>
      </c>
      <c r="CZ14" s="4">
        <v>152635</v>
      </c>
      <c r="DA14" s="4">
        <v>232636</v>
      </c>
      <c r="DB14" s="5">
        <v>52.413273495594069</v>
      </c>
      <c r="DC14" s="4">
        <v>0</v>
      </c>
      <c r="DD14" s="4">
        <v>3405</v>
      </c>
      <c r="DE14" s="4">
        <v>0</v>
      </c>
      <c r="DF14" s="4">
        <v>6510</v>
      </c>
      <c r="DG14" s="5" t="s">
        <v>21</v>
      </c>
      <c r="DH14" s="4">
        <v>16266</v>
      </c>
      <c r="DI14" s="4">
        <v>22761</v>
      </c>
      <c r="DJ14" s="4">
        <v>33241</v>
      </c>
      <c r="DK14" s="4">
        <v>55378</v>
      </c>
      <c r="DL14" s="5">
        <v>66.59546945037755</v>
      </c>
      <c r="DM14" s="4">
        <v>72</v>
      </c>
      <c r="DN14" s="4">
        <v>105</v>
      </c>
      <c r="DO14" s="4">
        <v>195</v>
      </c>
      <c r="DP14" s="4">
        <v>223</v>
      </c>
      <c r="DQ14" s="5">
        <v>14.358974358974359</v>
      </c>
    </row>
    <row r="15" spans="1:121" x14ac:dyDescent="0.25">
      <c r="A15" s="3" t="s">
        <v>15</v>
      </c>
      <c r="B15" s="4">
        <v>278240</v>
      </c>
      <c r="C15" s="4">
        <v>477001</v>
      </c>
      <c r="D15" s="4">
        <v>576772</v>
      </c>
      <c r="E15" s="4">
        <v>935283</v>
      </c>
      <c r="F15" s="5">
        <v>62.158183823070473</v>
      </c>
      <c r="G15" s="4">
        <v>469757</v>
      </c>
      <c r="H15" s="4">
        <v>296746</v>
      </c>
      <c r="I15" s="4">
        <v>995074</v>
      </c>
      <c r="J15" s="4">
        <v>545943</v>
      </c>
      <c r="K15" s="5">
        <v>-45.135437163467238</v>
      </c>
      <c r="L15" s="4">
        <v>44274</v>
      </c>
      <c r="M15" s="4">
        <v>112087</v>
      </c>
      <c r="N15" s="4">
        <v>78729</v>
      </c>
      <c r="O15" s="4">
        <v>233915</v>
      </c>
      <c r="P15" s="5">
        <v>197.11415107520739</v>
      </c>
      <c r="Q15" s="4">
        <v>11627</v>
      </c>
      <c r="R15" s="4">
        <v>39908</v>
      </c>
      <c r="S15" s="4">
        <v>23466</v>
      </c>
      <c r="T15" s="4">
        <v>94318</v>
      </c>
      <c r="U15" s="5">
        <v>301.93471405437663</v>
      </c>
      <c r="V15" s="4">
        <v>19.710999999999999</v>
      </c>
      <c r="W15" s="4">
        <v>13.305</v>
      </c>
      <c r="X15" s="4">
        <v>35.780999999999999</v>
      </c>
      <c r="Y15" s="4">
        <v>22.414000000000001</v>
      </c>
      <c r="Z15" s="5">
        <v>-37.357815600458338</v>
      </c>
      <c r="AA15" s="4">
        <v>505</v>
      </c>
      <c r="AB15" s="4">
        <v>975</v>
      </c>
      <c r="AC15" s="4">
        <v>1362</v>
      </c>
      <c r="AD15" s="4">
        <v>1794</v>
      </c>
      <c r="AE15" s="5">
        <v>31.71806167400883</v>
      </c>
      <c r="AF15" s="4">
        <v>380</v>
      </c>
      <c r="AG15" s="4">
        <v>571</v>
      </c>
      <c r="AH15" s="4">
        <v>904</v>
      </c>
      <c r="AI15" s="4">
        <v>1024</v>
      </c>
      <c r="AJ15" s="5">
        <v>13.27433628318585</v>
      </c>
      <c r="AK15" s="4">
        <v>0</v>
      </c>
      <c r="AL15" s="4">
        <v>0</v>
      </c>
      <c r="AM15" s="4">
        <v>0</v>
      </c>
      <c r="AN15" s="4">
        <v>0</v>
      </c>
      <c r="AO15" s="5" t="s">
        <v>21</v>
      </c>
      <c r="AP15" s="4">
        <v>1289</v>
      </c>
      <c r="AQ15" s="4">
        <v>23307</v>
      </c>
      <c r="AR15" s="4">
        <v>2283</v>
      </c>
      <c r="AS15" s="4">
        <v>43115</v>
      </c>
      <c r="AT15" s="5">
        <v>1788.523872098116</v>
      </c>
      <c r="AU15" s="4">
        <v>0</v>
      </c>
      <c r="AV15" s="4">
        <v>0</v>
      </c>
      <c r="AW15" s="4">
        <v>0</v>
      </c>
      <c r="AX15" s="4">
        <v>0</v>
      </c>
      <c r="AY15" s="5" t="s">
        <v>21</v>
      </c>
      <c r="AZ15" s="4">
        <v>0</v>
      </c>
      <c r="BA15" s="4">
        <v>1813</v>
      </c>
      <c r="BB15" s="4">
        <v>1760</v>
      </c>
      <c r="BC15" s="4">
        <v>2821</v>
      </c>
      <c r="BD15" s="5">
        <v>60.284090909090907</v>
      </c>
      <c r="BE15" s="4">
        <v>0</v>
      </c>
      <c r="BF15" s="4">
        <v>12</v>
      </c>
      <c r="BG15" s="4">
        <v>3</v>
      </c>
      <c r="BH15" s="4">
        <v>12</v>
      </c>
      <c r="BI15" s="5">
        <v>300</v>
      </c>
      <c r="BJ15" s="4">
        <v>1049.75</v>
      </c>
      <c r="BK15" s="4">
        <v>2964.5</v>
      </c>
      <c r="BL15" s="4">
        <v>2123.25</v>
      </c>
      <c r="BM15" s="4">
        <v>8585.5</v>
      </c>
      <c r="BN15" s="5">
        <v>304.35652890615802</v>
      </c>
      <c r="BO15" s="4">
        <v>0</v>
      </c>
      <c r="BP15" s="4">
        <v>0</v>
      </c>
      <c r="BQ15" s="4">
        <v>0</v>
      </c>
      <c r="BR15" s="4">
        <v>0</v>
      </c>
      <c r="BS15" s="5" t="s">
        <v>21</v>
      </c>
      <c r="BT15" s="4">
        <v>140</v>
      </c>
      <c r="BU15" s="4">
        <v>692.75</v>
      </c>
      <c r="BV15" s="4">
        <v>299.5</v>
      </c>
      <c r="BW15" s="4">
        <v>2483.75</v>
      </c>
      <c r="BX15" s="5">
        <v>729.29883138564276</v>
      </c>
      <c r="BY15" s="4">
        <v>909.75</v>
      </c>
      <c r="BZ15" s="4">
        <v>2271.75</v>
      </c>
      <c r="CA15" s="4">
        <v>1823.75</v>
      </c>
      <c r="CB15" s="4">
        <v>6101.75</v>
      </c>
      <c r="CC15" s="5">
        <v>234.5716244002742</v>
      </c>
      <c r="CD15" s="4">
        <v>67</v>
      </c>
      <c r="CE15" s="4">
        <v>92</v>
      </c>
      <c r="CF15" s="4">
        <v>136</v>
      </c>
      <c r="CG15" s="4">
        <v>171</v>
      </c>
      <c r="CH15" s="5">
        <v>25.735294117647062</v>
      </c>
      <c r="CI15" s="4">
        <v>1004784</v>
      </c>
      <c r="CJ15" s="4">
        <v>1513164</v>
      </c>
      <c r="CK15" s="4">
        <v>1965325</v>
      </c>
      <c r="CL15" s="4">
        <v>2971532</v>
      </c>
      <c r="CM15" s="5">
        <v>51.197995242517152</v>
      </c>
      <c r="CN15" s="4">
        <v>0</v>
      </c>
      <c r="CO15" s="4">
        <v>0</v>
      </c>
      <c r="CP15" s="4">
        <v>1</v>
      </c>
      <c r="CQ15" s="4">
        <v>1</v>
      </c>
      <c r="CR15" s="5">
        <v>0</v>
      </c>
      <c r="CS15" s="4">
        <v>0</v>
      </c>
      <c r="CT15" s="4">
        <v>0</v>
      </c>
      <c r="CU15" s="4">
        <v>0</v>
      </c>
      <c r="CV15" s="4">
        <v>749</v>
      </c>
      <c r="CW15" s="5" t="s">
        <v>21</v>
      </c>
      <c r="CX15" s="4">
        <v>0</v>
      </c>
      <c r="CY15" s="4">
        <v>0</v>
      </c>
      <c r="CZ15" s="4">
        <v>0</v>
      </c>
      <c r="DA15" s="4">
        <v>0</v>
      </c>
      <c r="DB15" s="5" t="s">
        <v>21</v>
      </c>
      <c r="DC15" s="4">
        <v>0</v>
      </c>
      <c r="DD15" s="4">
        <v>0</v>
      </c>
      <c r="DE15" s="4">
        <v>0</v>
      </c>
      <c r="DF15" s="4">
        <v>749</v>
      </c>
      <c r="DG15" s="5" t="s">
        <v>21</v>
      </c>
      <c r="DH15" s="4">
        <v>0</v>
      </c>
      <c r="DI15" s="4">
        <v>0</v>
      </c>
      <c r="DJ15" s="4">
        <v>0</v>
      </c>
      <c r="DK15" s="4">
        <v>0</v>
      </c>
      <c r="DL15" s="5" t="s">
        <v>21</v>
      </c>
      <c r="DM15" s="4">
        <v>0</v>
      </c>
      <c r="DN15" s="4">
        <v>0</v>
      </c>
      <c r="DO15" s="4">
        <v>0</v>
      </c>
      <c r="DP15" s="4">
        <v>22</v>
      </c>
      <c r="DQ15" s="5" t="s">
        <v>21</v>
      </c>
    </row>
    <row r="16" spans="1:121" x14ac:dyDescent="0.25">
      <c r="A16" s="3" t="s">
        <v>16</v>
      </c>
      <c r="B16" s="4">
        <v>52422</v>
      </c>
      <c r="C16" s="4">
        <v>94982</v>
      </c>
      <c r="D16" s="4">
        <v>135264</v>
      </c>
      <c r="E16" s="4">
        <v>187429</v>
      </c>
      <c r="F16" s="5">
        <v>38.565324106931627</v>
      </c>
      <c r="G16" s="4">
        <v>1326997</v>
      </c>
      <c r="H16" s="4">
        <v>1402222</v>
      </c>
      <c r="I16" s="4">
        <v>2578899</v>
      </c>
      <c r="J16" s="4">
        <v>2780592</v>
      </c>
      <c r="K16" s="5">
        <v>7.8208956612880201</v>
      </c>
      <c r="L16" s="4">
        <v>110847</v>
      </c>
      <c r="M16" s="4">
        <v>112971</v>
      </c>
      <c r="N16" s="4">
        <v>218777</v>
      </c>
      <c r="O16" s="4">
        <v>222136</v>
      </c>
      <c r="P16" s="5">
        <v>1.5353533506721391</v>
      </c>
      <c r="Q16" s="4">
        <v>60857</v>
      </c>
      <c r="R16" s="4">
        <v>55032</v>
      </c>
      <c r="S16" s="4">
        <v>111579</v>
      </c>
      <c r="T16" s="4">
        <v>115348</v>
      </c>
      <c r="U16" s="5">
        <v>3.377875765152937</v>
      </c>
      <c r="V16" s="4">
        <v>153.197</v>
      </c>
      <c r="W16" s="4">
        <v>85.084999999999994</v>
      </c>
      <c r="X16" s="4">
        <v>269.61800000000011</v>
      </c>
      <c r="Y16" s="4">
        <v>278.28300000000002</v>
      </c>
      <c r="Z16" s="5">
        <v>3.2138061998827818</v>
      </c>
      <c r="AA16" s="4">
        <v>0</v>
      </c>
      <c r="AB16" s="4">
        <v>0</v>
      </c>
      <c r="AC16" s="4">
        <v>7499</v>
      </c>
      <c r="AD16" s="4">
        <v>7423</v>
      </c>
      <c r="AE16" s="5">
        <v>-1.0134684624616599</v>
      </c>
      <c r="AF16" s="4">
        <v>0</v>
      </c>
      <c r="AG16" s="4">
        <v>0</v>
      </c>
      <c r="AH16" s="4">
        <v>7499</v>
      </c>
      <c r="AI16" s="4">
        <v>7423</v>
      </c>
      <c r="AJ16" s="5">
        <v>-1.0134684624616599</v>
      </c>
      <c r="AK16" s="4">
        <v>0</v>
      </c>
      <c r="AL16" s="4">
        <v>0</v>
      </c>
      <c r="AM16" s="4">
        <v>0</v>
      </c>
      <c r="AN16" s="4">
        <v>0</v>
      </c>
      <c r="AO16" s="5" t="s">
        <v>21</v>
      </c>
      <c r="AP16" s="4">
        <v>174279</v>
      </c>
      <c r="AQ16" s="4">
        <v>566478</v>
      </c>
      <c r="AR16" s="4">
        <v>306021</v>
      </c>
      <c r="AS16" s="4">
        <v>1254882</v>
      </c>
      <c r="AT16" s="5">
        <v>310.06401521464221</v>
      </c>
      <c r="AU16" s="4">
        <v>92</v>
      </c>
      <c r="AV16" s="4">
        <v>0</v>
      </c>
      <c r="AW16" s="4">
        <v>130</v>
      </c>
      <c r="AX16" s="4">
        <v>5</v>
      </c>
      <c r="AY16" s="5">
        <v>-96.15384615384616</v>
      </c>
      <c r="AZ16" s="4">
        <v>0</v>
      </c>
      <c r="BA16" s="4">
        <v>0</v>
      </c>
      <c r="BB16" s="4">
        <v>0</v>
      </c>
      <c r="BC16" s="4">
        <v>0</v>
      </c>
      <c r="BD16" s="5" t="s">
        <v>21</v>
      </c>
      <c r="BE16" s="4">
        <v>0</v>
      </c>
      <c r="BF16" s="4">
        <v>0</v>
      </c>
      <c r="BG16" s="4">
        <v>0</v>
      </c>
      <c r="BH16" s="4">
        <v>0</v>
      </c>
      <c r="BI16" s="5" t="s">
        <v>21</v>
      </c>
      <c r="BJ16" s="4">
        <v>4012</v>
      </c>
      <c r="BK16" s="4">
        <v>3640</v>
      </c>
      <c r="BL16" s="4">
        <v>7835</v>
      </c>
      <c r="BM16" s="4">
        <v>8483</v>
      </c>
      <c r="BN16" s="5">
        <v>8.2705807275047931</v>
      </c>
      <c r="BO16" s="4">
        <v>40</v>
      </c>
      <c r="BP16" s="4">
        <v>0</v>
      </c>
      <c r="BQ16" s="4">
        <v>44</v>
      </c>
      <c r="BR16" s="4">
        <v>2</v>
      </c>
      <c r="BS16" s="5">
        <v>-95.454545454545453</v>
      </c>
      <c r="BT16" s="4">
        <v>672</v>
      </c>
      <c r="BU16" s="4">
        <v>596</v>
      </c>
      <c r="BV16" s="4">
        <v>1406</v>
      </c>
      <c r="BW16" s="4">
        <v>1782</v>
      </c>
      <c r="BX16" s="5">
        <v>26.742532005689899</v>
      </c>
      <c r="BY16" s="4">
        <v>3300</v>
      </c>
      <c r="BZ16" s="4">
        <v>3044</v>
      </c>
      <c r="CA16" s="4">
        <v>6385</v>
      </c>
      <c r="CB16" s="4">
        <v>6699</v>
      </c>
      <c r="CC16" s="5">
        <v>4.9177760375880979</v>
      </c>
      <c r="CD16" s="4">
        <v>97</v>
      </c>
      <c r="CE16" s="4">
        <v>93</v>
      </c>
      <c r="CF16" s="4">
        <v>190</v>
      </c>
      <c r="CG16" s="4">
        <v>183</v>
      </c>
      <c r="CH16" s="5">
        <v>-3.6842105263157952</v>
      </c>
      <c r="CI16" s="4">
        <v>1435594</v>
      </c>
      <c r="CJ16" s="4">
        <v>1631996</v>
      </c>
      <c r="CK16" s="4">
        <v>2879553</v>
      </c>
      <c r="CL16" s="4">
        <v>3142614</v>
      </c>
      <c r="CM16" s="5">
        <v>9.1354804026875058</v>
      </c>
      <c r="CN16" s="4">
        <v>0</v>
      </c>
      <c r="CO16" s="4">
        <v>0</v>
      </c>
      <c r="CP16" s="4">
        <v>0</v>
      </c>
      <c r="CQ16" s="4">
        <v>0</v>
      </c>
      <c r="CR16" s="5" t="s">
        <v>21</v>
      </c>
      <c r="CS16" s="4">
        <v>0</v>
      </c>
      <c r="CT16" s="4">
        <v>0</v>
      </c>
      <c r="CU16" s="4">
        <v>0</v>
      </c>
      <c r="CV16" s="4">
        <v>0</v>
      </c>
      <c r="CW16" s="5" t="s">
        <v>21</v>
      </c>
      <c r="CX16" s="4">
        <v>0</v>
      </c>
      <c r="CY16" s="4">
        <v>0</v>
      </c>
      <c r="CZ16" s="4">
        <v>0</v>
      </c>
      <c r="DA16" s="4">
        <v>0</v>
      </c>
      <c r="DB16" s="5" t="s">
        <v>21</v>
      </c>
      <c r="DC16" s="4">
        <v>0</v>
      </c>
      <c r="DD16" s="4">
        <v>0</v>
      </c>
      <c r="DE16" s="4">
        <v>0</v>
      </c>
      <c r="DF16" s="4">
        <v>0</v>
      </c>
      <c r="DG16" s="5" t="s">
        <v>21</v>
      </c>
      <c r="DH16" s="4">
        <v>0</v>
      </c>
      <c r="DI16" s="4">
        <v>0</v>
      </c>
      <c r="DJ16" s="4">
        <v>0</v>
      </c>
      <c r="DK16" s="4">
        <v>0</v>
      </c>
      <c r="DL16" s="5" t="s">
        <v>21</v>
      </c>
      <c r="DM16" s="4">
        <v>0</v>
      </c>
      <c r="DN16" s="4">
        <v>1</v>
      </c>
      <c r="DO16" s="4">
        <v>0</v>
      </c>
      <c r="DP16" s="4">
        <v>1</v>
      </c>
      <c r="DQ16" s="5" t="s">
        <v>21</v>
      </c>
    </row>
    <row r="17" spans="1:121" x14ac:dyDescent="0.25">
      <c r="A17" s="3" t="s">
        <v>17</v>
      </c>
      <c r="B17" s="4">
        <v>1843815</v>
      </c>
      <c r="C17" s="4">
        <v>2211222</v>
      </c>
      <c r="D17" s="4">
        <v>3653171</v>
      </c>
      <c r="E17" s="4">
        <v>4342633</v>
      </c>
      <c r="F17" s="5">
        <v>18.87297364399312</v>
      </c>
      <c r="G17" s="4">
        <v>520843</v>
      </c>
      <c r="H17" s="4">
        <v>414719</v>
      </c>
      <c r="I17" s="4">
        <v>1043729</v>
      </c>
      <c r="J17" s="4">
        <v>970904</v>
      </c>
      <c r="K17" s="5">
        <v>-6.9773858923149552</v>
      </c>
      <c r="L17" s="4">
        <v>96210</v>
      </c>
      <c r="M17" s="4">
        <v>90431</v>
      </c>
      <c r="N17" s="4">
        <v>190517</v>
      </c>
      <c r="O17" s="4">
        <v>189681</v>
      </c>
      <c r="P17" s="5">
        <v>-0.43880598581753821</v>
      </c>
      <c r="Q17" s="4">
        <v>48191</v>
      </c>
      <c r="R17" s="4">
        <v>40789</v>
      </c>
      <c r="S17" s="4">
        <v>87795</v>
      </c>
      <c r="T17" s="4">
        <v>82696</v>
      </c>
      <c r="U17" s="5">
        <v>-5.8078478273250198</v>
      </c>
      <c r="V17" s="4">
        <v>18.193999999999999</v>
      </c>
      <c r="W17" s="4">
        <v>12.064</v>
      </c>
      <c r="X17" s="4">
        <v>36.481000000000002</v>
      </c>
      <c r="Y17" s="4">
        <v>24.623999999999999</v>
      </c>
      <c r="Z17" s="5">
        <v>-32.501850278227018</v>
      </c>
      <c r="AA17" s="4">
        <v>15782</v>
      </c>
      <c r="AB17" s="4">
        <v>4987</v>
      </c>
      <c r="AC17" s="4">
        <v>32789</v>
      </c>
      <c r="AD17" s="4">
        <v>18877</v>
      </c>
      <c r="AE17" s="5">
        <v>-42.428863338314677</v>
      </c>
      <c r="AF17" s="4">
        <v>13983</v>
      </c>
      <c r="AG17" s="4">
        <v>2923</v>
      </c>
      <c r="AH17" s="4">
        <v>28939</v>
      </c>
      <c r="AI17" s="4">
        <v>14559</v>
      </c>
      <c r="AJ17" s="5">
        <v>-49.690728774318387</v>
      </c>
      <c r="AK17" s="4">
        <v>5796</v>
      </c>
      <c r="AL17" s="4">
        <v>7019</v>
      </c>
      <c r="AM17" s="4">
        <v>5796</v>
      </c>
      <c r="AN17" s="4">
        <v>13019</v>
      </c>
      <c r="AO17" s="5">
        <v>124.6204278812974</v>
      </c>
      <c r="AP17" s="4">
        <v>84559</v>
      </c>
      <c r="AQ17" s="4">
        <v>174262</v>
      </c>
      <c r="AR17" s="4">
        <v>184137</v>
      </c>
      <c r="AS17" s="4">
        <v>310817</v>
      </c>
      <c r="AT17" s="5">
        <v>68.79660252963825</v>
      </c>
      <c r="AU17" s="4">
        <v>0</v>
      </c>
      <c r="AV17" s="4">
        <v>6</v>
      </c>
      <c r="AW17" s="4">
        <v>11</v>
      </c>
      <c r="AX17" s="4">
        <v>6</v>
      </c>
      <c r="AY17" s="5">
        <v>-45.454545454545453</v>
      </c>
      <c r="AZ17" s="4">
        <v>46877</v>
      </c>
      <c r="BA17" s="4">
        <v>51550</v>
      </c>
      <c r="BB17" s="4">
        <v>86898</v>
      </c>
      <c r="BC17" s="4">
        <v>101302</v>
      </c>
      <c r="BD17" s="5">
        <v>16.575755483440361</v>
      </c>
      <c r="BE17" s="4">
        <v>2385</v>
      </c>
      <c r="BF17" s="4">
        <v>2576</v>
      </c>
      <c r="BG17" s="4">
        <v>4461</v>
      </c>
      <c r="BH17" s="4">
        <v>5044</v>
      </c>
      <c r="BI17" s="5">
        <v>13.06881865052679</v>
      </c>
      <c r="BJ17" s="4">
        <v>6899.25</v>
      </c>
      <c r="BK17" s="4">
        <v>5940.25</v>
      </c>
      <c r="BL17" s="4">
        <v>12485</v>
      </c>
      <c r="BM17" s="4">
        <v>11735.5</v>
      </c>
      <c r="BN17" s="5">
        <v>-6.0032038446135374</v>
      </c>
      <c r="BO17" s="4">
        <v>0</v>
      </c>
      <c r="BP17" s="4">
        <v>1</v>
      </c>
      <c r="BQ17" s="4">
        <v>2</v>
      </c>
      <c r="BR17" s="4">
        <v>1</v>
      </c>
      <c r="BS17" s="5">
        <v>-50</v>
      </c>
      <c r="BT17" s="4">
        <v>5910.75</v>
      </c>
      <c r="BU17" s="4">
        <v>5285</v>
      </c>
      <c r="BV17" s="4">
        <v>10728.75</v>
      </c>
      <c r="BW17" s="4">
        <v>10242.75</v>
      </c>
      <c r="BX17" s="5">
        <v>-4.5298846557147812</v>
      </c>
      <c r="BY17" s="4">
        <v>988.5</v>
      </c>
      <c r="BZ17" s="4">
        <v>654.25</v>
      </c>
      <c r="CA17" s="4">
        <v>1754.25</v>
      </c>
      <c r="CB17" s="4">
        <v>1491.75</v>
      </c>
      <c r="CC17" s="5">
        <v>-14.96365968362548</v>
      </c>
      <c r="CD17" s="4">
        <v>157</v>
      </c>
      <c r="CE17" s="4">
        <v>152</v>
      </c>
      <c r="CF17" s="4">
        <v>341</v>
      </c>
      <c r="CG17" s="4">
        <v>320</v>
      </c>
      <c r="CH17" s="5">
        <v>-6.1583577712609943</v>
      </c>
      <c r="CI17" s="4">
        <v>3330213</v>
      </c>
      <c r="CJ17" s="4">
        <v>3263091</v>
      </c>
      <c r="CK17" s="4">
        <v>6989983</v>
      </c>
      <c r="CL17" s="4">
        <v>7034885</v>
      </c>
      <c r="CM17" s="5">
        <v>0.64237638346187964</v>
      </c>
      <c r="CN17" s="4">
        <v>0</v>
      </c>
      <c r="CO17" s="4">
        <v>0</v>
      </c>
      <c r="CP17" s="4">
        <v>0</v>
      </c>
      <c r="CQ17" s="4">
        <v>0</v>
      </c>
      <c r="CR17" s="5" t="s">
        <v>21</v>
      </c>
      <c r="CS17" s="4">
        <v>3678</v>
      </c>
      <c r="CT17" s="4">
        <v>3892</v>
      </c>
      <c r="CU17" s="4">
        <v>7566</v>
      </c>
      <c r="CV17" s="4">
        <v>8267</v>
      </c>
      <c r="CW17" s="5">
        <v>9.2651334919376183</v>
      </c>
      <c r="CX17" s="4">
        <v>3678</v>
      </c>
      <c r="CY17" s="4">
        <v>3892</v>
      </c>
      <c r="CZ17" s="4">
        <v>7566</v>
      </c>
      <c r="DA17" s="4">
        <v>8267</v>
      </c>
      <c r="DB17" s="5">
        <v>9.2651334919376183</v>
      </c>
      <c r="DC17" s="4">
        <v>0</v>
      </c>
      <c r="DD17" s="4">
        <v>0</v>
      </c>
      <c r="DE17" s="4">
        <v>0</v>
      </c>
      <c r="DF17" s="4">
        <v>0</v>
      </c>
      <c r="DG17" s="5" t="s">
        <v>21</v>
      </c>
      <c r="DH17" s="4">
        <v>2176</v>
      </c>
      <c r="DI17" s="4">
        <v>2392</v>
      </c>
      <c r="DJ17" s="4">
        <v>4539</v>
      </c>
      <c r="DK17" s="4">
        <v>5056</v>
      </c>
      <c r="DL17" s="5">
        <v>11.390174047146941</v>
      </c>
      <c r="DM17" s="4">
        <v>610</v>
      </c>
      <c r="DN17" s="4">
        <v>878</v>
      </c>
      <c r="DO17" s="4">
        <v>1130</v>
      </c>
      <c r="DP17" s="4">
        <v>1587</v>
      </c>
      <c r="DQ17" s="5">
        <v>40.442477876106182</v>
      </c>
    </row>
    <row r="18" spans="1:121" x14ac:dyDescent="0.25">
      <c r="A18" s="3" t="s">
        <v>18</v>
      </c>
      <c r="B18" s="4">
        <v>582404</v>
      </c>
      <c r="C18" s="4">
        <v>561677</v>
      </c>
      <c r="D18" s="4">
        <v>1350266</v>
      </c>
      <c r="E18" s="4">
        <v>1203741</v>
      </c>
      <c r="F18" s="5">
        <v>-10.85156554338182</v>
      </c>
      <c r="G18" s="4">
        <v>23573</v>
      </c>
      <c r="H18" s="4">
        <v>22533</v>
      </c>
      <c r="I18" s="4">
        <v>47052</v>
      </c>
      <c r="J18" s="4">
        <v>53785</v>
      </c>
      <c r="K18" s="5">
        <v>14.30969990648644</v>
      </c>
      <c r="L18" s="4">
        <v>1300874</v>
      </c>
      <c r="M18" s="4">
        <v>1290617</v>
      </c>
      <c r="N18" s="4">
        <v>2698261</v>
      </c>
      <c r="O18" s="4">
        <v>2606052</v>
      </c>
      <c r="P18" s="5">
        <v>-3.4173491741532729</v>
      </c>
      <c r="Q18" s="4">
        <v>954522</v>
      </c>
      <c r="R18" s="4">
        <v>937798</v>
      </c>
      <c r="S18" s="4">
        <v>2009003</v>
      </c>
      <c r="T18" s="4">
        <v>1870149</v>
      </c>
      <c r="U18" s="5">
        <v>-6.9115874889186282</v>
      </c>
      <c r="V18" s="4">
        <v>51.993000000000002</v>
      </c>
      <c r="W18" s="4">
        <v>57.39</v>
      </c>
      <c r="X18" s="4">
        <v>76.897999999999996</v>
      </c>
      <c r="Y18" s="4">
        <v>93.13900000000001</v>
      </c>
      <c r="Z18" s="5">
        <v>21.120185180368821</v>
      </c>
      <c r="AA18" s="4">
        <v>192454</v>
      </c>
      <c r="AB18" s="4">
        <v>231248</v>
      </c>
      <c r="AC18" s="4">
        <v>408623</v>
      </c>
      <c r="AD18" s="4">
        <v>429208</v>
      </c>
      <c r="AE18" s="5">
        <v>5.0376508419741413</v>
      </c>
      <c r="AF18" s="4">
        <v>163324</v>
      </c>
      <c r="AG18" s="4">
        <v>204100</v>
      </c>
      <c r="AH18" s="4">
        <v>353326</v>
      </c>
      <c r="AI18" s="4">
        <v>366837</v>
      </c>
      <c r="AJ18" s="5">
        <v>3.823947289472045</v>
      </c>
      <c r="AK18" s="4">
        <v>0</v>
      </c>
      <c r="AL18" s="4">
        <v>0</v>
      </c>
      <c r="AM18" s="4">
        <v>0</v>
      </c>
      <c r="AN18" s="4">
        <v>0</v>
      </c>
      <c r="AO18" s="5" t="s">
        <v>21</v>
      </c>
      <c r="AP18" s="4">
        <v>893596</v>
      </c>
      <c r="AQ18" s="4">
        <v>831393</v>
      </c>
      <c r="AR18" s="4">
        <v>2026635</v>
      </c>
      <c r="AS18" s="4">
        <v>1738421</v>
      </c>
      <c r="AT18" s="5">
        <v>-14.221307734249139</v>
      </c>
      <c r="AU18" s="4">
        <v>621634</v>
      </c>
      <c r="AV18" s="4">
        <v>598532</v>
      </c>
      <c r="AW18" s="4">
        <v>1330802</v>
      </c>
      <c r="AX18" s="4">
        <v>1195819</v>
      </c>
      <c r="AY18" s="5">
        <v>-10.14298145028336</v>
      </c>
      <c r="AZ18" s="4">
        <v>346551</v>
      </c>
      <c r="BA18" s="4">
        <v>344383</v>
      </c>
      <c r="BB18" s="4">
        <v>691175</v>
      </c>
      <c r="BC18" s="4">
        <v>737536</v>
      </c>
      <c r="BD18" s="5">
        <v>6.7075632075812877</v>
      </c>
      <c r="BE18" s="4">
        <v>25919</v>
      </c>
      <c r="BF18" s="4">
        <v>24441</v>
      </c>
      <c r="BG18" s="4">
        <v>50758</v>
      </c>
      <c r="BH18" s="4">
        <v>51761</v>
      </c>
      <c r="BI18" s="5">
        <v>1.976043185310687</v>
      </c>
      <c r="BJ18" s="4">
        <v>84845</v>
      </c>
      <c r="BK18" s="4">
        <v>84350</v>
      </c>
      <c r="BL18" s="4">
        <v>181125</v>
      </c>
      <c r="BM18" s="4">
        <v>169885</v>
      </c>
      <c r="BN18" s="5">
        <v>-6.2056590752242897</v>
      </c>
      <c r="BO18" s="4">
        <v>41467</v>
      </c>
      <c r="BP18" s="4">
        <v>38653</v>
      </c>
      <c r="BQ18" s="4">
        <v>91267</v>
      </c>
      <c r="BR18" s="4">
        <v>79128</v>
      </c>
      <c r="BS18" s="5">
        <v>-13.300535790592431</v>
      </c>
      <c r="BT18" s="4">
        <v>38230</v>
      </c>
      <c r="BU18" s="4">
        <v>39171</v>
      </c>
      <c r="BV18" s="4">
        <v>77980</v>
      </c>
      <c r="BW18" s="4">
        <v>79266</v>
      </c>
      <c r="BX18" s="5">
        <v>1.6491408053346961</v>
      </c>
      <c r="BY18" s="4">
        <v>5148</v>
      </c>
      <c r="BZ18" s="4">
        <v>6526</v>
      </c>
      <c r="CA18" s="4">
        <v>11878</v>
      </c>
      <c r="CB18" s="4">
        <v>11491</v>
      </c>
      <c r="CC18" s="5">
        <v>-3.2581242633440008</v>
      </c>
      <c r="CD18" s="4">
        <v>909</v>
      </c>
      <c r="CE18" s="4">
        <v>1033</v>
      </c>
      <c r="CF18" s="4">
        <v>1993</v>
      </c>
      <c r="CG18" s="4">
        <v>2074</v>
      </c>
      <c r="CH18" s="5">
        <v>4.0642247867536412</v>
      </c>
      <c r="CI18" s="4">
        <v>21894503</v>
      </c>
      <c r="CJ18" s="4">
        <v>25362332</v>
      </c>
      <c r="CK18" s="4">
        <v>47134113</v>
      </c>
      <c r="CL18" s="4">
        <v>49704635</v>
      </c>
      <c r="CM18" s="5">
        <v>5.4536339741876532</v>
      </c>
      <c r="CN18" s="4">
        <v>66</v>
      </c>
      <c r="CO18" s="4">
        <v>79</v>
      </c>
      <c r="CP18" s="4">
        <v>159</v>
      </c>
      <c r="CQ18" s="4">
        <v>163</v>
      </c>
      <c r="CR18" s="5">
        <v>2.515723270440247</v>
      </c>
      <c r="CS18" s="4">
        <v>180281</v>
      </c>
      <c r="CT18" s="4">
        <v>310922</v>
      </c>
      <c r="CU18" s="4">
        <v>367297</v>
      </c>
      <c r="CV18" s="4">
        <v>624191</v>
      </c>
      <c r="CW18" s="5">
        <v>69.94176374977198</v>
      </c>
      <c r="CX18" s="4">
        <v>93237</v>
      </c>
      <c r="CY18" s="4">
        <v>101902</v>
      </c>
      <c r="CZ18" s="4">
        <v>176594</v>
      </c>
      <c r="DA18" s="4">
        <v>199286</v>
      </c>
      <c r="DB18" s="5">
        <v>12.8498136969546</v>
      </c>
      <c r="DC18" s="4">
        <v>87044</v>
      </c>
      <c r="DD18" s="4">
        <v>209020</v>
      </c>
      <c r="DE18" s="4">
        <v>190703</v>
      </c>
      <c r="DF18" s="4">
        <v>424905</v>
      </c>
      <c r="DG18" s="5">
        <v>122.80981421372501</v>
      </c>
      <c r="DH18" s="4">
        <v>42720</v>
      </c>
      <c r="DI18" s="4">
        <v>42114</v>
      </c>
      <c r="DJ18" s="4">
        <v>81997</v>
      </c>
      <c r="DK18" s="4">
        <v>86172</v>
      </c>
      <c r="DL18" s="5">
        <v>5.0916496945010152</v>
      </c>
      <c r="DM18" s="4">
        <v>20626</v>
      </c>
      <c r="DN18" s="4">
        <v>21116</v>
      </c>
      <c r="DO18" s="4">
        <v>77404</v>
      </c>
      <c r="DP18" s="4">
        <v>46500</v>
      </c>
      <c r="DQ18" s="5">
        <v>-39.92558524107281</v>
      </c>
    </row>
    <row r="19" spans="1:121" x14ac:dyDescent="0.25">
      <c r="A19" s="3" t="s">
        <v>19</v>
      </c>
      <c r="B19" s="4">
        <v>7875</v>
      </c>
      <c r="C19" s="4">
        <v>12900</v>
      </c>
      <c r="D19" s="4">
        <v>14025</v>
      </c>
      <c r="E19" s="4">
        <v>14910</v>
      </c>
      <c r="F19" s="5">
        <v>6.3101604278074896</v>
      </c>
      <c r="G19" s="4">
        <v>183677</v>
      </c>
      <c r="H19" s="4">
        <v>71662</v>
      </c>
      <c r="I19" s="4">
        <v>351508</v>
      </c>
      <c r="J19" s="4">
        <v>232279</v>
      </c>
      <c r="K19" s="5">
        <v>-33.919284909589543</v>
      </c>
      <c r="L19" s="4">
        <v>240368</v>
      </c>
      <c r="M19" s="4">
        <v>61834</v>
      </c>
      <c r="N19" s="4">
        <v>513761</v>
      </c>
      <c r="O19" s="4">
        <v>107826</v>
      </c>
      <c r="P19" s="5">
        <v>-79.012420172025514</v>
      </c>
      <c r="Q19" s="4">
        <v>210265</v>
      </c>
      <c r="R19" s="4">
        <v>23266</v>
      </c>
      <c r="S19" s="4">
        <v>453199</v>
      </c>
      <c r="T19" s="4">
        <v>40823</v>
      </c>
      <c r="U19" s="5">
        <v>-90.992257264468805</v>
      </c>
      <c r="V19" s="4">
        <v>30.582999999999998</v>
      </c>
      <c r="W19" s="4">
        <v>12</v>
      </c>
      <c r="X19" s="4">
        <v>73.210999999999999</v>
      </c>
      <c r="Y19" s="4">
        <v>19.768000000000001</v>
      </c>
      <c r="Z19" s="5">
        <v>-72.998593107593123</v>
      </c>
      <c r="AA19" s="4">
        <v>6002</v>
      </c>
      <c r="AB19" s="4">
        <v>5050</v>
      </c>
      <c r="AC19" s="4">
        <v>10958</v>
      </c>
      <c r="AD19" s="4">
        <v>10306</v>
      </c>
      <c r="AE19" s="5">
        <v>-5.9499908742471206</v>
      </c>
      <c r="AF19" s="4">
        <v>1651</v>
      </c>
      <c r="AG19" s="4">
        <v>1838</v>
      </c>
      <c r="AH19" s="4">
        <v>3535</v>
      </c>
      <c r="AI19" s="4">
        <v>4001</v>
      </c>
      <c r="AJ19" s="5">
        <v>13.182461103253191</v>
      </c>
      <c r="AK19" s="4">
        <v>0</v>
      </c>
      <c r="AL19" s="4">
        <v>0</v>
      </c>
      <c r="AM19" s="4">
        <v>0</v>
      </c>
      <c r="AN19" s="4">
        <v>0</v>
      </c>
      <c r="AO19" s="5" t="s">
        <v>21</v>
      </c>
      <c r="AP19" s="4">
        <v>192842</v>
      </c>
      <c r="AQ19" s="4">
        <v>3709</v>
      </c>
      <c r="AR19" s="4">
        <v>414172</v>
      </c>
      <c r="AS19" s="4">
        <v>5719</v>
      </c>
      <c r="AT19" s="5">
        <v>-98.619172710854428</v>
      </c>
      <c r="AU19" s="4">
        <v>188518</v>
      </c>
      <c r="AV19" s="4">
        <v>2639</v>
      </c>
      <c r="AW19" s="4">
        <v>409848</v>
      </c>
      <c r="AX19" s="4">
        <v>2639</v>
      </c>
      <c r="AY19" s="5">
        <v>-99.356102750287917</v>
      </c>
      <c r="AZ19" s="4">
        <v>32693</v>
      </c>
      <c r="BA19" s="4">
        <v>38307</v>
      </c>
      <c r="BB19" s="4">
        <v>66159</v>
      </c>
      <c r="BC19" s="4">
        <v>70587</v>
      </c>
      <c r="BD19" s="5">
        <v>6.6929669432730199</v>
      </c>
      <c r="BE19" s="4">
        <v>1888</v>
      </c>
      <c r="BF19" s="4">
        <v>2169</v>
      </c>
      <c r="BG19" s="4">
        <v>3870</v>
      </c>
      <c r="BH19" s="4">
        <v>4205</v>
      </c>
      <c r="BI19" s="5">
        <v>8.6563307493540123</v>
      </c>
      <c r="BJ19" s="4">
        <v>20194</v>
      </c>
      <c r="BK19" s="4">
        <v>3155.25</v>
      </c>
      <c r="BL19" s="4">
        <v>41836</v>
      </c>
      <c r="BM19" s="4">
        <v>4869.25</v>
      </c>
      <c r="BN19" s="5">
        <v>-88.361100487618316</v>
      </c>
      <c r="BO19" s="4">
        <v>18450.5</v>
      </c>
      <c r="BP19" s="4">
        <v>1328.25</v>
      </c>
      <c r="BQ19" s="4">
        <v>38255.5</v>
      </c>
      <c r="BR19" s="4">
        <v>1328.25</v>
      </c>
      <c r="BS19" s="5">
        <v>-96.527950229378789</v>
      </c>
      <c r="BT19" s="4">
        <v>441.5</v>
      </c>
      <c r="BU19" s="4">
        <v>659</v>
      </c>
      <c r="BV19" s="4">
        <v>1028.5</v>
      </c>
      <c r="BW19" s="4">
        <v>1479</v>
      </c>
      <c r="BX19" s="5">
        <v>43.801652892561982</v>
      </c>
      <c r="BY19" s="4">
        <v>1302</v>
      </c>
      <c r="BZ19" s="4">
        <v>1168</v>
      </c>
      <c r="CA19" s="4">
        <v>2552</v>
      </c>
      <c r="CB19" s="4">
        <v>2062</v>
      </c>
      <c r="CC19" s="5">
        <v>-19.200626959247639</v>
      </c>
      <c r="CD19" s="4">
        <v>90</v>
      </c>
      <c r="CE19" s="4">
        <v>88</v>
      </c>
      <c r="CF19" s="4">
        <v>193</v>
      </c>
      <c r="CG19" s="4">
        <v>180</v>
      </c>
      <c r="CH19" s="5">
        <v>-6.7357512953367831</v>
      </c>
      <c r="CI19" s="4">
        <v>2849212</v>
      </c>
      <c r="CJ19" s="4">
        <v>2243457</v>
      </c>
      <c r="CK19" s="4">
        <v>5716775</v>
      </c>
      <c r="CL19" s="4">
        <v>4758656</v>
      </c>
      <c r="CM19" s="5">
        <v>-16.75978152017527</v>
      </c>
      <c r="CN19" s="4">
        <v>10</v>
      </c>
      <c r="CO19" s="4">
        <v>7</v>
      </c>
      <c r="CP19" s="4">
        <v>23</v>
      </c>
      <c r="CQ19" s="4">
        <v>15</v>
      </c>
      <c r="CR19" s="5">
        <v>-34.782608695652172</v>
      </c>
      <c r="CS19" s="4">
        <v>15877</v>
      </c>
      <c r="CT19" s="4">
        <v>30304</v>
      </c>
      <c r="CU19" s="4">
        <v>37255</v>
      </c>
      <c r="CV19" s="4">
        <v>68205</v>
      </c>
      <c r="CW19" s="5">
        <v>83.076097168165347</v>
      </c>
      <c r="CX19" s="4">
        <v>14101</v>
      </c>
      <c r="CY19" s="4">
        <v>15629</v>
      </c>
      <c r="CZ19" s="4">
        <v>29912</v>
      </c>
      <c r="DA19" s="4">
        <v>38535</v>
      </c>
      <c r="DB19" s="5">
        <v>28.827895159133451</v>
      </c>
      <c r="DC19" s="4">
        <v>1776</v>
      </c>
      <c r="DD19" s="4">
        <v>14675</v>
      </c>
      <c r="DE19" s="4">
        <v>7343</v>
      </c>
      <c r="DF19" s="4">
        <v>29670</v>
      </c>
      <c r="DG19" s="5">
        <v>304.05828680375868</v>
      </c>
      <c r="DH19" s="4">
        <v>1714</v>
      </c>
      <c r="DI19" s="4">
        <v>2745</v>
      </c>
      <c r="DJ19" s="4">
        <v>4333</v>
      </c>
      <c r="DK19" s="4">
        <v>7277</v>
      </c>
      <c r="DL19" s="5">
        <v>67.943687975998159</v>
      </c>
      <c r="DM19" s="4">
        <v>8678</v>
      </c>
      <c r="DN19" s="4">
        <v>4577</v>
      </c>
      <c r="DO19" s="4">
        <v>20978</v>
      </c>
      <c r="DP19" s="4">
        <v>5881</v>
      </c>
      <c r="DQ19" s="5">
        <v>-71.965869005624938</v>
      </c>
    </row>
    <row r="20" spans="1:121" ht="22.5" x14ac:dyDescent="0.25">
      <c r="A20" s="3" t="s">
        <v>20</v>
      </c>
      <c r="B20" s="4">
        <v>0</v>
      </c>
      <c r="C20" s="4">
        <v>0</v>
      </c>
      <c r="D20" s="4">
        <v>0</v>
      </c>
      <c r="E20" s="4">
        <v>0</v>
      </c>
      <c r="F20" s="5" t="s">
        <v>21</v>
      </c>
      <c r="G20" s="4">
        <v>30165</v>
      </c>
      <c r="H20" s="4">
        <v>51001</v>
      </c>
      <c r="I20" s="4">
        <v>66355</v>
      </c>
      <c r="J20" s="4">
        <v>167768</v>
      </c>
      <c r="K20" s="5">
        <v>152.8339989450682</v>
      </c>
      <c r="L20" s="4">
        <v>83632</v>
      </c>
      <c r="M20" s="4">
        <v>79963</v>
      </c>
      <c r="N20" s="4">
        <v>179288</v>
      </c>
      <c r="O20" s="4">
        <v>180264</v>
      </c>
      <c r="P20" s="5">
        <v>0.54437552987371873</v>
      </c>
      <c r="Q20" s="4">
        <v>43546</v>
      </c>
      <c r="R20" s="4">
        <v>37553</v>
      </c>
      <c r="S20" s="4">
        <v>83865</v>
      </c>
      <c r="T20" s="4">
        <v>83060</v>
      </c>
      <c r="U20" s="5">
        <v>-0.95987599117628974</v>
      </c>
      <c r="V20" s="4">
        <v>192.68199999999999</v>
      </c>
      <c r="W20" s="4">
        <v>167.928</v>
      </c>
      <c r="X20" s="4">
        <v>385.55700000000002</v>
      </c>
      <c r="Y20" s="4">
        <v>381.97899999999998</v>
      </c>
      <c r="Z20" s="5">
        <v>-0.92800805069029479</v>
      </c>
      <c r="AA20" s="4">
        <v>2563</v>
      </c>
      <c r="AB20" s="4">
        <v>1168</v>
      </c>
      <c r="AC20" s="4">
        <v>6301</v>
      </c>
      <c r="AD20" s="4">
        <v>2684</v>
      </c>
      <c r="AE20" s="5">
        <v>-57.403586732264721</v>
      </c>
      <c r="AF20" s="4">
        <v>1578</v>
      </c>
      <c r="AG20" s="4">
        <v>530</v>
      </c>
      <c r="AH20" s="4">
        <v>3781</v>
      </c>
      <c r="AI20" s="4">
        <v>1037</v>
      </c>
      <c r="AJ20" s="5">
        <v>-72.57339328220047</v>
      </c>
      <c r="AK20" s="4">
        <v>0</v>
      </c>
      <c r="AL20" s="4">
        <v>0</v>
      </c>
      <c r="AM20" s="4">
        <v>0</v>
      </c>
      <c r="AN20" s="4">
        <v>0</v>
      </c>
      <c r="AO20" s="5" t="s">
        <v>21</v>
      </c>
      <c r="AP20" s="4">
        <v>366</v>
      </c>
      <c r="AQ20" s="4">
        <v>0</v>
      </c>
      <c r="AR20" s="4">
        <v>576</v>
      </c>
      <c r="AS20" s="4">
        <v>408</v>
      </c>
      <c r="AT20" s="5">
        <v>-29.166666666666671</v>
      </c>
      <c r="AU20" s="4">
        <v>366</v>
      </c>
      <c r="AV20" s="4">
        <v>0</v>
      </c>
      <c r="AW20" s="4">
        <v>561</v>
      </c>
      <c r="AX20" s="4">
        <v>408</v>
      </c>
      <c r="AY20" s="5">
        <v>-27.27272727272727</v>
      </c>
      <c r="AZ20" s="4">
        <v>0</v>
      </c>
      <c r="BA20" s="4">
        <v>0</v>
      </c>
      <c r="BB20" s="4">
        <v>0</v>
      </c>
      <c r="BC20" s="4">
        <v>0</v>
      </c>
      <c r="BD20" s="5" t="s">
        <v>21</v>
      </c>
      <c r="BE20" s="4">
        <v>0</v>
      </c>
      <c r="BF20" s="4">
        <v>0</v>
      </c>
      <c r="BG20" s="4">
        <v>0</v>
      </c>
      <c r="BH20" s="4">
        <v>0</v>
      </c>
      <c r="BI20" s="5" t="s">
        <v>21</v>
      </c>
      <c r="BJ20" s="4">
        <v>3588.25</v>
      </c>
      <c r="BK20" s="4">
        <v>3411.5</v>
      </c>
      <c r="BL20" s="4">
        <v>6819</v>
      </c>
      <c r="BM20" s="4">
        <v>7640.25</v>
      </c>
      <c r="BN20" s="5">
        <v>12.043554773427189</v>
      </c>
      <c r="BO20" s="4">
        <v>87</v>
      </c>
      <c r="BP20" s="4">
        <v>0</v>
      </c>
      <c r="BQ20" s="4">
        <v>174</v>
      </c>
      <c r="BR20" s="4">
        <v>204</v>
      </c>
      <c r="BS20" s="5">
        <v>17.241379310344829</v>
      </c>
      <c r="BT20" s="4">
        <v>249.5</v>
      </c>
      <c r="BU20" s="4">
        <v>379.25</v>
      </c>
      <c r="BV20" s="4">
        <v>486.5</v>
      </c>
      <c r="BW20" s="4">
        <v>715</v>
      </c>
      <c r="BX20" s="5">
        <v>46.96813977389516</v>
      </c>
      <c r="BY20" s="4">
        <v>3251.75</v>
      </c>
      <c r="BZ20" s="4">
        <v>3032.25</v>
      </c>
      <c r="CA20" s="4">
        <v>6158.5</v>
      </c>
      <c r="CB20" s="4">
        <v>6721.25</v>
      </c>
      <c r="CC20" s="5">
        <v>9.1377770561013278</v>
      </c>
      <c r="CD20" s="4">
        <v>33</v>
      </c>
      <c r="CE20" s="4">
        <v>27</v>
      </c>
      <c r="CF20" s="4">
        <v>68</v>
      </c>
      <c r="CG20" s="4">
        <v>64</v>
      </c>
      <c r="CH20" s="5">
        <v>-5.882352941176463</v>
      </c>
      <c r="CI20" s="4">
        <v>191035</v>
      </c>
      <c r="CJ20" s="4">
        <v>136397</v>
      </c>
      <c r="CK20" s="4">
        <v>443367</v>
      </c>
      <c r="CL20" s="4">
        <v>413055</v>
      </c>
      <c r="CM20" s="5">
        <v>-6.8367740494894784</v>
      </c>
      <c r="CN20" s="4">
        <v>0</v>
      </c>
      <c r="CO20" s="4">
        <v>0</v>
      </c>
      <c r="CP20" s="4">
        <v>0</v>
      </c>
      <c r="CQ20" s="4">
        <v>0</v>
      </c>
      <c r="CR20" s="5" t="s">
        <v>21</v>
      </c>
      <c r="CS20" s="4">
        <v>0</v>
      </c>
      <c r="CT20" s="4">
        <v>0</v>
      </c>
      <c r="CU20" s="4">
        <v>0</v>
      </c>
      <c r="CV20" s="4">
        <v>0</v>
      </c>
      <c r="CW20" s="5" t="s">
        <v>21</v>
      </c>
      <c r="CX20" s="4">
        <v>0</v>
      </c>
      <c r="CY20" s="4">
        <v>0</v>
      </c>
      <c r="CZ20" s="4">
        <v>0</v>
      </c>
      <c r="DA20" s="4">
        <v>0</v>
      </c>
      <c r="DB20" s="5" t="s">
        <v>21</v>
      </c>
      <c r="DC20" s="4">
        <v>0</v>
      </c>
      <c r="DD20" s="4">
        <v>0</v>
      </c>
      <c r="DE20" s="4">
        <v>0</v>
      </c>
      <c r="DF20" s="4">
        <v>0</v>
      </c>
      <c r="DG20" s="5" t="s">
        <v>21</v>
      </c>
      <c r="DH20" s="4">
        <v>0</v>
      </c>
      <c r="DI20" s="4">
        <v>0</v>
      </c>
      <c r="DJ20" s="4">
        <v>0</v>
      </c>
      <c r="DK20" s="4">
        <v>0</v>
      </c>
      <c r="DL20" s="5" t="s">
        <v>21</v>
      </c>
      <c r="DM20" s="4">
        <v>14</v>
      </c>
      <c r="DN20" s="4">
        <v>3</v>
      </c>
      <c r="DO20" s="4">
        <v>19</v>
      </c>
      <c r="DP20" s="4">
        <v>8</v>
      </c>
      <c r="DQ20" s="5">
        <v>-57.894736842105253</v>
      </c>
    </row>
    <row r="21" spans="1:121" x14ac:dyDescent="0.25">
      <c r="A21" s="3" t="s">
        <v>22</v>
      </c>
      <c r="B21" s="4">
        <v>2300</v>
      </c>
      <c r="C21" s="4">
        <v>5796</v>
      </c>
      <c r="D21" s="4">
        <v>8735</v>
      </c>
      <c r="E21" s="4">
        <v>9545</v>
      </c>
      <c r="F21" s="5">
        <v>9.2730394962793383</v>
      </c>
      <c r="G21" s="4">
        <v>0</v>
      </c>
      <c r="H21" s="4">
        <v>0</v>
      </c>
      <c r="I21" s="4">
        <v>6603</v>
      </c>
      <c r="J21" s="4">
        <v>1499</v>
      </c>
      <c r="K21" s="5">
        <v>-77.29819778888384</v>
      </c>
      <c r="L21" s="4">
        <v>36820</v>
      </c>
      <c r="M21" s="4">
        <v>35366</v>
      </c>
      <c r="N21" s="4">
        <v>74114</v>
      </c>
      <c r="O21" s="4">
        <v>67480</v>
      </c>
      <c r="P21" s="5">
        <v>-8.9510753703753636</v>
      </c>
      <c r="Q21" s="4">
        <v>3084</v>
      </c>
      <c r="R21" s="4">
        <v>3677</v>
      </c>
      <c r="S21" s="4">
        <v>6848</v>
      </c>
      <c r="T21" s="4">
        <v>7030</v>
      </c>
      <c r="U21" s="5">
        <v>2.6577102803738342</v>
      </c>
      <c r="V21" s="4">
        <v>0</v>
      </c>
      <c r="W21" s="4">
        <v>0</v>
      </c>
      <c r="X21" s="4">
        <v>0</v>
      </c>
      <c r="Y21" s="4">
        <v>0</v>
      </c>
      <c r="Z21" s="5" t="s">
        <v>21</v>
      </c>
      <c r="AA21" s="4">
        <v>10</v>
      </c>
      <c r="AB21" s="4">
        <v>0</v>
      </c>
      <c r="AC21" s="4">
        <v>10</v>
      </c>
      <c r="AD21" s="4">
        <v>9</v>
      </c>
      <c r="AE21" s="5">
        <v>-10</v>
      </c>
      <c r="AF21" s="4">
        <v>0</v>
      </c>
      <c r="AG21" s="4">
        <v>0</v>
      </c>
      <c r="AH21" s="4">
        <v>0</v>
      </c>
      <c r="AI21" s="4">
        <v>0</v>
      </c>
      <c r="AJ21" s="5" t="s">
        <v>21</v>
      </c>
      <c r="AK21" s="4">
        <v>0</v>
      </c>
      <c r="AL21" s="4">
        <v>0</v>
      </c>
      <c r="AM21" s="4">
        <v>0</v>
      </c>
      <c r="AN21" s="4">
        <v>0</v>
      </c>
      <c r="AO21" s="5" t="s">
        <v>21</v>
      </c>
      <c r="AP21" s="4">
        <v>0</v>
      </c>
      <c r="AQ21" s="4">
        <v>0</v>
      </c>
      <c r="AR21" s="4">
        <v>0</v>
      </c>
      <c r="AS21" s="4">
        <v>0</v>
      </c>
      <c r="AT21" s="5" t="s">
        <v>21</v>
      </c>
      <c r="AU21" s="4">
        <v>0</v>
      </c>
      <c r="AV21" s="4">
        <v>0</v>
      </c>
      <c r="AW21" s="4">
        <v>0</v>
      </c>
      <c r="AX21" s="4">
        <v>0</v>
      </c>
      <c r="AY21" s="5" t="s">
        <v>21</v>
      </c>
      <c r="AZ21" s="4">
        <v>36820</v>
      </c>
      <c r="BA21" s="4">
        <v>35366</v>
      </c>
      <c r="BB21" s="4">
        <v>74114</v>
      </c>
      <c r="BC21" s="4">
        <v>67480</v>
      </c>
      <c r="BD21" s="5">
        <v>-8.9510753703753636</v>
      </c>
      <c r="BE21" s="4">
        <v>2275</v>
      </c>
      <c r="BF21" s="4">
        <v>2344</v>
      </c>
      <c r="BG21" s="4">
        <v>4560</v>
      </c>
      <c r="BH21" s="4">
        <v>4457</v>
      </c>
      <c r="BI21" s="5">
        <v>-2.2587719298245621</v>
      </c>
      <c r="BJ21" s="4">
        <v>492.25</v>
      </c>
      <c r="BK21" s="4">
        <v>478</v>
      </c>
      <c r="BL21" s="4">
        <v>1085.75</v>
      </c>
      <c r="BM21" s="4">
        <v>937</v>
      </c>
      <c r="BN21" s="5">
        <v>-13.700207230025329</v>
      </c>
      <c r="BO21" s="4">
        <v>0</v>
      </c>
      <c r="BP21" s="4">
        <v>0</v>
      </c>
      <c r="BQ21" s="4">
        <v>0</v>
      </c>
      <c r="BR21" s="4">
        <v>0</v>
      </c>
      <c r="BS21" s="5" t="s">
        <v>21</v>
      </c>
      <c r="BT21" s="4">
        <v>484.25</v>
      </c>
      <c r="BU21" s="4">
        <v>475</v>
      </c>
      <c r="BV21" s="4">
        <v>1070.75</v>
      </c>
      <c r="BW21" s="4">
        <v>934</v>
      </c>
      <c r="BX21" s="5">
        <v>-12.77142190053701</v>
      </c>
      <c r="BY21" s="4">
        <v>8</v>
      </c>
      <c r="BZ21" s="4">
        <v>3</v>
      </c>
      <c r="CA21" s="4">
        <v>15</v>
      </c>
      <c r="CB21" s="4">
        <v>3</v>
      </c>
      <c r="CC21" s="5">
        <v>-80</v>
      </c>
      <c r="CD21" s="4">
        <v>74</v>
      </c>
      <c r="CE21" s="4">
        <v>82</v>
      </c>
      <c r="CF21" s="4">
        <v>161</v>
      </c>
      <c r="CG21" s="4">
        <v>177</v>
      </c>
      <c r="CH21" s="5">
        <v>9.9378881987577614</v>
      </c>
      <c r="CI21" s="4">
        <v>1677355</v>
      </c>
      <c r="CJ21" s="4">
        <v>1831849</v>
      </c>
      <c r="CK21" s="4">
        <v>3515429</v>
      </c>
      <c r="CL21" s="4">
        <v>4039577</v>
      </c>
      <c r="CM21" s="5">
        <v>14.90992991182584</v>
      </c>
      <c r="CN21" s="4">
        <v>0</v>
      </c>
      <c r="CO21" s="4">
        <v>0</v>
      </c>
      <c r="CP21" s="4">
        <v>0</v>
      </c>
      <c r="CQ21" s="4">
        <v>0</v>
      </c>
      <c r="CR21" s="5" t="s">
        <v>21</v>
      </c>
      <c r="CS21" s="4">
        <v>17748</v>
      </c>
      <c r="CT21" s="4">
        <v>24199</v>
      </c>
      <c r="CU21" s="4">
        <v>39484</v>
      </c>
      <c r="CV21" s="4">
        <v>61096</v>
      </c>
      <c r="CW21" s="5">
        <v>54.73609563367441</v>
      </c>
      <c r="CX21" s="4">
        <v>17748</v>
      </c>
      <c r="CY21" s="4">
        <v>24199</v>
      </c>
      <c r="CZ21" s="4">
        <v>39484</v>
      </c>
      <c r="DA21" s="4">
        <v>61096</v>
      </c>
      <c r="DB21" s="5">
        <v>54.73609563367441</v>
      </c>
      <c r="DC21" s="4">
        <v>0</v>
      </c>
      <c r="DD21" s="4">
        <v>0</v>
      </c>
      <c r="DE21" s="4">
        <v>0</v>
      </c>
      <c r="DF21" s="4">
        <v>0</v>
      </c>
      <c r="DG21" s="5" t="s">
        <v>21</v>
      </c>
      <c r="DH21" s="4">
        <v>2905</v>
      </c>
      <c r="DI21" s="4">
        <v>5017</v>
      </c>
      <c r="DJ21" s="4">
        <v>7191</v>
      </c>
      <c r="DK21" s="4">
        <v>13160</v>
      </c>
      <c r="DL21" s="5">
        <v>83.006535947712422</v>
      </c>
      <c r="DM21" s="4">
        <v>176</v>
      </c>
      <c r="DN21" s="4">
        <v>198</v>
      </c>
      <c r="DO21" s="4">
        <v>339</v>
      </c>
      <c r="DP21" s="4">
        <v>351</v>
      </c>
      <c r="DQ21" s="5">
        <v>3.5398230088495528</v>
      </c>
    </row>
    <row r="22" spans="1:121" x14ac:dyDescent="0.25">
      <c r="A22" s="3" t="s">
        <v>23</v>
      </c>
      <c r="B22" s="4">
        <v>128444</v>
      </c>
      <c r="C22" s="4">
        <v>138237</v>
      </c>
      <c r="D22" s="4">
        <v>229517</v>
      </c>
      <c r="E22" s="4">
        <v>223872</v>
      </c>
      <c r="F22" s="5">
        <v>-2.4595128029731939</v>
      </c>
      <c r="G22" s="4">
        <v>50377</v>
      </c>
      <c r="H22" s="4">
        <v>23885</v>
      </c>
      <c r="I22" s="4">
        <v>132850</v>
      </c>
      <c r="J22" s="4">
        <v>50119</v>
      </c>
      <c r="K22" s="5">
        <v>-62.273993225442233</v>
      </c>
      <c r="L22" s="4">
        <v>17920</v>
      </c>
      <c r="M22" s="4">
        <v>40456</v>
      </c>
      <c r="N22" s="4">
        <v>31045</v>
      </c>
      <c r="O22" s="4">
        <v>85203</v>
      </c>
      <c r="P22" s="5">
        <v>174.4499919471734</v>
      </c>
      <c r="Q22" s="4">
        <v>0</v>
      </c>
      <c r="R22" s="4">
        <v>609</v>
      </c>
      <c r="S22" s="4">
        <v>0</v>
      </c>
      <c r="T22" s="4">
        <v>811</v>
      </c>
      <c r="U22" s="5" t="s">
        <v>21</v>
      </c>
      <c r="V22" s="4">
        <v>42.62</v>
      </c>
      <c r="W22" s="4">
        <v>13.37</v>
      </c>
      <c r="X22" s="4">
        <v>136.72500000000011</v>
      </c>
      <c r="Y22" s="4">
        <v>91.191000000000003</v>
      </c>
      <c r="Z22" s="5">
        <v>-33.303346132748253</v>
      </c>
      <c r="AA22" s="4">
        <v>1493</v>
      </c>
      <c r="AB22" s="4">
        <v>2299</v>
      </c>
      <c r="AC22" s="4">
        <v>2663</v>
      </c>
      <c r="AD22" s="4">
        <v>3974</v>
      </c>
      <c r="AE22" s="5">
        <v>49.230191513330823</v>
      </c>
      <c r="AF22" s="4">
        <v>939</v>
      </c>
      <c r="AG22" s="4">
        <v>1240</v>
      </c>
      <c r="AH22" s="4">
        <v>1693</v>
      </c>
      <c r="AI22" s="4">
        <v>1872</v>
      </c>
      <c r="AJ22" s="5">
        <v>10.572947430596569</v>
      </c>
      <c r="AK22" s="4">
        <v>0</v>
      </c>
      <c r="AL22" s="4">
        <v>0</v>
      </c>
      <c r="AM22" s="4">
        <v>0</v>
      </c>
      <c r="AN22" s="4">
        <v>0</v>
      </c>
      <c r="AO22" s="5" t="s">
        <v>21</v>
      </c>
      <c r="AP22" s="4">
        <v>3430</v>
      </c>
      <c r="AQ22" s="4">
        <v>24084</v>
      </c>
      <c r="AR22" s="4">
        <v>17538</v>
      </c>
      <c r="AS22" s="4">
        <v>27146</v>
      </c>
      <c r="AT22" s="5">
        <v>54.7838978218725</v>
      </c>
      <c r="AU22" s="4">
        <v>0</v>
      </c>
      <c r="AV22" s="4">
        <v>0</v>
      </c>
      <c r="AW22" s="4">
        <v>0</v>
      </c>
      <c r="AX22" s="4">
        <v>0</v>
      </c>
      <c r="AY22" s="5" t="s">
        <v>21</v>
      </c>
      <c r="AZ22" s="4">
        <v>4251</v>
      </c>
      <c r="BA22" s="4">
        <v>37064</v>
      </c>
      <c r="BB22" s="4">
        <v>8455</v>
      </c>
      <c r="BC22" s="4">
        <v>69751</v>
      </c>
      <c r="BD22" s="5">
        <v>724.96747486694267</v>
      </c>
      <c r="BE22" s="4">
        <v>208</v>
      </c>
      <c r="BF22" s="4">
        <v>1410</v>
      </c>
      <c r="BG22" s="4">
        <v>403</v>
      </c>
      <c r="BH22" s="4">
        <v>2455</v>
      </c>
      <c r="BI22" s="5">
        <v>509.18114143920587</v>
      </c>
      <c r="BJ22" s="4">
        <v>0</v>
      </c>
      <c r="BK22" s="4">
        <v>114</v>
      </c>
      <c r="BL22" s="4">
        <v>0</v>
      </c>
      <c r="BM22" s="4">
        <v>144</v>
      </c>
      <c r="BN22" s="5" t="s">
        <v>21</v>
      </c>
      <c r="BO22" s="4">
        <v>0</v>
      </c>
      <c r="BP22" s="4">
        <v>0</v>
      </c>
      <c r="BQ22" s="4">
        <v>0</v>
      </c>
      <c r="BR22" s="4">
        <v>0</v>
      </c>
      <c r="BS22" s="5" t="s">
        <v>21</v>
      </c>
      <c r="BT22" s="4">
        <v>0</v>
      </c>
      <c r="BU22" s="4">
        <v>0</v>
      </c>
      <c r="BV22" s="4">
        <v>0</v>
      </c>
      <c r="BW22" s="4">
        <v>0</v>
      </c>
      <c r="BX22" s="5" t="s">
        <v>21</v>
      </c>
      <c r="BY22" s="4">
        <v>0</v>
      </c>
      <c r="BZ22" s="4">
        <v>114</v>
      </c>
      <c r="CA22" s="4">
        <v>0</v>
      </c>
      <c r="CB22" s="4">
        <v>144</v>
      </c>
      <c r="CC22" s="5" t="s">
        <v>21</v>
      </c>
      <c r="CD22" s="4">
        <v>36</v>
      </c>
      <c r="CE22" s="4">
        <v>59</v>
      </c>
      <c r="CF22" s="4">
        <v>76</v>
      </c>
      <c r="CG22" s="4">
        <v>126</v>
      </c>
      <c r="CH22" s="5">
        <v>65.78947368421052</v>
      </c>
      <c r="CI22" s="4">
        <v>491159</v>
      </c>
      <c r="CJ22" s="4">
        <v>755372</v>
      </c>
      <c r="CK22" s="4">
        <v>1013662</v>
      </c>
      <c r="CL22" s="4">
        <v>1594365</v>
      </c>
      <c r="CM22" s="5">
        <v>57.287636312695952</v>
      </c>
      <c r="CN22" s="4">
        <v>0</v>
      </c>
      <c r="CO22" s="4">
        <v>0</v>
      </c>
      <c r="CP22" s="4">
        <v>0</v>
      </c>
      <c r="CQ22" s="4">
        <v>0</v>
      </c>
      <c r="CR22" s="5" t="s">
        <v>21</v>
      </c>
      <c r="CS22" s="4">
        <v>1935</v>
      </c>
      <c r="CT22" s="4">
        <v>2358</v>
      </c>
      <c r="CU22" s="4">
        <v>4938</v>
      </c>
      <c r="CV22" s="4">
        <v>7619</v>
      </c>
      <c r="CW22" s="5">
        <v>54.293236127987029</v>
      </c>
      <c r="CX22" s="4">
        <v>1935</v>
      </c>
      <c r="CY22" s="4">
        <v>2358</v>
      </c>
      <c r="CZ22" s="4">
        <v>4938</v>
      </c>
      <c r="DA22" s="4">
        <v>7619</v>
      </c>
      <c r="DB22" s="5">
        <v>54.293236127987029</v>
      </c>
      <c r="DC22" s="4">
        <v>0</v>
      </c>
      <c r="DD22" s="4">
        <v>0</v>
      </c>
      <c r="DE22" s="4">
        <v>0</v>
      </c>
      <c r="DF22" s="4">
        <v>0</v>
      </c>
      <c r="DG22" s="5" t="s">
        <v>21</v>
      </c>
      <c r="DH22" s="4">
        <v>569</v>
      </c>
      <c r="DI22" s="4">
        <v>506</v>
      </c>
      <c r="DJ22" s="4">
        <v>1552</v>
      </c>
      <c r="DK22" s="4">
        <v>1740</v>
      </c>
      <c r="DL22" s="5">
        <v>12.11340206185567</v>
      </c>
      <c r="DM22" s="4">
        <v>0</v>
      </c>
      <c r="DN22" s="4">
        <v>3</v>
      </c>
      <c r="DO22" s="4">
        <v>0</v>
      </c>
      <c r="DP22" s="4">
        <v>1014</v>
      </c>
      <c r="DQ22" s="5" t="s">
        <v>21</v>
      </c>
    </row>
    <row r="23" spans="1:121" x14ac:dyDescent="0.25">
      <c r="A23" s="3" t="s">
        <v>24</v>
      </c>
      <c r="B23" s="4">
        <v>0</v>
      </c>
      <c r="C23" s="4">
        <v>0</v>
      </c>
      <c r="D23" s="4">
        <v>0</v>
      </c>
      <c r="E23" s="4">
        <v>0</v>
      </c>
      <c r="F23" s="5" t="s">
        <v>21</v>
      </c>
      <c r="G23" s="4">
        <v>76302</v>
      </c>
      <c r="H23" s="4">
        <v>65312</v>
      </c>
      <c r="I23" s="4">
        <v>165537</v>
      </c>
      <c r="J23" s="4">
        <v>126259</v>
      </c>
      <c r="K23" s="5">
        <v>-23.727625847997729</v>
      </c>
      <c r="L23" s="4">
        <v>189754</v>
      </c>
      <c r="M23" s="4">
        <v>195438</v>
      </c>
      <c r="N23" s="4">
        <v>371447</v>
      </c>
      <c r="O23" s="4">
        <v>380557</v>
      </c>
      <c r="P23" s="5">
        <v>2.452570622457571</v>
      </c>
      <c r="Q23" s="4">
        <v>0</v>
      </c>
      <c r="R23" s="4">
        <v>0</v>
      </c>
      <c r="S23" s="4">
        <v>0</v>
      </c>
      <c r="T23" s="4">
        <v>0</v>
      </c>
      <c r="U23" s="5" t="s">
        <v>21</v>
      </c>
      <c r="V23" s="4">
        <v>1829.2840000000001</v>
      </c>
      <c r="W23" s="4">
        <v>2233.65</v>
      </c>
      <c r="X23" s="4">
        <v>3389.3420000000001</v>
      </c>
      <c r="Y23" s="4">
        <v>3965.0010000000002</v>
      </c>
      <c r="Z23" s="5">
        <v>16.984388120172</v>
      </c>
      <c r="AA23" s="4">
        <v>1681</v>
      </c>
      <c r="AB23" s="4">
        <v>1690</v>
      </c>
      <c r="AC23" s="4">
        <v>4489</v>
      </c>
      <c r="AD23" s="4">
        <v>4180</v>
      </c>
      <c r="AE23" s="5">
        <v>-6.8834929828469598</v>
      </c>
      <c r="AF23" s="4">
        <v>376</v>
      </c>
      <c r="AG23" s="4">
        <v>683</v>
      </c>
      <c r="AH23" s="4">
        <v>1943</v>
      </c>
      <c r="AI23" s="4">
        <v>2063</v>
      </c>
      <c r="AJ23" s="5">
        <v>6.1760164693772452</v>
      </c>
      <c r="AK23" s="4">
        <v>0</v>
      </c>
      <c r="AL23" s="4">
        <v>0</v>
      </c>
      <c r="AM23" s="4">
        <v>0</v>
      </c>
      <c r="AN23" s="4">
        <v>0</v>
      </c>
      <c r="AO23" s="5" t="s">
        <v>21</v>
      </c>
      <c r="AP23" s="4">
        <v>1433</v>
      </c>
      <c r="AQ23" s="4">
        <v>4284</v>
      </c>
      <c r="AR23" s="4">
        <v>2258</v>
      </c>
      <c r="AS23" s="4">
        <v>4284</v>
      </c>
      <c r="AT23" s="5">
        <v>89.725420726306453</v>
      </c>
      <c r="AU23" s="4">
        <v>0</v>
      </c>
      <c r="AV23" s="4">
        <v>0</v>
      </c>
      <c r="AW23" s="4">
        <v>0</v>
      </c>
      <c r="AX23" s="4">
        <v>0</v>
      </c>
      <c r="AY23" s="5" t="s">
        <v>21</v>
      </c>
      <c r="AZ23" s="4">
        <v>49809</v>
      </c>
      <c r="BA23" s="4">
        <v>55951</v>
      </c>
      <c r="BB23" s="4">
        <v>97286</v>
      </c>
      <c r="BC23" s="4">
        <v>99692</v>
      </c>
      <c r="BD23" s="5">
        <v>2.4731204901013508</v>
      </c>
      <c r="BE23" s="4">
        <v>333</v>
      </c>
      <c r="BF23" s="4">
        <v>316</v>
      </c>
      <c r="BG23" s="4">
        <v>604</v>
      </c>
      <c r="BH23" s="4">
        <v>517</v>
      </c>
      <c r="BI23" s="5">
        <v>-14.403973509933779</v>
      </c>
      <c r="BJ23" s="4">
        <v>0</v>
      </c>
      <c r="BK23" s="4">
        <v>0</v>
      </c>
      <c r="BL23" s="4">
        <v>0</v>
      </c>
      <c r="BM23" s="4">
        <v>0</v>
      </c>
      <c r="BN23" s="5" t="s">
        <v>21</v>
      </c>
      <c r="BO23" s="4">
        <v>0</v>
      </c>
      <c r="BP23" s="4">
        <v>0</v>
      </c>
      <c r="BQ23" s="4">
        <v>0</v>
      </c>
      <c r="BR23" s="4">
        <v>0</v>
      </c>
      <c r="BS23" s="5" t="s">
        <v>21</v>
      </c>
      <c r="BT23" s="4">
        <v>0</v>
      </c>
      <c r="BU23" s="4">
        <v>0</v>
      </c>
      <c r="BV23" s="4">
        <v>0</v>
      </c>
      <c r="BW23" s="4">
        <v>0</v>
      </c>
      <c r="BX23" s="5" t="s">
        <v>21</v>
      </c>
      <c r="BY23" s="4">
        <v>0</v>
      </c>
      <c r="BZ23" s="4">
        <v>0</v>
      </c>
      <c r="CA23" s="4">
        <v>0</v>
      </c>
      <c r="CB23" s="4">
        <v>0</v>
      </c>
      <c r="CC23" s="5" t="s">
        <v>21</v>
      </c>
      <c r="CD23" s="4">
        <v>74</v>
      </c>
      <c r="CE23" s="4">
        <v>71</v>
      </c>
      <c r="CF23" s="4">
        <v>155</v>
      </c>
      <c r="CG23" s="4">
        <v>144</v>
      </c>
      <c r="CH23" s="5">
        <v>-7.0967741935483843</v>
      </c>
      <c r="CI23" s="4">
        <v>591226</v>
      </c>
      <c r="CJ23" s="4">
        <v>580637</v>
      </c>
      <c r="CK23" s="4">
        <v>1197794</v>
      </c>
      <c r="CL23" s="4">
        <v>1124247</v>
      </c>
      <c r="CM23" s="5">
        <v>-6.140204409105408</v>
      </c>
      <c r="CN23" s="4">
        <v>0</v>
      </c>
      <c r="CO23" s="4">
        <v>0</v>
      </c>
      <c r="CP23" s="4">
        <v>0</v>
      </c>
      <c r="CQ23" s="4">
        <v>0</v>
      </c>
      <c r="CR23" s="5" t="s">
        <v>21</v>
      </c>
      <c r="CS23" s="4">
        <v>0</v>
      </c>
      <c r="CT23" s="4">
        <v>1</v>
      </c>
      <c r="CU23" s="4">
        <v>0</v>
      </c>
      <c r="CV23" s="4">
        <v>1</v>
      </c>
      <c r="CW23" s="5" t="s">
        <v>21</v>
      </c>
      <c r="CX23" s="4">
        <v>0</v>
      </c>
      <c r="CY23" s="4">
        <v>0</v>
      </c>
      <c r="CZ23" s="4">
        <v>0</v>
      </c>
      <c r="DA23" s="4">
        <v>0</v>
      </c>
      <c r="DB23" s="5" t="s">
        <v>21</v>
      </c>
      <c r="DC23" s="4">
        <v>0</v>
      </c>
      <c r="DD23" s="4">
        <v>1</v>
      </c>
      <c r="DE23" s="4">
        <v>0</v>
      </c>
      <c r="DF23" s="4">
        <v>1</v>
      </c>
      <c r="DG23" s="5" t="s">
        <v>21</v>
      </c>
      <c r="DH23" s="4">
        <v>0</v>
      </c>
      <c r="DI23" s="4">
        <v>0</v>
      </c>
      <c r="DJ23" s="4">
        <v>0</v>
      </c>
      <c r="DK23" s="4">
        <v>0</v>
      </c>
      <c r="DL23" s="5" t="s">
        <v>21</v>
      </c>
      <c r="DM23" s="4">
        <v>20465</v>
      </c>
      <c r="DN23" s="4">
        <v>22488</v>
      </c>
      <c r="DO23" s="4">
        <v>39883</v>
      </c>
      <c r="DP23" s="4">
        <v>40736</v>
      </c>
      <c r="DQ23" s="5">
        <v>2.138755860893113</v>
      </c>
    </row>
    <row r="24" spans="1:121" x14ac:dyDescent="0.25">
      <c r="A24" s="3" t="s">
        <v>25</v>
      </c>
      <c r="B24" s="4">
        <v>171026</v>
      </c>
      <c r="C24" s="4">
        <v>339305</v>
      </c>
      <c r="D24" s="4">
        <v>445798</v>
      </c>
      <c r="E24" s="4">
        <v>684391</v>
      </c>
      <c r="F24" s="5">
        <v>53.520428534896979</v>
      </c>
      <c r="G24" s="4">
        <v>50181</v>
      </c>
      <c r="H24" s="4">
        <v>10829</v>
      </c>
      <c r="I24" s="4">
        <v>62181</v>
      </c>
      <c r="J24" s="4">
        <v>40378</v>
      </c>
      <c r="K24" s="5">
        <v>-35.063765458902239</v>
      </c>
      <c r="L24" s="4">
        <v>571269</v>
      </c>
      <c r="M24" s="4">
        <v>678477</v>
      </c>
      <c r="N24" s="4">
        <v>1140484</v>
      </c>
      <c r="O24" s="4">
        <v>1296905</v>
      </c>
      <c r="P24" s="5">
        <v>13.715317356490759</v>
      </c>
      <c r="Q24" s="4">
        <v>282207</v>
      </c>
      <c r="R24" s="4">
        <v>385133</v>
      </c>
      <c r="S24" s="4">
        <v>563829</v>
      </c>
      <c r="T24" s="4">
        <v>683930</v>
      </c>
      <c r="U24" s="5">
        <v>21.300961816437251</v>
      </c>
      <c r="V24" s="4">
        <v>270.86700000000002</v>
      </c>
      <c r="W24" s="4">
        <v>162.452</v>
      </c>
      <c r="X24" s="4">
        <v>421.46499999999997</v>
      </c>
      <c r="Y24" s="4">
        <v>267.46699999999998</v>
      </c>
      <c r="Z24" s="5">
        <v>-36.538739871638228</v>
      </c>
      <c r="AA24" s="4">
        <v>37788</v>
      </c>
      <c r="AB24" s="4">
        <v>55546</v>
      </c>
      <c r="AC24" s="4">
        <v>77954</v>
      </c>
      <c r="AD24" s="4">
        <v>117886</v>
      </c>
      <c r="AE24" s="5">
        <v>51.225081458295932</v>
      </c>
      <c r="AF24" s="4">
        <v>29647</v>
      </c>
      <c r="AG24" s="4">
        <v>50251</v>
      </c>
      <c r="AH24" s="4">
        <v>62641</v>
      </c>
      <c r="AI24" s="4">
        <v>101272</v>
      </c>
      <c r="AJ24" s="5">
        <v>61.670471416484418</v>
      </c>
      <c r="AK24" s="4">
        <v>128</v>
      </c>
      <c r="AL24" s="4">
        <v>131</v>
      </c>
      <c r="AM24" s="4">
        <v>284</v>
      </c>
      <c r="AN24" s="4">
        <v>258</v>
      </c>
      <c r="AO24" s="5">
        <v>-9.1549295774647845</v>
      </c>
      <c r="AP24" s="4">
        <v>57677</v>
      </c>
      <c r="AQ24" s="4">
        <v>131645</v>
      </c>
      <c r="AR24" s="4">
        <v>100321</v>
      </c>
      <c r="AS24" s="4">
        <v>187504</v>
      </c>
      <c r="AT24" s="5">
        <v>86.904038037898346</v>
      </c>
      <c r="AU24" s="4">
        <v>52579</v>
      </c>
      <c r="AV24" s="4">
        <v>128342</v>
      </c>
      <c r="AW24" s="4">
        <v>88445</v>
      </c>
      <c r="AX24" s="4">
        <v>181719</v>
      </c>
      <c r="AY24" s="5">
        <v>105.4598903273221</v>
      </c>
      <c r="AZ24" s="4">
        <v>295761</v>
      </c>
      <c r="BA24" s="4">
        <v>304755</v>
      </c>
      <c r="BB24" s="4">
        <v>590148</v>
      </c>
      <c r="BC24" s="4">
        <v>638126</v>
      </c>
      <c r="BD24" s="5">
        <v>8.1298250608322036</v>
      </c>
      <c r="BE24" s="4">
        <v>22589</v>
      </c>
      <c r="BF24" s="4">
        <v>22205</v>
      </c>
      <c r="BG24" s="4">
        <v>44812</v>
      </c>
      <c r="BH24" s="4">
        <v>46433</v>
      </c>
      <c r="BI24" s="5">
        <v>3.6173346425064778</v>
      </c>
      <c r="BJ24" s="4">
        <v>34841</v>
      </c>
      <c r="BK24" s="4">
        <v>48982</v>
      </c>
      <c r="BL24" s="4">
        <v>70573</v>
      </c>
      <c r="BM24" s="4">
        <v>89190</v>
      </c>
      <c r="BN24" s="5">
        <v>26.37977696852904</v>
      </c>
      <c r="BO24" s="4">
        <v>5158</v>
      </c>
      <c r="BP24" s="4">
        <v>15142</v>
      </c>
      <c r="BQ24" s="4">
        <v>8832</v>
      </c>
      <c r="BR24" s="4">
        <v>23096</v>
      </c>
      <c r="BS24" s="5">
        <v>161.50362318840581</v>
      </c>
      <c r="BT24" s="4">
        <v>26381</v>
      </c>
      <c r="BU24" s="4">
        <v>30421</v>
      </c>
      <c r="BV24" s="4">
        <v>54510</v>
      </c>
      <c r="BW24" s="4">
        <v>59888</v>
      </c>
      <c r="BX24" s="5">
        <v>9.8660796184186381</v>
      </c>
      <c r="BY24" s="4">
        <v>3302</v>
      </c>
      <c r="BZ24" s="4">
        <v>3419</v>
      </c>
      <c r="CA24" s="4">
        <v>7231</v>
      </c>
      <c r="CB24" s="4">
        <v>6206</v>
      </c>
      <c r="CC24" s="5">
        <v>-14.175079518738769</v>
      </c>
      <c r="CD24" s="4">
        <v>1180</v>
      </c>
      <c r="CE24" s="4">
        <v>1335</v>
      </c>
      <c r="CF24" s="4">
        <v>2499</v>
      </c>
      <c r="CG24" s="4">
        <v>2728</v>
      </c>
      <c r="CH24" s="5">
        <v>9.1636654661864725</v>
      </c>
      <c r="CI24" s="4">
        <v>16965772</v>
      </c>
      <c r="CJ24" s="4">
        <v>18921414</v>
      </c>
      <c r="CK24" s="4">
        <v>35379092</v>
      </c>
      <c r="CL24" s="4">
        <v>37946740</v>
      </c>
      <c r="CM24" s="5">
        <v>7.25752939052252</v>
      </c>
      <c r="CN24" s="4">
        <v>58</v>
      </c>
      <c r="CO24" s="4">
        <v>62</v>
      </c>
      <c r="CP24" s="4">
        <v>140</v>
      </c>
      <c r="CQ24" s="4">
        <v>126</v>
      </c>
      <c r="CR24" s="5">
        <v>-10</v>
      </c>
      <c r="CS24" s="4">
        <v>412938</v>
      </c>
      <c r="CT24" s="4">
        <v>590459</v>
      </c>
      <c r="CU24" s="4">
        <v>795093</v>
      </c>
      <c r="CV24" s="4">
        <v>1144979</v>
      </c>
      <c r="CW24" s="5">
        <v>44.005669776994637</v>
      </c>
      <c r="CX24" s="4">
        <v>353827</v>
      </c>
      <c r="CY24" s="4">
        <v>441375</v>
      </c>
      <c r="CZ24" s="4">
        <v>667442</v>
      </c>
      <c r="DA24" s="4">
        <v>834763</v>
      </c>
      <c r="DB24" s="5">
        <v>25.06899475909518</v>
      </c>
      <c r="DC24" s="4">
        <v>59111</v>
      </c>
      <c r="DD24" s="4">
        <v>149084</v>
      </c>
      <c r="DE24" s="4">
        <v>127651</v>
      </c>
      <c r="DF24" s="4">
        <v>310216</v>
      </c>
      <c r="DG24" s="5">
        <v>143.01885609983469</v>
      </c>
      <c r="DH24" s="4">
        <v>115223</v>
      </c>
      <c r="DI24" s="4">
        <v>125480</v>
      </c>
      <c r="DJ24" s="4">
        <v>219389</v>
      </c>
      <c r="DK24" s="4">
        <v>245146</v>
      </c>
      <c r="DL24" s="5">
        <v>11.740333380433841</v>
      </c>
      <c r="DM24" s="4">
        <v>4183</v>
      </c>
      <c r="DN24" s="4">
        <v>6325</v>
      </c>
      <c r="DO24" s="4">
        <v>8407</v>
      </c>
      <c r="DP24" s="4">
        <v>12164</v>
      </c>
      <c r="DQ24" s="5">
        <v>44.688949684786479</v>
      </c>
    </row>
    <row r="25" spans="1:121" x14ac:dyDescent="0.25">
      <c r="A25" s="3" t="s">
        <v>26</v>
      </c>
      <c r="B25" s="4">
        <v>14723</v>
      </c>
      <c r="C25" s="4">
        <v>28078</v>
      </c>
      <c r="D25" s="4">
        <v>33988</v>
      </c>
      <c r="E25" s="4">
        <v>41803</v>
      </c>
      <c r="F25" s="5">
        <v>22.993409438625392</v>
      </c>
      <c r="G25" s="4">
        <v>367114</v>
      </c>
      <c r="H25" s="4">
        <v>258750</v>
      </c>
      <c r="I25" s="4">
        <v>642197</v>
      </c>
      <c r="J25" s="4">
        <v>595682</v>
      </c>
      <c r="K25" s="5">
        <v>-7.2431045302298154</v>
      </c>
      <c r="L25" s="4">
        <v>215988</v>
      </c>
      <c r="M25" s="4">
        <v>232718</v>
      </c>
      <c r="N25" s="4">
        <v>439911</v>
      </c>
      <c r="O25" s="4">
        <v>427683</v>
      </c>
      <c r="P25" s="5">
        <v>-2.7796531571158738</v>
      </c>
      <c r="Q25" s="4">
        <v>31319</v>
      </c>
      <c r="R25" s="4">
        <v>30202</v>
      </c>
      <c r="S25" s="4">
        <v>66805</v>
      </c>
      <c r="T25" s="4">
        <v>56581</v>
      </c>
      <c r="U25" s="5">
        <v>-15.304243694334261</v>
      </c>
      <c r="V25" s="4">
        <v>258.202</v>
      </c>
      <c r="W25" s="4">
        <v>198.91499999999999</v>
      </c>
      <c r="X25" s="4">
        <v>649.80600000000004</v>
      </c>
      <c r="Y25" s="4">
        <v>387.31900000000002</v>
      </c>
      <c r="Z25" s="5">
        <v>-40.394671640458853</v>
      </c>
      <c r="AA25" s="4">
        <v>2033</v>
      </c>
      <c r="AB25" s="4">
        <v>2411</v>
      </c>
      <c r="AC25" s="4">
        <v>4630</v>
      </c>
      <c r="AD25" s="4">
        <v>5426</v>
      </c>
      <c r="AE25" s="5">
        <v>17.192224622030238</v>
      </c>
      <c r="AF25" s="4">
        <v>1063</v>
      </c>
      <c r="AG25" s="4">
        <v>1194</v>
      </c>
      <c r="AH25" s="4">
        <v>2248</v>
      </c>
      <c r="AI25" s="4">
        <v>2623</v>
      </c>
      <c r="AJ25" s="5">
        <v>16.6814946619217</v>
      </c>
      <c r="AK25" s="4">
        <v>0</v>
      </c>
      <c r="AL25" s="4">
        <v>0</v>
      </c>
      <c r="AM25" s="4">
        <v>0</v>
      </c>
      <c r="AN25" s="4">
        <v>0</v>
      </c>
      <c r="AO25" s="5" t="s">
        <v>21</v>
      </c>
      <c r="AP25" s="4">
        <v>1004</v>
      </c>
      <c r="AQ25" s="4">
        <v>4180</v>
      </c>
      <c r="AR25" s="4">
        <v>9325</v>
      </c>
      <c r="AS25" s="4">
        <v>9869</v>
      </c>
      <c r="AT25" s="5">
        <v>5.8337801608579127</v>
      </c>
      <c r="AU25" s="4">
        <v>0</v>
      </c>
      <c r="AV25" s="4">
        <v>0</v>
      </c>
      <c r="AW25" s="4">
        <v>0</v>
      </c>
      <c r="AX25" s="4">
        <v>0</v>
      </c>
      <c r="AY25" s="5" t="s">
        <v>21</v>
      </c>
      <c r="AZ25" s="4">
        <v>178543</v>
      </c>
      <c r="BA25" s="4">
        <v>194138</v>
      </c>
      <c r="BB25" s="4">
        <v>371409</v>
      </c>
      <c r="BC25" s="4">
        <v>367002</v>
      </c>
      <c r="BD25" s="5">
        <v>-1.1865625227175369</v>
      </c>
      <c r="BE25" s="4">
        <v>4844</v>
      </c>
      <c r="BF25" s="4">
        <v>4601</v>
      </c>
      <c r="BG25" s="4">
        <v>9973</v>
      </c>
      <c r="BH25" s="4">
        <v>8455</v>
      </c>
      <c r="BI25" s="5">
        <v>-15.221096961796841</v>
      </c>
      <c r="BJ25" s="4">
        <v>2718.75</v>
      </c>
      <c r="BK25" s="4">
        <v>2534.25</v>
      </c>
      <c r="BL25" s="4">
        <v>5769.75</v>
      </c>
      <c r="BM25" s="4">
        <v>4521.75</v>
      </c>
      <c r="BN25" s="5">
        <v>-21.630053295203439</v>
      </c>
      <c r="BO25" s="4">
        <v>0</v>
      </c>
      <c r="BP25" s="4">
        <v>0</v>
      </c>
      <c r="BQ25" s="4">
        <v>0</v>
      </c>
      <c r="BR25" s="4">
        <v>0</v>
      </c>
      <c r="BS25" s="5" t="s">
        <v>21</v>
      </c>
      <c r="BT25" s="4">
        <v>0</v>
      </c>
      <c r="BU25" s="4">
        <v>0</v>
      </c>
      <c r="BV25" s="4">
        <v>0</v>
      </c>
      <c r="BW25" s="4">
        <v>0</v>
      </c>
      <c r="BX25" s="5" t="s">
        <v>21</v>
      </c>
      <c r="BY25" s="4">
        <v>2718.75</v>
      </c>
      <c r="BZ25" s="4">
        <v>2534.25</v>
      </c>
      <c r="CA25" s="4">
        <v>5769.75</v>
      </c>
      <c r="CB25" s="4">
        <v>4521.75</v>
      </c>
      <c r="CC25" s="5">
        <v>-21.630053295203439</v>
      </c>
      <c r="CD25" s="4">
        <v>105</v>
      </c>
      <c r="CE25" s="4">
        <v>116</v>
      </c>
      <c r="CF25" s="4">
        <v>226</v>
      </c>
      <c r="CG25" s="4">
        <v>229</v>
      </c>
      <c r="CH25" s="5">
        <v>1.327433628318587</v>
      </c>
      <c r="CI25" s="4">
        <v>1936194</v>
      </c>
      <c r="CJ25" s="4">
        <v>2074397</v>
      </c>
      <c r="CK25" s="4">
        <v>3945155</v>
      </c>
      <c r="CL25" s="4">
        <v>4271412</v>
      </c>
      <c r="CM25" s="5">
        <v>8.26981449398059</v>
      </c>
      <c r="CN25" s="4">
        <v>0</v>
      </c>
      <c r="CO25" s="4">
        <v>0</v>
      </c>
      <c r="CP25" s="4">
        <v>0</v>
      </c>
      <c r="CQ25" s="4">
        <v>0</v>
      </c>
      <c r="CR25" s="5" t="s">
        <v>21</v>
      </c>
      <c r="CS25" s="4">
        <v>8287</v>
      </c>
      <c r="CT25" s="4">
        <v>7264</v>
      </c>
      <c r="CU25" s="4">
        <v>17003</v>
      </c>
      <c r="CV25" s="4">
        <v>15278</v>
      </c>
      <c r="CW25" s="5">
        <v>-10.145268482032581</v>
      </c>
      <c r="CX25" s="4">
        <v>8287</v>
      </c>
      <c r="CY25" s="4">
        <v>7264</v>
      </c>
      <c r="CZ25" s="4">
        <v>17000</v>
      </c>
      <c r="DA25" s="4">
        <v>15278</v>
      </c>
      <c r="DB25" s="5">
        <v>-10.12941176470588</v>
      </c>
      <c r="DC25" s="4">
        <v>0</v>
      </c>
      <c r="DD25" s="4">
        <v>0</v>
      </c>
      <c r="DE25" s="4">
        <v>3</v>
      </c>
      <c r="DF25" s="4">
        <v>0</v>
      </c>
      <c r="DG25" s="5">
        <v>-100</v>
      </c>
      <c r="DH25" s="4">
        <v>4116</v>
      </c>
      <c r="DI25" s="4">
        <v>3622</v>
      </c>
      <c r="DJ25" s="4">
        <v>8433</v>
      </c>
      <c r="DK25" s="4">
        <v>7544</v>
      </c>
      <c r="DL25" s="5">
        <v>-10.54191865291118</v>
      </c>
      <c r="DM25" s="4">
        <v>20263</v>
      </c>
      <c r="DN25" s="4">
        <v>47000</v>
      </c>
      <c r="DO25" s="4">
        <v>40464</v>
      </c>
      <c r="DP25" s="4">
        <v>80240</v>
      </c>
      <c r="DQ25" s="5">
        <v>98.299723210755246</v>
      </c>
    </row>
    <row r="26" spans="1:121" x14ac:dyDescent="0.25">
      <c r="A26" s="3" t="s">
        <v>27</v>
      </c>
      <c r="B26" s="4">
        <v>27776</v>
      </c>
      <c r="C26" s="4">
        <v>35006</v>
      </c>
      <c r="D26" s="4">
        <v>73770</v>
      </c>
      <c r="E26" s="4">
        <v>67292</v>
      </c>
      <c r="F26" s="5">
        <v>-8.7813474312050914</v>
      </c>
      <c r="G26" s="4">
        <v>147966</v>
      </c>
      <c r="H26" s="4">
        <v>148593</v>
      </c>
      <c r="I26" s="4">
        <v>329072</v>
      </c>
      <c r="J26" s="4">
        <v>307225</v>
      </c>
      <c r="K26" s="5">
        <v>-6.6389726260514408</v>
      </c>
      <c r="L26" s="4">
        <v>102921</v>
      </c>
      <c r="M26" s="4">
        <v>129483</v>
      </c>
      <c r="N26" s="4">
        <v>216803</v>
      </c>
      <c r="O26" s="4">
        <v>240959</v>
      </c>
      <c r="P26" s="5">
        <v>11.14191224291177</v>
      </c>
      <c r="Q26" s="4">
        <v>66729</v>
      </c>
      <c r="R26" s="4">
        <v>80729</v>
      </c>
      <c r="S26" s="4">
        <v>144940</v>
      </c>
      <c r="T26" s="4">
        <v>160066</v>
      </c>
      <c r="U26" s="5">
        <v>10.436042500344969</v>
      </c>
      <c r="V26" s="4">
        <v>0</v>
      </c>
      <c r="W26" s="4">
        <v>0</v>
      </c>
      <c r="X26" s="4">
        <v>0</v>
      </c>
      <c r="Y26" s="4">
        <v>0</v>
      </c>
      <c r="Z26" s="5" t="s">
        <v>21</v>
      </c>
      <c r="AA26" s="4">
        <v>2093</v>
      </c>
      <c r="AB26" s="4">
        <v>2894</v>
      </c>
      <c r="AC26" s="4">
        <v>4626</v>
      </c>
      <c r="AD26" s="4">
        <v>4838</v>
      </c>
      <c r="AE26" s="5">
        <v>4.5827929096411566</v>
      </c>
      <c r="AF26" s="4">
        <v>1169</v>
      </c>
      <c r="AG26" s="4">
        <v>1497</v>
      </c>
      <c r="AH26" s="4">
        <v>2202</v>
      </c>
      <c r="AI26" s="4">
        <v>2741</v>
      </c>
      <c r="AJ26" s="5">
        <v>24.47774750227066</v>
      </c>
      <c r="AK26" s="4">
        <v>0</v>
      </c>
      <c r="AL26" s="4">
        <v>0</v>
      </c>
      <c r="AM26" s="4">
        <v>0</v>
      </c>
      <c r="AN26" s="4">
        <v>0</v>
      </c>
      <c r="AO26" s="5" t="s">
        <v>21</v>
      </c>
      <c r="AP26" s="4">
        <v>0</v>
      </c>
      <c r="AQ26" s="4">
        <v>0</v>
      </c>
      <c r="AR26" s="4">
        <v>0</v>
      </c>
      <c r="AS26" s="4">
        <v>0</v>
      </c>
      <c r="AT26" s="5" t="s">
        <v>21</v>
      </c>
      <c r="AU26" s="4">
        <v>0</v>
      </c>
      <c r="AV26" s="4">
        <v>0</v>
      </c>
      <c r="AW26" s="4">
        <v>0</v>
      </c>
      <c r="AX26" s="4">
        <v>0</v>
      </c>
      <c r="AY26" s="5" t="s">
        <v>21</v>
      </c>
      <c r="AZ26" s="4">
        <v>5660</v>
      </c>
      <c r="BA26" s="4">
        <v>14371</v>
      </c>
      <c r="BB26" s="4">
        <v>15423</v>
      </c>
      <c r="BC26" s="4">
        <v>29172</v>
      </c>
      <c r="BD26" s="5">
        <v>89.146080529079939</v>
      </c>
      <c r="BE26" s="4">
        <v>280</v>
      </c>
      <c r="BF26" s="4">
        <v>701</v>
      </c>
      <c r="BG26" s="4">
        <v>742</v>
      </c>
      <c r="BH26" s="4">
        <v>1381</v>
      </c>
      <c r="BI26" s="5">
        <v>86.118598382749326</v>
      </c>
      <c r="BJ26" s="4">
        <v>8522.75</v>
      </c>
      <c r="BK26" s="4">
        <v>11552</v>
      </c>
      <c r="BL26" s="4">
        <v>19416.5</v>
      </c>
      <c r="BM26" s="4">
        <v>22436.5</v>
      </c>
      <c r="BN26" s="5">
        <v>15.553781577524269</v>
      </c>
      <c r="BO26" s="4">
        <v>0</v>
      </c>
      <c r="BP26" s="4">
        <v>0</v>
      </c>
      <c r="BQ26" s="4">
        <v>0</v>
      </c>
      <c r="BR26" s="4">
        <v>0</v>
      </c>
      <c r="BS26" s="5" t="s">
        <v>21</v>
      </c>
      <c r="BT26" s="4">
        <v>8395.75</v>
      </c>
      <c r="BU26" s="4">
        <v>11478</v>
      </c>
      <c r="BV26" s="4">
        <v>19197.5</v>
      </c>
      <c r="BW26" s="4">
        <v>22308.5</v>
      </c>
      <c r="BX26" s="5">
        <v>16.205235056648011</v>
      </c>
      <c r="BY26" s="4">
        <v>127</v>
      </c>
      <c r="BZ26" s="4">
        <v>74</v>
      </c>
      <c r="CA26" s="4">
        <v>219</v>
      </c>
      <c r="CB26" s="4">
        <v>128</v>
      </c>
      <c r="CC26" s="5">
        <v>-41.552511415525117</v>
      </c>
      <c r="CD26" s="4">
        <v>61</v>
      </c>
      <c r="CE26" s="4">
        <v>71</v>
      </c>
      <c r="CF26" s="4">
        <v>137</v>
      </c>
      <c r="CG26" s="4">
        <v>134</v>
      </c>
      <c r="CH26" s="5">
        <v>-2.1897810218978151</v>
      </c>
      <c r="CI26" s="4">
        <v>326947</v>
      </c>
      <c r="CJ26" s="4">
        <v>404508</v>
      </c>
      <c r="CK26" s="4">
        <v>728747</v>
      </c>
      <c r="CL26" s="4">
        <v>765895</v>
      </c>
      <c r="CM26" s="5">
        <v>5.0975166964666698</v>
      </c>
      <c r="CN26" s="4">
        <v>1</v>
      </c>
      <c r="CO26" s="4">
        <v>4</v>
      </c>
      <c r="CP26" s="4">
        <v>2</v>
      </c>
      <c r="CQ26" s="4">
        <v>4</v>
      </c>
      <c r="CR26" s="5">
        <v>100</v>
      </c>
      <c r="CS26" s="4">
        <v>0</v>
      </c>
      <c r="CT26" s="4">
        <v>860</v>
      </c>
      <c r="CU26" s="4">
        <v>130</v>
      </c>
      <c r="CV26" s="4">
        <v>860</v>
      </c>
      <c r="CW26" s="5">
        <v>561.53846153846155</v>
      </c>
      <c r="CX26" s="4">
        <v>0</v>
      </c>
      <c r="CY26" s="4">
        <v>0</v>
      </c>
      <c r="CZ26" s="4">
        <v>0</v>
      </c>
      <c r="DA26" s="4">
        <v>0</v>
      </c>
      <c r="DB26" s="5" t="s">
        <v>21</v>
      </c>
      <c r="DC26" s="4">
        <v>0</v>
      </c>
      <c r="DD26" s="4">
        <v>860</v>
      </c>
      <c r="DE26" s="4">
        <v>130</v>
      </c>
      <c r="DF26" s="4">
        <v>860</v>
      </c>
      <c r="DG26" s="5">
        <v>561.53846153846155</v>
      </c>
      <c r="DH26" s="4">
        <v>0</v>
      </c>
      <c r="DI26" s="4">
        <v>0</v>
      </c>
      <c r="DJ26" s="4">
        <v>0</v>
      </c>
      <c r="DK26" s="4">
        <v>0</v>
      </c>
      <c r="DL26" s="5" t="s">
        <v>21</v>
      </c>
      <c r="DM26" s="4">
        <v>356</v>
      </c>
      <c r="DN26" s="4">
        <v>312</v>
      </c>
      <c r="DO26" s="4">
        <v>621</v>
      </c>
      <c r="DP26" s="4">
        <v>570</v>
      </c>
      <c r="DQ26" s="5">
        <v>-8.2125603864734273</v>
      </c>
    </row>
    <row r="27" spans="1:121" x14ac:dyDescent="0.25">
      <c r="A27" s="3" t="s">
        <v>28</v>
      </c>
      <c r="B27" s="4">
        <v>1627078</v>
      </c>
      <c r="C27" s="4">
        <v>1781067</v>
      </c>
      <c r="D27" s="4">
        <v>3485047</v>
      </c>
      <c r="E27" s="4">
        <v>3307635</v>
      </c>
      <c r="F27" s="5">
        <v>-5.0906630527507986</v>
      </c>
      <c r="G27" s="4">
        <v>661501</v>
      </c>
      <c r="H27" s="4">
        <v>1049845</v>
      </c>
      <c r="I27" s="4">
        <v>1616941</v>
      </c>
      <c r="J27" s="4">
        <v>2113319</v>
      </c>
      <c r="K27" s="5">
        <v>30.698584549467171</v>
      </c>
      <c r="L27" s="4">
        <v>155616</v>
      </c>
      <c r="M27" s="4">
        <v>150302</v>
      </c>
      <c r="N27" s="4">
        <v>354017</v>
      </c>
      <c r="O27" s="4">
        <v>276991</v>
      </c>
      <c r="P27" s="5">
        <v>-21.757712200261569</v>
      </c>
      <c r="Q27" s="4">
        <v>50652</v>
      </c>
      <c r="R27" s="4">
        <v>29852</v>
      </c>
      <c r="S27" s="4">
        <v>100075</v>
      </c>
      <c r="T27" s="4">
        <v>57856</v>
      </c>
      <c r="U27" s="5">
        <v>-42.187359480389709</v>
      </c>
      <c r="V27" s="4">
        <v>162.256</v>
      </c>
      <c r="W27" s="4">
        <v>144.91</v>
      </c>
      <c r="X27" s="4">
        <v>242.46899999999999</v>
      </c>
      <c r="Y27" s="4">
        <v>213.126</v>
      </c>
      <c r="Z27" s="5">
        <v>-12.101753213812881</v>
      </c>
      <c r="AA27" s="4">
        <v>9111</v>
      </c>
      <c r="AB27" s="4">
        <v>10732</v>
      </c>
      <c r="AC27" s="4">
        <v>18813</v>
      </c>
      <c r="AD27" s="4">
        <v>22374</v>
      </c>
      <c r="AE27" s="5">
        <v>18.928400574071119</v>
      </c>
      <c r="AF27" s="4">
        <v>4121</v>
      </c>
      <c r="AG27" s="4">
        <v>4275</v>
      </c>
      <c r="AH27" s="4">
        <v>8801</v>
      </c>
      <c r="AI27" s="4">
        <v>10507</v>
      </c>
      <c r="AJ27" s="5">
        <v>19.384160890807859</v>
      </c>
      <c r="AK27" s="4">
        <v>12406</v>
      </c>
      <c r="AL27" s="4">
        <v>19983</v>
      </c>
      <c r="AM27" s="4">
        <v>12406</v>
      </c>
      <c r="AN27" s="4">
        <v>19983</v>
      </c>
      <c r="AO27" s="5">
        <v>61.075286151862002</v>
      </c>
      <c r="AP27" s="4">
        <v>51559</v>
      </c>
      <c r="AQ27" s="4">
        <v>321422</v>
      </c>
      <c r="AR27" s="4">
        <v>269432</v>
      </c>
      <c r="AS27" s="4">
        <v>488345</v>
      </c>
      <c r="AT27" s="5">
        <v>81.249814424418787</v>
      </c>
      <c r="AU27" s="4">
        <v>9732</v>
      </c>
      <c r="AV27" s="4">
        <v>882</v>
      </c>
      <c r="AW27" s="4">
        <v>18264</v>
      </c>
      <c r="AX27" s="4">
        <v>954</v>
      </c>
      <c r="AY27" s="5">
        <v>-94.776609724047304</v>
      </c>
      <c r="AZ27" s="4">
        <v>49146</v>
      </c>
      <c r="BA27" s="4">
        <v>24859</v>
      </c>
      <c r="BB27" s="4">
        <v>91168</v>
      </c>
      <c r="BC27" s="4">
        <v>58320</v>
      </c>
      <c r="BD27" s="5">
        <v>-36.03018603018603</v>
      </c>
      <c r="BE27" s="4">
        <v>1198</v>
      </c>
      <c r="BF27" s="4">
        <v>152</v>
      </c>
      <c r="BG27" s="4">
        <v>2415</v>
      </c>
      <c r="BH27" s="4">
        <v>152</v>
      </c>
      <c r="BI27" s="5">
        <v>-93.706004140786746</v>
      </c>
      <c r="BJ27" s="4">
        <v>5466</v>
      </c>
      <c r="BK27" s="4">
        <v>4025.75</v>
      </c>
      <c r="BL27" s="4">
        <v>10758.75</v>
      </c>
      <c r="BM27" s="4">
        <v>7240.75</v>
      </c>
      <c r="BN27" s="5">
        <v>-32.698965957941212</v>
      </c>
      <c r="BO27" s="4">
        <v>862</v>
      </c>
      <c r="BP27" s="4">
        <v>402.25</v>
      </c>
      <c r="BQ27" s="4">
        <v>1620</v>
      </c>
      <c r="BR27" s="4">
        <v>436.5</v>
      </c>
      <c r="BS27" s="5">
        <v>-73.055555555555557</v>
      </c>
      <c r="BT27" s="4">
        <v>548.25</v>
      </c>
      <c r="BU27" s="4">
        <v>943.5</v>
      </c>
      <c r="BV27" s="4">
        <v>1160.25</v>
      </c>
      <c r="BW27" s="4">
        <v>1817.25</v>
      </c>
      <c r="BX27" s="5">
        <v>56.625727213962513</v>
      </c>
      <c r="BY27" s="4">
        <v>4055.75</v>
      </c>
      <c r="BZ27" s="4">
        <v>2680</v>
      </c>
      <c r="CA27" s="4">
        <v>7978.5</v>
      </c>
      <c r="CB27" s="4">
        <v>4987</v>
      </c>
      <c r="CC27" s="5">
        <v>-37.494516513129042</v>
      </c>
      <c r="CD27" s="4">
        <v>173</v>
      </c>
      <c r="CE27" s="4">
        <v>205</v>
      </c>
      <c r="CF27" s="4">
        <v>381</v>
      </c>
      <c r="CG27" s="4">
        <v>401</v>
      </c>
      <c r="CH27" s="5">
        <v>5.2493438320209984</v>
      </c>
      <c r="CI27" s="4">
        <v>3377896</v>
      </c>
      <c r="CJ27" s="4">
        <v>4158005</v>
      </c>
      <c r="CK27" s="4">
        <v>7484514</v>
      </c>
      <c r="CL27" s="4">
        <v>8048249</v>
      </c>
      <c r="CM27" s="5">
        <v>7.5320187790416364</v>
      </c>
      <c r="CN27" s="4">
        <v>0</v>
      </c>
      <c r="CO27" s="4">
        <v>0</v>
      </c>
      <c r="CP27" s="4">
        <v>0</v>
      </c>
      <c r="CQ27" s="4">
        <v>0</v>
      </c>
      <c r="CR27" s="5" t="s">
        <v>21</v>
      </c>
      <c r="CS27" s="4">
        <v>41</v>
      </c>
      <c r="CT27" s="4">
        <v>12</v>
      </c>
      <c r="CU27" s="4">
        <v>95</v>
      </c>
      <c r="CV27" s="4">
        <v>12</v>
      </c>
      <c r="CW27" s="5">
        <v>-87.368421052631575</v>
      </c>
      <c r="CX27" s="4">
        <v>41</v>
      </c>
      <c r="CY27" s="4">
        <v>12</v>
      </c>
      <c r="CZ27" s="4">
        <v>95</v>
      </c>
      <c r="DA27" s="4">
        <v>12</v>
      </c>
      <c r="DB27" s="5">
        <v>-87.368421052631575</v>
      </c>
      <c r="DC27" s="4">
        <v>0</v>
      </c>
      <c r="DD27" s="4">
        <v>0</v>
      </c>
      <c r="DE27" s="4">
        <v>0</v>
      </c>
      <c r="DF27" s="4">
        <v>0</v>
      </c>
      <c r="DG27" s="5" t="s">
        <v>21</v>
      </c>
      <c r="DH27" s="4">
        <v>0</v>
      </c>
      <c r="DI27" s="4">
        <v>0</v>
      </c>
      <c r="DJ27" s="4">
        <v>0</v>
      </c>
      <c r="DK27" s="4">
        <v>0</v>
      </c>
      <c r="DL27" s="5" t="s">
        <v>21</v>
      </c>
      <c r="DM27" s="4">
        <v>15980</v>
      </c>
      <c r="DN27" s="4">
        <v>14764</v>
      </c>
      <c r="DO27" s="4">
        <v>29291</v>
      </c>
      <c r="DP27" s="4">
        <v>38457</v>
      </c>
      <c r="DQ27" s="5">
        <v>31.29288860059404</v>
      </c>
    </row>
    <row r="28" spans="1:121" x14ac:dyDescent="0.25">
      <c r="A28" s="3" t="s">
        <v>29</v>
      </c>
      <c r="B28" s="4">
        <v>440104</v>
      </c>
      <c r="C28" s="4">
        <v>324101</v>
      </c>
      <c r="D28" s="4">
        <v>890851</v>
      </c>
      <c r="E28" s="4">
        <v>837127</v>
      </c>
      <c r="F28" s="5">
        <v>-6.030638120179475</v>
      </c>
      <c r="G28" s="4">
        <v>164453</v>
      </c>
      <c r="H28" s="4">
        <v>115459</v>
      </c>
      <c r="I28" s="4">
        <v>320374</v>
      </c>
      <c r="J28" s="4">
        <v>304763</v>
      </c>
      <c r="K28" s="5">
        <v>-4.8727424822238987</v>
      </c>
      <c r="L28" s="4">
        <v>6132790</v>
      </c>
      <c r="M28" s="4">
        <v>5249921</v>
      </c>
      <c r="N28" s="4">
        <v>12286352</v>
      </c>
      <c r="O28" s="4">
        <v>10427659</v>
      </c>
      <c r="P28" s="5">
        <v>-15.128111257108699</v>
      </c>
      <c r="Q28" s="4">
        <v>4960216</v>
      </c>
      <c r="R28" s="4">
        <v>4026188</v>
      </c>
      <c r="S28" s="4">
        <v>9999825</v>
      </c>
      <c r="T28" s="4">
        <v>8050070</v>
      </c>
      <c r="U28" s="5">
        <v>-19.497891213096221</v>
      </c>
      <c r="V28" s="4">
        <v>39.463000000000001</v>
      </c>
      <c r="W28" s="4">
        <v>83.841000000000008</v>
      </c>
      <c r="X28" s="4">
        <v>94.14200000000001</v>
      </c>
      <c r="Y28" s="4">
        <v>129.464</v>
      </c>
      <c r="Z28" s="5">
        <v>37.51991672154827</v>
      </c>
      <c r="AA28" s="4">
        <v>27691</v>
      </c>
      <c r="AB28" s="4">
        <v>36020</v>
      </c>
      <c r="AC28" s="4">
        <v>66771</v>
      </c>
      <c r="AD28" s="4">
        <v>71788</v>
      </c>
      <c r="AE28" s="5">
        <v>7.5137409953422889</v>
      </c>
      <c r="AF28" s="4">
        <v>22922</v>
      </c>
      <c r="AG28" s="4">
        <v>28703</v>
      </c>
      <c r="AH28" s="4">
        <v>55770</v>
      </c>
      <c r="AI28" s="4">
        <v>55645</v>
      </c>
      <c r="AJ28" s="5">
        <v>-0.22413483951945071</v>
      </c>
      <c r="AK28" s="4">
        <v>0</v>
      </c>
      <c r="AL28" s="4">
        <v>0</v>
      </c>
      <c r="AM28" s="4">
        <v>0</v>
      </c>
      <c r="AN28" s="4">
        <v>0</v>
      </c>
      <c r="AO28" s="5" t="s">
        <v>21</v>
      </c>
      <c r="AP28" s="4">
        <v>2838861</v>
      </c>
      <c r="AQ28" s="4">
        <v>2219522</v>
      </c>
      <c r="AR28" s="4">
        <v>5747170</v>
      </c>
      <c r="AS28" s="4">
        <v>4444687</v>
      </c>
      <c r="AT28" s="5">
        <v>-22.6630324142143</v>
      </c>
      <c r="AU28" s="4">
        <v>2782861</v>
      </c>
      <c r="AV28" s="4">
        <v>2159411</v>
      </c>
      <c r="AW28" s="4">
        <v>5642497</v>
      </c>
      <c r="AX28" s="4">
        <v>4319892</v>
      </c>
      <c r="AY28" s="5">
        <v>-23.440065630517839</v>
      </c>
      <c r="AZ28" s="4">
        <v>1055832</v>
      </c>
      <c r="BA28" s="4">
        <v>1090398</v>
      </c>
      <c r="BB28" s="4">
        <v>1980201</v>
      </c>
      <c r="BC28" s="4">
        <v>2093091</v>
      </c>
      <c r="BD28" s="5">
        <v>5.7009364200906836</v>
      </c>
      <c r="BE28" s="4">
        <v>38039</v>
      </c>
      <c r="BF28" s="4">
        <v>36368</v>
      </c>
      <c r="BG28" s="4">
        <v>71406</v>
      </c>
      <c r="BH28" s="4">
        <v>70838</v>
      </c>
      <c r="BI28" s="5">
        <v>-0.7954513626305868</v>
      </c>
      <c r="BJ28" s="4">
        <v>435236</v>
      </c>
      <c r="BK28" s="4">
        <v>358916</v>
      </c>
      <c r="BL28" s="4">
        <v>885023</v>
      </c>
      <c r="BM28" s="4">
        <v>721931</v>
      </c>
      <c r="BN28" s="5">
        <v>-18.427995656610051</v>
      </c>
      <c r="BO28" s="4">
        <v>219596</v>
      </c>
      <c r="BP28" s="4">
        <v>169772</v>
      </c>
      <c r="BQ28" s="4">
        <v>452437</v>
      </c>
      <c r="BR28" s="4">
        <v>341682</v>
      </c>
      <c r="BS28" s="5">
        <v>-24.47965131056921</v>
      </c>
      <c r="BT28" s="4">
        <v>15637</v>
      </c>
      <c r="BU28" s="4">
        <v>13388</v>
      </c>
      <c r="BV28" s="4">
        <v>32050</v>
      </c>
      <c r="BW28" s="4">
        <v>28083</v>
      </c>
      <c r="BX28" s="5">
        <v>-12.37753510140405</v>
      </c>
      <c r="BY28" s="4">
        <v>200003</v>
      </c>
      <c r="BZ28" s="4">
        <v>175756</v>
      </c>
      <c r="CA28" s="4">
        <v>400536</v>
      </c>
      <c r="CB28" s="4">
        <v>352166</v>
      </c>
      <c r="CC28" s="5">
        <v>-12.076317734236129</v>
      </c>
      <c r="CD28" s="4">
        <v>558</v>
      </c>
      <c r="CE28" s="4">
        <v>546</v>
      </c>
      <c r="CF28" s="4">
        <v>1159</v>
      </c>
      <c r="CG28" s="4">
        <v>1216</v>
      </c>
      <c r="CH28" s="5">
        <v>4.9180327868852487</v>
      </c>
      <c r="CI28" s="4">
        <v>20369536</v>
      </c>
      <c r="CJ28" s="4">
        <v>20926327</v>
      </c>
      <c r="CK28" s="4">
        <v>42559004</v>
      </c>
      <c r="CL28" s="4">
        <v>47426977</v>
      </c>
      <c r="CM28" s="5">
        <v>11.438174164038241</v>
      </c>
      <c r="CN28" s="4">
        <v>12</v>
      </c>
      <c r="CO28" s="4">
        <v>5</v>
      </c>
      <c r="CP28" s="4">
        <v>24</v>
      </c>
      <c r="CQ28" s="4">
        <v>8</v>
      </c>
      <c r="CR28" s="5">
        <v>-66.666666666666657</v>
      </c>
      <c r="CS28" s="4">
        <v>53548</v>
      </c>
      <c r="CT28" s="4">
        <v>45080</v>
      </c>
      <c r="CU28" s="4">
        <v>102982</v>
      </c>
      <c r="CV28" s="4">
        <v>96743</v>
      </c>
      <c r="CW28" s="5">
        <v>-6.0583402924782908</v>
      </c>
      <c r="CX28" s="4">
        <v>43758</v>
      </c>
      <c r="CY28" s="4">
        <v>33278</v>
      </c>
      <c r="CZ28" s="4">
        <v>84858</v>
      </c>
      <c r="DA28" s="4">
        <v>79626</v>
      </c>
      <c r="DB28" s="5">
        <v>-6.1655942869263924</v>
      </c>
      <c r="DC28" s="4">
        <v>9790</v>
      </c>
      <c r="DD28" s="4">
        <v>11802</v>
      </c>
      <c r="DE28" s="4">
        <v>18124</v>
      </c>
      <c r="DF28" s="4">
        <v>17117</v>
      </c>
      <c r="DG28" s="5">
        <v>-5.5561686161995141</v>
      </c>
      <c r="DH28" s="4">
        <v>10664</v>
      </c>
      <c r="DI28" s="4">
        <v>8489</v>
      </c>
      <c r="DJ28" s="4">
        <v>22357</v>
      </c>
      <c r="DK28" s="4">
        <v>22111</v>
      </c>
      <c r="DL28" s="5">
        <v>-1.100326519658267</v>
      </c>
      <c r="DM28" s="4">
        <v>51951</v>
      </c>
      <c r="DN28" s="4">
        <v>53053</v>
      </c>
      <c r="DO28" s="4">
        <v>95172</v>
      </c>
      <c r="DP28" s="4">
        <v>101547</v>
      </c>
      <c r="DQ28" s="5">
        <v>6.6983986886899478</v>
      </c>
    </row>
    <row r="29" spans="1:121" x14ac:dyDescent="0.25">
      <c r="A29" s="3" t="s">
        <v>30</v>
      </c>
      <c r="B29" s="4">
        <v>5404</v>
      </c>
      <c r="C29" s="4">
        <v>5744</v>
      </c>
      <c r="D29" s="4">
        <v>5404</v>
      </c>
      <c r="E29" s="4">
        <v>8737</v>
      </c>
      <c r="F29" s="5">
        <v>61.676535899333821</v>
      </c>
      <c r="G29" s="4">
        <v>28720</v>
      </c>
      <c r="H29" s="4">
        <v>27030</v>
      </c>
      <c r="I29" s="4">
        <v>54410</v>
      </c>
      <c r="J29" s="4">
        <v>57658</v>
      </c>
      <c r="K29" s="5">
        <v>5.9694909024076432</v>
      </c>
      <c r="L29" s="4">
        <v>337110</v>
      </c>
      <c r="M29" s="4">
        <v>319392</v>
      </c>
      <c r="N29" s="4">
        <v>662319</v>
      </c>
      <c r="O29" s="4">
        <v>629555</v>
      </c>
      <c r="P29" s="5">
        <v>-4.9468609537096171</v>
      </c>
      <c r="Q29" s="4">
        <v>211167</v>
      </c>
      <c r="R29" s="4">
        <v>179660</v>
      </c>
      <c r="S29" s="4">
        <v>423475</v>
      </c>
      <c r="T29" s="4">
        <v>366090</v>
      </c>
      <c r="U29" s="5">
        <v>-13.55097703524412</v>
      </c>
      <c r="V29" s="4">
        <v>2388.0230000000001</v>
      </c>
      <c r="W29" s="4">
        <v>2263.7869999999998</v>
      </c>
      <c r="X29" s="4">
        <v>4776.0420000000004</v>
      </c>
      <c r="Y29" s="4">
        <v>4298.1930000000002</v>
      </c>
      <c r="Z29" s="5">
        <v>-10.005125583066469</v>
      </c>
      <c r="AA29" s="4">
        <v>7353</v>
      </c>
      <c r="AB29" s="4">
        <v>2803</v>
      </c>
      <c r="AC29" s="4">
        <v>19590</v>
      </c>
      <c r="AD29" s="4">
        <v>13073</v>
      </c>
      <c r="AE29" s="5">
        <v>-33.266972945380303</v>
      </c>
      <c r="AF29" s="4">
        <v>3630</v>
      </c>
      <c r="AG29" s="4">
        <v>700</v>
      </c>
      <c r="AH29" s="4">
        <v>10695</v>
      </c>
      <c r="AI29" s="4">
        <v>5962</v>
      </c>
      <c r="AJ29" s="5">
        <v>-44.254324450677878</v>
      </c>
      <c r="AK29" s="4">
        <v>0</v>
      </c>
      <c r="AL29" s="4">
        <v>0</v>
      </c>
      <c r="AM29" s="4">
        <v>0</v>
      </c>
      <c r="AN29" s="4">
        <v>0</v>
      </c>
      <c r="AO29" s="5" t="s">
        <v>21</v>
      </c>
      <c r="AP29" s="4">
        <v>15785</v>
      </c>
      <c r="AQ29" s="4">
        <v>13928</v>
      </c>
      <c r="AR29" s="4">
        <v>37710</v>
      </c>
      <c r="AS29" s="4">
        <v>37185</v>
      </c>
      <c r="AT29" s="5">
        <v>-1.3922036595067619</v>
      </c>
      <c r="AU29" s="4">
        <v>12068</v>
      </c>
      <c r="AV29" s="4">
        <v>10250</v>
      </c>
      <c r="AW29" s="4">
        <v>28642</v>
      </c>
      <c r="AX29" s="4">
        <v>24806</v>
      </c>
      <c r="AY29" s="5">
        <v>-13.3929194888625</v>
      </c>
      <c r="AZ29" s="4">
        <v>86019</v>
      </c>
      <c r="BA29" s="4">
        <v>94966</v>
      </c>
      <c r="BB29" s="4">
        <v>181964</v>
      </c>
      <c r="BC29" s="4">
        <v>189545</v>
      </c>
      <c r="BD29" s="5">
        <v>4.1662087006221071</v>
      </c>
      <c r="BE29" s="4">
        <v>886</v>
      </c>
      <c r="BF29" s="4">
        <v>968</v>
      </c>
      <c r="BG29" s="4">
        <v>2006</v>
      </c>
      <c r="BH29" s="4">
        <v>1903</v>
      </c>
      <c r="BI29" s="5">
        <v>-5.1345962113659027</v>
      </c>
      <c r="BJ29" s="4">
        <v>17615</v>
      </c>
      <c r="BK29" s="4">
        <v>15660</v>
      </c>
      <c r="BL29" s="4">
        <v>35868</v>
      </c>
      <c r="BM29" s="4">
        <v>34533</v>
      </c>
      <c r="BN29" s="5">
        <v>-3.721980595516897</v>
      </c>
      <c r="BO29" s="4">
        <v>1072</v>
      </c>
      <c r="BP29" s="4">
        <v>785</v>
      </c>
      <c r="BQ29" s="4">
        <v>2189</v>
      </c>
      <c r="BR29" s="4">
        <v>3049</v>
      </c>
      <c r="BS29" s="5">
        <v>39.287345820009143</v>
      </c>
      <c r="BT29" s="4">
        <v>1275</v>
      </c>
      <c r="BU29" s="4">
        <v>1064</v>
      </c>
      <c r="BV29" s="4">
        <v>2830</v>
      </c>
      <c r="BW29" s="4">
        <v>2359</v>
      </c>
      <c r="BX29" s="5">
        <v>-16.643109540636051</v>
      </c>
      <c r="BY29" s="4">
        <v>15268</v>
      </c>
      <c r="BZ29" s="4">
        <v>13811</v>
      </c>
      <c r="CA29" s="4">
        <v>30849</v>
      </c>
      <c r="CB29" s="4">
        <v>29125</v>
      </c>
      <c r="CC29" s="5">
        <v>-5.5885117832020512</v>
      </c>
      <c r="CD29" s="4">
        <v>119</v>
      </c>
      <c r="CE29" s="4">
        <v>129</v>
      </c>
      <c r="CF29" s="4">
        <v>238</v>
      </c>
      <c r="CG29" s="4">
        <v>276</v>
      </c>
      <c r="CH29" s="5">
        <v>15.966386554621851</v>
      </c>
      <c r="CI29" s="4">
        <v>2878684</v>
      </c>
      <c r="CJ29" s="4">
        <v>2715609</v>
      </c>
      <c r="CK29" s="4">
        <v>5138553</v>
      </c>
      <c r="CL29" s="4">
        <v>5692172</v>
      </c>
      <c r="CM29" s="5">
        <v>10.773830687354989</v>
      </c>
      <c r="CN29" s="4">
        <v>5</v>
      </c>
      <c r="CO29" s="4">
        <v>0</v>
      </c>
      <c r="CP29" s="4">
        <v>7</v>
      </c>
      <c r="CQ29" s="4">
        <v>3</v>
      </c>
      <c r="CR29" s="5">
        <v>-57.142857142857153</v>
      </c>
      <c r="CS29" s="4">
        <v>8490</v>
      </c>
      <c r="CT29" s="4">
        <v>0</v>
      </c>
      <c r="CU29" s="4">
        <v>9234</v>
      </c>
      <c r="CV29" s="4">
        <v>6442</v>
      </c>
      <c r="CW29" s="5">
        <v>-30.236084037253629</v>
      </c>
      <c r="CX29" s="4">
        <v>0</v>
      </c>
      <c r="CY29" s="4">
        <v>0</v>
      </c>
      <c r="CZ29" s="4">
        <v>0</v>
      </c>
      <c r="DA29" s="4">
        <v>0</v>
      </c>
      <c r="DB29" s="5" t="s">
        <v>21</v>
      </c>
      <c r="DC29" s="4">
        <v>8490</v>
      </c>
      <c r="DD29" s="4">
        <v>0</v>
      </c>
      <c r="DE29" s="4">
        <v>9234</v>
      </c>
      <c r="DF29" s="4">
        <v>6442</v>
      </c>
      <c r="DG29" s="5">
        <v>-30.236084037253629</v>
      </c>
      <c r="DH29" s="4">
        <v>0</v>
      </c>
      <c r="DI29" s="4">
        <v>0</v>
      </c>
      <c r="DJ29" s="4">
        <v>0</v>
      </c>
      <c r="DK29" s="4">
        <v>0</v>
      </c>
      <c r="DL29" s="5" t="s">
        <v>21</v>
      </c>
      <c r="DM29" s="4">
        <v>42151</v>
      </c>
      <c r="DN29" s="4">
        <v>45072</v>
      </c>
      <c r="DO29" s="4">
        <v>87376</v>
      </c>
      <c r="DP29" s="4">
        <v>91933</v>
      </c>
      <c r="DQ29" s="5">
        <v>5.2153909540377157</v>
      </c>
    </row>
    <row r="30" spans="1:121" x14ac:dyDescent="0.25">
      <c r="A30" s="3" t="s">
        <v>31</v>
      </c>
      <c r="B30" s="4">
        <v>41889</v>
      </c>
      <c r="C30" s="4">
        <v>35868</v>
      </c>
      <c r="D30" s="4">
        <v>65654</v>
      </c>
      <c r="E30" s="4">
        <v>51814</v>
      </c>
      <c r="F30" s="5">
        <v>-21.080208365065349</v>
      </c>
      <c r="G30" s="4">
        <v>23694</v>
      </c>
      <c r="H30" s="4">
        <v>29220</v>
      </c>
      <c r="I30" s="4">
        <v>63022</v>
      </c>
      <c r="J30" s="4">
        <v>65036</v>
      </c>
      <c r="K30" s="5">
        <v>3.1957094348005479</v>
      </c>
      <c r="L30" s="4">
        <v>61185</v>
      </c>
      <c r="M30" s="4">
        <v>64366</v>
      </c>
      <c r="N30" s="4">
        <v>133877</v>
      </c>
      <c r="O30" s="4">
        <v>117076</v>
      </c>
      <c r="P30" s="5">
        <v>-12.54957909125541</v>
      </c>
      <c r="Q30" s="4">
        <v>22646</v>
      </c>
      <c r="R30" s="4">
        <v>23144</v>
      </c>
      <c r="S30" s="4">
        <v>50698</v>
      </c>
      <c r="T30" s="4">
        <v>42932</v>
      </c>
      <c r="U30" s="5">
        <v>-15.31815850723895</v>
      </c>
      <c r="V30" s="4">
        <v>0</v>
      </c>
      <c r="W30" s="4">
        <v>0</v>
      </c>
      <c r="X30" s="4">
        <v>0</v>
      </c>
      <c r="Y30" s="4">
        <v>0</v>
      </c>
      <c r="Z30" s="5" t="s">
        <v>21</v>
      </c>
      <c r="AA30" s="4">
        <v>729</v>
      </c>
      <c r="AB30" s="4">
        <v>507</v>
      </c>
      <c r="AC30" s="4">
        <v>1514</v>
      </c>
      <c r="AD30" s="4">
        <v>1506</v>
      </c>
      <c r="AE30" s="5">
        <v>-0.52840158520476166</v>
      </c>
      <c r="AF30" s="4">
        <v>158</v>
      </c>
      <c r="AG30" s="4">
        <v>270</v>
      </c>
      <c r="AH30" s="4">
        <v>455</v>
      </c>
      <c r="AI30" s="4">
        <v>769</v>
      </c>
      <c r="AJ30" s="5">
        <v>69.010989010989022</v>
      </c>
      <c r="AK30" s="4">
        <v>0</v>
      </c>
      <c r="AL30" s="4">
        <v>0</v>
      </c>
      <c r="AM30" s="4">
        <v>0</v>
      </c>
      <c r="AN30" s="4">
        <v>0</v>
      </c>
      <c r="AO30" s="5" t="s">
        <v>21</v>
      </c>
      <c r="AP30" s="4">
        <v>13</v>
      </c>
      <c r="AQ30" s="4">
        <v>158</v>
      </c>
      <c r="AR30" s="4">
        <v>63</v>
      </c>
      <c r="AS30" s="4">
        <v>244</v>
      </c>
      <c r="AT30" s="5">
        <v>287.30158730158729</v>
      </c>
      <c r="AU30" s="4">
        <v>13</v>
      </c>
      <c r="AV30" s="4">
        <v>158</v>
      </c>
      <c r="AW30" s="4">
        <v>63</v>
      </c>
      <c r="AX30" s="4">
        <v>244</v>
      </c>
      <c r="AY30" s="5">
        <v>287.30158730158729</v>
      </c>
      <c r="AZ30" s="4">
        <v>0</v>
      </c>
      <c r="BA30" s="4">
        <v>0</v>
      </c>
      <c r="BB30" s="4">
        <v>0</v>
      </c>
      <c r="BC30" s="4">
        <v>0</v>
      </c>
      <c r="BD30" s="5" t="s">
        <v>21</v>
      </c>
      <c r="BE30" s="4">
        <v>0</v>
      </c>
      <c r="BF30" s="4">
        <v>0</v>
      </c>
      <c r="BG30" s="4">
        <v>0</v>
      </c>
      <c r="BH30" s="4">
        <v>0</v>
      </c>
      <c r="BI30" s="5" t="s">
        <v>21</v>
      </c>
      <c r="BJ30" s="4">
        <v>2661.75</v>
      </c>
      <c r="BK30" s="4">
        <v>2579.5</v>
      </c>
      <c r="BL30" s="4">
        <v>5674.5</v>
      </c>
      <c r="BM30" s="4">
        <v>4905.5</v>
      </c>
      <c r="BN30" s="5">
        <v>-13.551854788968191</v>
      </c>
      <c r="BO30" s="4">
        <v>1</v>
      </c>
      <c r="BP30" s="4">
        <v>6</v>
      </c>
      <c r="BQ30" s="4">
        <v>7.75</v>
      </c>
      <c r="BR30" s="4">
        <v>12</v>
      </c>
      <c r="BS30" s="5">
        <v>54.838709677419359</v>
      </c>
      <c r="BT30" s="4">
        <v>2478.75</v>
      </c>
      <c r="BU30" s="4">
        <v>2407.5</v>
      </c>
      <c r="BV30" s="4">
        <v>5259.75</v>
      </c>
      <c r="BW30" s="4">
        <v>4615.5</v>
      </c>
      <c r="BX30" s="5">
        <v>-12.248681020961071</v>
      </c>
      <c r="BY30" s="4">
        <v>182</v>
      </c>
      <c r="BZ30" s="4">
        <v>166</v>
      </c>
      <c r="CA30" s="4">
        <v>407</v>
      </c>
      <c r="CB30" s="4">
        <v>278</v>
      </c>
      <c r="CC30" s="5">
        <v>-31.695331695331689</v>
      </c>
      <c r="CD30" s="4">
        <v>30</v>
      </c>
      <c r="CE30" s="4">
        <v>30</v>
      </c>
      <c r="CF30" s="4">
        <v>66</v>
      </c>
      <c r="CG30" s="4">
        <v>58</v>
      </c>
      <c r="CH30" s="5">
        <v>-12.121212121212119</v>
      </c>
      <c r="CI30" s="4">
        <v>244570</v>
      </c>
      <c r="CJ30" s="4">
        <v>244095</v>
      </c>
      <c r="CK30" s="4">
        <v>493562</v>
      </c>
      <c r="CL30" s="4">
        <v>465265</v>
      </c>
      <c r="CM30" s="5">
        <v>-5.7332209529907061</v>
      </c>
      <c r="CN30" s="4">
        <v>0</v>
      </c>
      <c r="CO30" s="4">
        <v>0</v>
      </c>
      <c r="CP30" s="4">
        <v>0</v>
      </c>
      <c r="CQ30" s="4">
        <v>0</v>
      </c>
      <c r="CR30" s="5" t="s">
        <v>21</v>
      </c>
      <c r="CS30" s="4">
        <v>0</v>
      </c>
      <c r="CT30" s="4">
        <v>0</v>
      </c>
      <c r="CU30" s="4">
        <v>0</v>
      </c>
      <c r="CV30" s="4">
        <v>0</v>
      </c>
      <c r="CW30" s="5" t="s">
        <v>21</v>
      </c>
      <c r="CX30" s="4">
        <v>0</v>
      </c>
      <c r="CY30" s="4">
        <v>0</v>
      </c>
      <c r="CZ30" s="4">
        <v>0</v>
      </c>
      <c r="DA30" s="4">
        <v>0</v>
      </c>
      <c r="DB30" s="5" t="s">
        <v>21</v>
      </c>
      <c r="DC30" s="4">
        <v>0</v>
      </c>
      <c r="DD30" s="4">
        <v>0</v>
      </c>
      <c r="DE30" s="4">
        <v>0</v>
      </c>
      <c r="DF30" s="4">
        <v>0</v>
      </c>
      <c r="DG30" s="5" t="s">
        <v>21</v>
      </c>
      <c r="DH30" s="4">
        <v>0</v>
      </c>
      <c r="DI30" s="4">
        <v>0</v>
      </c>
      <c r="DJ30" s="4">
        <v>0</v>
      </c>
      <c r="DK30" s="4">
        <v>0</v>
      </c>
      <c r="DL30" s="5" t="s">
        <v>21</v>
      </c>
      <c r="DM30" s="4">
        <v>11</v>
      </c>
      <c r="DN30" s="4">
        <v>7</v>
      </c>
      <c r="DO30" s="4">
        <v>21</v>
      </c>
      <c r="DP30" s="4">
        <v>17</v>
      </c>
      <c r="DQ30" s="5">
        <v>-19.047619047619051</v>
      </c>
    </row>
    <row r="31" spans="1:121" x14ac:dyDescent="0.25">
      <c r="A31" s="6" t="s">
        <v>32</v>
      </c>
      <c r="B31" s="7">
        <f>SUM(B3:B30)</f>
        <v>13963380</v>
      </c>
      <c r="C31" s="8">
        <f>SUM(C3:C30)</f>
        <v>14620962</v>
      </c>
      <c r="D31" s="7">
        <f>SUM(D3:D30)</f>
        <v>29175230</v>
      </c>
      <c r="E31" s="9">
        <f>SUM(E3:E30)</f>
        <v>29407360</v>
      </c>
      <c r="F31" s="10">
        <f>E31*100/D31-100</f>
        <v>0.79564068560898704</v>
      </c>
      <c r="G31" s="7">
        <f>SUM(G3:G30)</f>
        <v>7416156</v>
      </c>
      <c r="H31" s="8">
        <f>SUM(H3:H30)</f>
        <v>7057755</v>
      </c>
      <c r="I31" s="7">
        <f>SUM(I3:I30)</f>
        <v>15587291</v>
      </c>
      <c r="J31" s="9">
        <f>SUM(J3:J30)</f>
        <v>15232648</v>
      </c>
      <c r="K31" s="10">
        <f>J31*100/I31-100</f>
        <v>-2.2752061278640383</v>
      </c>
      <c r="L31" s="7">
        <f>SUM(L3:L30)</f>
        <v>21351420</v>
      </c>
      <c r="M31" s="8">
        <f>SUM(M3:M30)</f>
        <v>19805024</v>
      </c>
      <c r="N31" s="7">
        <f>SUM(N3:N30)</f>
        <v>43460171</v>
      </c>
      <c r="O31" s="9">
        <f>SUM(O3:O30)</f>
        <v>39926333</v>
      </c>
      <c r="P31" s="11">
        <f>O31*100/N31-100</f>
        <v>-8.1312105283709144</v>
      </c>
      <c r="Q31" s="7">
        <f>SUM(Q3:Q30)</f>
        <v>14727638</v>
      </c>
      <c r="R31" s="8">
        <f>SUM(R3:R30)</f>
        <v>13281502</v>
      </c>
      <c r="S31" s="12">
        <f>SUM(S3:S30)</f>
        <v>30569735</v>
      </c>
      <c r="T31" s="9">
        <f>SUM(T3:T30)</f>
        <v>27209784</v>
      </c>
      <c r="U31" s="10">
        <f>T31*100/S31-100</f>
        <v>-10.991102801512667</v>
      </c>
      <c r="V31" s="7">
        <f>SUM(V3:V30)</f>
        <v>9028.4060000000009</v>
      </c>
      <c r="W31" s="8">
        <f>SUM(W3:W30)</f>
        <v>8831.9750000000004</v>
      </c>
      <c r="X31" s="7">
        <f>SUM(X3:X30)</f>
        <v>17809.275000000001</v>
      </c>
      <c r="Y31" s="9">
        <f>SUM(Y3:Y30)</f>
        <v>16530.703000000001</v>
      </c>
      <c r="Z31" s="10">
        <f>Y31*100/X31-100</f>
        <v>-7.1792478918990241</v>
      </c>
      <c r="AA31" s="7">
        <f>SUM(AA3:AA30)</f>
        <v>904663</v>
      </c>
      <c r="AB31" s="8">
        <f>SUM(AB3:AB30)</f>
        <v>749410</v>
      </c>
      <c r="AC31" s="12">
        <f>SUM(AC3:AC30)</f>
        <v>1798452</v>
      </c>
      <c r="AD31" s="12">
        <f>SUM(AD3:AD30)</f>
        <v>1614075</v>
      </c>
      <c r="AE31" s="10">
        <f>AD31*100/AC31-100</f>
        <v>-10.251983372366908</v>
      </c>
      <c r="AF31" s="7">
        <f>SUM(AF3:AF30)</f>
        <v>761343</v>
      </c>
      <c r="AG31" s="8">
        <f>SUM(AG3:AG30)</f>
        <v>630331</v>
      </c>
      <c r="AH31" s="7">
        <f>SUM(AH3:AH30)</f>
        <v>1516381</v>
      </c>
      <c r="AI31" s="9">
        <f>SUM(AI3:AI30)</f>
        <v>1352597</v>
      </c>
      <c r="AJ31" s="10">
        <f>AI31*100/AH31-100</f>
        <v>-10.800979437225863</v>
      </c>
      <c r="AK31" s="7">
        <f>SUM(AK3:AK30)</f>
        <v>358590</v>
      </c>
      <c r="AL31" s="8">
        <f>SUM(AL3:AL30)</f>
        <v>221366</v>
      </c>
      <c r="AM31" s="12">
        <f>SUM(AM3:AM30)</f>
        <v>619346</v>
      </c>
      <c r="AN31" s="12">
        <f>SUM(AN3:AN30)</f>
        <v>489370</v>
      </c>
      <c r="AO31" s="10">
        <f>AN31*100/AM31-100</f>
        <v>-20.986007821153279</v>
      </c>
      <c r="AP31" s="7">
        <f>SUM(AP3:AP30)</f>
        <v>10989962</v>
      </c>
      <c r="AQ31" s="8">
        <f>SUM(AQ3:AQ30)</f>
        <v>10948315</v>
      </c>
      <c r="AR31" s="12">
        <f>SUM(AR3:AR30)</f>
        <v>23449810</v>
      </c>
      <c r="AS31" s="12">
        <f>SUM(AS3:AS30)</f>
        <v>22771604</v>
      </c>
      <c r="AT31" s="11">
        <f>AS31*100/AR31-100</f>
        <v>-2.8921598938328259</v>
      </c>
      <c r="AU31" s="7">
        <f>SUM(AU3:AU30)</f>
        <v>8500773</v>
      </c>
      <c r="AV31" s="8">
        <f>SUM(AV3:AV30)</f>
        <v>7563594</v>
      </c>
      <c r="AW31" s="7">
        <f>SUM(AW3:AW30)</f>
        <v>18126383</v>
      </c>
      <c r="AX31" s="9">
        <f>SUM(AX3:AX30)</f>
        <v>15860702</v>
      </c>
      <c r="AY31" s="10">
        <f>AX31*100/AW31-100</f>
        <v>-12.499355221612603</v>
      </c>
      <c r="AZ31" s="7">
        <f>SUM(AZ3:AZ30)</f>
        <v>5706630</v>
      </c>
      <c r="BA31" s="8">
        <f>SUM(BA3:BA30)</f>
        <v>5608743</v>
      </c>
      <c r="BB31" s="7">
        <f>SUM(BB3:BB30)</f>
        <v>10990239</v>
      </c>
      <c r="BC31" s="9">
        <f>SUM(BC3:BC30)</f>
        <v>10964682</v>
      </c>
      <c r="BD31" s="10">
        <f>BC31*100/BB31-100</f>
        <v>-0.23254271358429435</v>
      </c>
      <c r="BE31" s="7">
        <f>SUM(BE3:BE30)</f>
        <v>233939</v>
      </c>
      <c r="BF31" s="8">
        <f>SUM(BF3:BF30)</f>
        <v>224713</v>
      </c>
      <c r="BG31" s="12">
        <f>SUM(BG3:BG30)</f>
        <v>448995</v>
      </c>
      <c r="BH31" s="12">
        <f>SUM(BH3:BH30)</f>
        <v>443599</v>
      </c>
      <c r="BI31" s="10">
        <f>BH31*100/BG31-100</f>
        <v>-1.2017951202129211</v>
      </c>
      <c r="BJ31" s="7">
        <f>SUM(BJ3:BJ30)</f>
        <v>1356205.25</v>
      </c>
      <c r="BK31" s="8">
        <f>SUM(BK3:BK30)</f>
        <v>1222256.5</v>
      </c>
      <c r="BL31" s="7">
        <f>SUM(BL3:BL30)</f>
        <v>2803129.25</v>
      </c>
      <c r="BM31" s="12">
        <f>SUM(BM3:BM30)</f>
        <v>2506681.25</v>
      </c>
      <c r="BN31" s="10">
        <f>BM31*100/BL31-100</f>
        <v>-10.575609383691457</v>
      </c>
      <c r="BO31" s="7">
        <f>SUM(BO3:BO30)</f>
        <v>685849.16999999993</v>
      </c>
      <c r="BP31" s="8">
        <f>SUM(BP3:BP30)</f>
        <v>603773.75</v>
      </c>
      <c r="BQ31" s="12">
        <f>SUM(BQ3:BQ30)</f>
        <v>1470449.42</v>
      </c>
      <c r="BR31" s="9">
        <f>SUM(BR3:BR30)</f>
        <v>1257147.75</v>
      </c>
      <c r="BS31" s="10">
        <f>BR31*100/BQ31-100</f>
        <v>-14.505882834106586</v>
      </c>
      <c r="BT31" s="7">
        <f>SUM(BT3:BT30)</f>
        <v>158935.5</v>
      </c>
      <c r="BU31" s="8">
        <f>SUM(BU3:BU30)</f>
        <v>159082.25</v>
      </c>
      <c r="BV31" s="7">
        <f>SUM(BV3:BV30)</f>
        <v>317081.5</v>
      </c>
      <c r="BW31" s="12">
        <f>SUM(BW3:BW30)</f>
        <v>319402.5</v>
      </c>
      <c r="BX31" s="11">
        <f>BW31*100/BV31-100</f>
        <v>0.73198846353382407</v>
      </c>
      <c r="BY31" s="7">
        <f>SUM(BY3:BY30)</f>
        <v>511420.57999999996</v>
      </c>
      <c r="BZ31" s="8">
        <f>SUM(BZ3:BZ30)</f>
        <v>459400.5</v>
      </c>
      <c r="CA31" s="12">
        <f>SUM(CA3:CA30)</f>
        <v>1015598.3300000001</v>
      </c>
      <c r="CB31" s="12">
        <f>SUM(CB3:CB30)</f>
        <v>930131</v>
      </c>
      <c r="CC31" s="10">
        <f>CB31*100/CA31-100</f>
        <v>-8.4154657875422174</v>
      </c>
      <c r="CD31" s="7">
        <f>SUM(CD3:CD30)</f>
        <v>9994</v>
      </c>
      <c r="CE31" s="8">
        <f>SUM(CE3:CE30)</f>
        <v>10471</v>
      </c>
      <c r="CF31" s="12">
        <f>SUM(CF3:CF30)</f>
        <v>21097</v>
      </c>
      <c r="CG31" s="9">
        <f>SUM(CG3:CG30)</f>
        <v>22113</v>
      </c>
      <c r="CH31" s="10">
        <f>CG31*100/CF31-100</f>
        <v>4.8158505948713071</v>
      </c>
      <c r="CI31" s="7">
        <f>SUM(CI3:CI30)</f>
        <v>167742678</v>
      </c>
      <c r="CJ31" s="8">
        <f>SUM(CJ3:CJ30)</f>
        <v>178818396</v>
      </c>
      <c r="CK31" s="12">
        <f>SUM(CK3:CK30)</f>
        <v>348760767</v>
      </c>
      <c r="CL31" s="9">
        <f>SUM(CL3:CL30)</f>
        <v>378225996</v>
      </c>
      <c r="CM31" s="10">
        <f>CL31*100/CK31-100</f>
        <v>8.4485503497014633</v>
      </c>
      <c r="CN31" s="7">
        <f>SUM(CN3:CN30)</f>
        <v>201</v>
      </c>
      <c r="CO31" s="8">
        <f>SUM(CO3:CO30)</f>
        <v>211</v>
      </c>
      <c r="CP31" s="12">
        <f>SUM(CP3:CP30)</f>
        <v>472</v>
      </c>
      <c r="CQ31" s="12">
        <f>SUM(CQ3:CQ30)</f>
        <v>444</v>
      </c>
      <c r="CR31" s="10">
        <f>CQ31*100/CP31-100</f>
        <v>-5.9322033898305051</v>
      </c>
      <c r="CS31" s="7">
        <f>SUM(CS3:CS30)</f>
        <v>1234737</v>
      </c>
      <c r="CT31" s="8">
        <f>SUM(CT3:CT30)</f>
        <v>1826476</v>
      </c>
      <c r="CU31" s="7">
        <f>SUM(CU3:CU30)</f>
        <v>2455197</v>
      </c>
      <c r="CV31" s="9">
        <f>SUM(CV3:CV30)</f>
        <v>3854288</v>
      </c>
      <c r="CW31" s="10">
        <f>CV31*100/CU31-100</f>
        <v>56.984877384584621</v>
      </c>
      <c r="CX31" s="12">
        <f>SUM(CX3:CX30)</f>
        <v>1025225</v>
      </c>
      <c r="CY31" s="8">
        <f>SUM(CY3:CY30)</f>
        <v>1277560</v>
      </c>
      <c r="CZ31" s="7">
        <f>SUM(CZ3:CZ30)</f>
        <v>1984565</v>
      </c>
      <c r="DA31" s="9">
        <f>SUM(DA3:DA30)</f>
        <v>2691799</v>
      </c>
      <c r="DB31" s="10">
        <f>DA31*100/CZ31-100</f>
        <v>35.636726436271942</v>
      </c>
      <c r="DC31" s="7">
        <f>SUM(DC3:DC30)</f>
        <v>209512</v>
      </c>
      <c r="DD31" s="8">
        <f>SUM(DD3:DD30)</f>
        <v>548916</v>
      </c>
      <c r="DE31" s="7">
        <f>SUM(DE3:DE30)</f>
        <v>470632</v>
      </c>
      <c r="DF31" s="12">
        <f>SUM(DF3:DF30)</f>
        <v>1162489</v>
      </c>
      <c r="DG31" s="10">
        <f>DF31*100/DE31-100</f>
        <v>147.00594094749189</v>
      </c>
      <c r="DH31" s="7">
        <f>SUM(DH3:DH30)</f>
        <v>277885</v>
      </c>
      <c r="DI31" s="8">
        <f>SUM(DI3:DI30)</f>
        <v>333726</v>
      </c>
      <c r="DJ31" s="12">
        <f>SUM(DJ3:DJ30)</f>
        <v>548406</v>
      </c>
      <c r="DK31" s="12">
        <f>SUM(DK3:DK30)</f>
        <v>720670</v>
      </c>
      <c r="DL31" s="10">
        <f>DK31*100/DJ31-100</f>
        <v>31.411764276831406</v>
      </c>
      <c r="DM31" s="7">
        <f>SUM(DM3:DM30)</f>
        <v>236715</v>
      </c>
      <c r="DN31" s="8">
        <f>SUM(DN3:DN30)</f>
        <v>300932</v>
      </c>
      <c r="DO31" s="7">
        <f>SUM(DO3:DO30)</f>
        <v>479095</v>
      </c>
      <c r="DP31" s="9">
        <f>SUM(DP3:DP30)</f>
        <v>562761</v>
      </c>
      <c r="DQ31" s="10">
        <f>DP31*100/DO31-100</f>
        <v>17.463342343376581</v>
      </c>
    </row>
  </sheetData>
  <mergeCells count="49">
    <mergeCell ref="DM1:DN1"/>
    <mergeCell ref="DO1:DQ1"/>
    <mergeCell ref="L1:M1"/>
    <mergeCell ref="A1:A2"/>
    <mergeCell ref="B1:C1"/>
    <mergeCell ref="D1:F1"/>
    <mergeCell ref="G1:H1"/>
    <mergeCell ref="I1:K1"/>
    <mergeCell ref="AP1:AQ1"/>
    <mergeCell ref="N1:P1"/>
    <mergeCell ref="Q1:R1"/>
    <mergeCell ref="S1:U1"/>
    <mergeCell ref="V1:W1"/>
    <mergeCell ref="X1:Z1"/>
    <mergeCell ref="AA1:AB1"/>
    <mergeCell ref="AC1:AE1"/>
    <mergeCell ref="AF1:AG1"/>
    <mergeCell ref="AH1:AJ1"/>
    <mergeCell ref="AK1:AL1"/>
    <mergeCell ref="AM1:AO1"/>
    <mergeCell ref="BT1:BU1"/>
    <mergeCell ref="AR1:AT1"/>
    <mergeCell ref="AU1:AV1"/>
    <mergeCell ref="AW1:AY1"/>
    <mergeCell ref="AZ1:BA1"/>
    <mergeCell ref="BB1:BD1"/>
    <mergeCell ref="BE1:BF1"/>
    <mergeCell ref="BG1:BI1"/>
    <mergeCell ref="BJ1:BK1"/>
    <mergeCell ref="BL1:BN1"/>
    <mergeCell ref="BO1:BP1"/>
    <mergeCell ref="BQ1:BS1"/>
    <mergeCell ref="CX1:CY1"/>
    <mergeCell ref="BV1:BX1"/>
    <mergeCell ref="BY1:BZ1"/>
    <mergeCell ref="CA1:CC1"/>
    <mergeCell ref="CD1:CE1"/>
    <mergeCell ref="CF1:CH1"/>
    <mergeCell ref="CI1:CJ1"/>
    <mergeCell ref="CK1:CM1"/>
    <mergeCell ref="CN1:CO1"/>
    <mergeCell ref="CP1:CR1"/>
    <mergeCell ref="CS1:CT1"/>
    <mergeCell ref="CU1:CW1"/>
    <mergeCell ref="DJ1:DL1"/>
    <mergeCell ref="CZ1:DB1"/>
    <mergeCell ref="DC1:DD1"/>
    <mergeCell ref="DE1:DG1"/>
    <mergeCell ref="DH1:DI1"/>
  </mergeCells>
  <conditionalFormatting sqref="A3:F30">
    <cfRule type="expression" dxfId="52" priority="50">
      <formula>MOD(ROW(),2)=0</formula>
    </cfRule>
  </conditionalFormatting>
  <conditionalFormatting sqref="F3:F31">
    <cfRule type="expression" dxfId="51" priority="49">
      <formula>F3&lt;0</formula>
    </cfRule>
  </conditionalFormatting>
  <conditionalFormatting sqref="G3:K30">
    <cfRule type="expression" dxfId="50" priority="48">
      <formula>MOD(ROW(),2)=0</formula>
    </cfRule>
  </conditionalFormatting>
  <conditionalFormatting sqref="K3:K31">
    <cfRule type="expression" dxfId="49" priority="47">
      <formula>K3&lt;0</formula>
    </cfRule>
  </conditionalFormatting>
  <conditionalFormatting sqref="L3:P30">
    <cfRule type="expression" dxfId="48" priority="46">
      <formula>MOD(ROW(),2)=0</formula>
    </cfRule>
  </conditionalFormatting>
  <conditionalFormatting sqref="P3:P31">
    <cfRule type="expression" dxfId="47" priority="45">
      <formula>P3&lt;0</formula>
    </cfRule>
  </conditionalFormatting>
  <conditionalFormatting sqref="Q3:U30">
    <cfRule type="expression" dxfId="46" priority="44">
      <formula>MOD(ROW(),2)=0</formula>
    </cfRule>
  </conditionalFormatting>
  <conditionalFormatting sqref="U3:U31">
    <cfRule type="expression" dxfId="45" priority="43">
      <formula>U3&lt;0</formula>
    </cfRule>
  </conditionalFormatting>
  <conditionalFormatting sqref="V3:Z30">
    <cfRule type="expression" dxfId="44" priority="42">
      <formula>MOD(ROW(),2)=0</formula>
    </cfRule>
  </conditionalFormatting>
  <conditionalFormatting sqref="Z3:Z31">
    <cfRule type="expression" dxfId="43" priority="41">
      <formula>Z3&lt;0</formula>
    </cfRule>
  </conditionalFormatting>
  <conditionalFormatting sqref="AA3:AE30">
    <cfRule type="expression" dxfId="42" priority="40">
      <formula>MOD(ROW(),2)=0</formula>
    </cfRule>
  </conditionalFormatting>
  <conditionalFormatting sqref="AE3:AE31">
    <cfRule type="expression" dxfId="41" priority="39">
      <formula>AE3&lt;0</formula>
    </cfRule>
  </conditionalFormatting>
  <conditionalFormatting sqref="AF3:AJ30">
    <cfRule type="expression" dxfId="40" priority="38">
      <formula>MOD(ROW(),2)=0</formula>
    </cfRule>
  </conditionalFormatting>
  <conditionalFormatting sqref="AJ3:AJ31">
    <cfRule type="expression" dxfId="39" priority="37">
      <formula>AJ3&lt;0</formula>
    </cfRule>
  </conditionalFormatting>
  <conditionalFormatting sqref="AK3:AO30">
    <cfRule type="expression" dxfId="38" priority="36">
      <formula>MOD(ROW(),2)=0</formula>
    </cfRule>
  </conditionalFormatting>
  <conditionalFormatting sqref="AO3:AO31">
    <cfRule type="expression" dxfId="37" priority="35">
      <formula>AO3&lt;0</formula>
    </cfRule>
  </conditionalFormatting>
  <conditionalFormatting sqref="AP3:AT30">
    <cfRule type="expression" dxfId="36" priority="34">
      <formula>MOD(ROW(),2)=0</formula>
    </cfRule>
  </conditionalFormatting>
  <conditionalFormatting sqref="AT3:AT31">
    <cfRule type="expression" dxfId="35" priority="33">
      <formula>AT3&lt;0</formula>
    </cfRule>
  </conditionalFormatting>
  <conditionalFormatting sqref="AU3:AY30">
    <cfRule type="expression" dxfId="34" priority="32">
      <formula>MOD(ROW(),2)=0</formula>
    </cfRule>
  </conditionalFormatting>
  <conditionalFormatting sqref="AY3:AY31">
    <cfRule type="expression" dxfId="33" priority="31">
      <formula>AY3&lt;0</formula>
    </cfRule>
  </conditionalFormatting>
  <conditionalFormatting sqref="AZ3:BD30">
    <cfRule type="expression" dxfId="32" priority="30">
      <formula>MOD(ROW(),2)=0</formula>
    </cfRule>
  </conditionalFormatting>
  <conditionalFormatting sqref="BD3:BD31">
    <cfRule type="expression" dxfId="31" priority="29">
      <formula>BD3&lt;0</formula>
    </cfRule>
  </conditionalFormatting>
  <conditionalFormatting sqref="BE3:BI30">
    <cfRule type="expression" dxfId="30" priority="28">
      <formula>MOD(ROW(),2)=0</formula>
    </cfRule>
  </conditionalFormatting>
  <conditionalFormatting sqref="BI3:BI31">
    <cfRule type="expression" dxfId="29" priority="27">
      <formula>BI3&lt;0</formula>
    </cfRule>
  </conditionalFormatting>
  <conditionalFormatting sqref="BJ3:BN30">
    <cfRule type="expression" dxfId="28" priority="26">
      <formula>MOD(ROW(),2)=0</formula>
    </cfRule>
  </conditionalFormatting>
  <conditionalFormatting sqref="BN3:BN31">
    <cfRule type="expression" dxfId="27" priority="25">
      <formula>BN3&lt;0</formula>
    </cfRule>
  </conditionalFormatting>
  <conditionalFormatting sqref="BO3:BS30">
    <cfRule type="expression" dxfId="26" priority="24">
      <formula>MOD(ROW(),2)=0</formula>
    </cfRule>
  </conditionalFormatting>
  <conditionalFormatting sqref="BS3:BS31">
    <cfRule type="expression" dxfId="25" priority="23">
      <formula>BS3&lt;0</formula>
    </cfRule>
  </conditionalFormatting>
  <conditionalFormatting sqref="BT3:BX30">
    <cfRule type="expression" dxfId="24" priority="22">
      <formula>MOD(ROW(),2)=0</formula>
    </cfRule>
  </conditionalFormatting>
  <conditionalFormatting sqref="BX3:BX31">
    <cfRule type="expression" dxfId="23" priority="21">
      <formula>BX3&lt;0</formula>
    </cfRule>
  </conditionalFormatting>
  <conditionalFormatting sqref="BY3:CC30">
    <cfRule type="expression" dxfId="22" priority="20">
      <formula>MOD(ROW(),2)=0</formula>
    </cfRule>
  </conditionalFormatting>
  <conditionalFormatting sqref="CC3:CC31">
    <cfRule type="expression" dxfId="21" priority="19">
      <formula>CC3&lt;0</formula>
    </cfRule>
  </conditionalFormatting>
  <conditionalFormatting sqref="CD3:CH30">
    <cfRule type="expression" dxfId="20" priority="18">
      <formula>MOD(ROW(),2)=0</formula>
    </cfRule>
  </conditionalFormatting>
  <conditionalFormatting sqref="CH3:CH31">
    <cfRule type="expression" dxfId="19" priority="17">
      <formula>CH3&lt;0</formula>
    </cfRule>
  </conditionalFormatting>
  <conditionalFormatting sqref="CI3:CM30">
    <cfRule type="expression" dxfId="18" priority="16">
      <formula>MOD(ROW(),2)=0</formula>
    </cfRule>
  </conditionalFormatting>
  <conditionalFormatting sqref="CM3:CM31">
    <cfRule type="expression" dxfId="17" priority="15">
      <formula>CM3&lt;0</formula>
    </cfRule>
  </conditionalFormatting>
  <conditionalFormatting sqref="CN3:CR30">
    <cfRule type="expression" dxfId="16" priority="14">
      <formula>MOD(ROW(),2)=0</formula>
    </cfRule>
  </conditionalFormatting>
  <conditionalFormatting sqref="CR3:CR31">
    <cfRule type="expression" dxfId="15" priority="13">
      <formula>CR3&lt;0</formula>
    </cfRule>
  </conditionalFormatting>
  <conditionalFormatting sqref="CS3:CW30">
    <cfRule type="expression" dxfId="14" priority="12">
      <formula>MOD(ROW(),2)=0</formula>
    </cfRule>
  </conditionalFormatting>
  <conditionalFormatting sqref="CW3:CW31">
    <cfRule type="expression" dxfId="13" priority="11">
      <formula>CW3&lt;0</formula>
    </cfRule>
  </conditionalFormatting>
  <conditionalFormatting sqref="CX3:DB30">
    <cfRule type="expression" dxfId="12" priority="10">
      <formula>MOD(ROW(),2)=0</formula>
    </cfRule>
  </conditionalFormatting>
  <conditionalFormatting sqref="DB3:DB31">
    <cfRule type="expression" dxfId="11" priority="9">
      <formula>DB3&lt;0</formula>
    </cfRule>
  </conditionalFormatting>
  <conditionalFormatting sqref="DC3:DG30">
    <cfRule type="expression" dxfId="10" priority="8">
      <formula>MOD(ROW(),2)=0</formula>
    </cfRule>
  </conditionalFormatting>
  <conditionalFormatting sqref="DG3:DG31">
    <cfRule type="expression" dxfId="9" priority="7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1" priority="2">
      <formula>MOD(ROW(),2)=0</formula>
    </cfRule>
  </conditionalFormatting>
  <conditionalFormatting sqref="DQ3:DQ31">
    <cfRule type="expression" dxfId="0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P12" sqref="P12"/>
    </sheetView>
  </sheetViews>
  <sheetFormatPr baseColWidth="10" defaultRowHeight="15" x14ac:dyDescent="0.25"/>
  <sheetData>
    <row r="1" spans="1:14" ht="20.25" x14ac:dyDescent="0.25">
      <c r="A1" s="13" t="s">
        <v>77</v>
      </c>
      <c r="B1" s="13"/>
      <c r="C1" s="14"/>
      <c r="D1" s="13"/>
      <c r="E1" s="13"/>
      <c r="H1" s="13"/>
      <c r="I1" s="13"/>
      <c r="L1" s="13"/>
      <c r="M1" s="13"/>
    </row>
    <row r="2" spans="1:14" ht="20.25" x14ac:dyDescent="0.25">
      <c r="A2" s="15"/>
      <c r="B2" s="15"/>
      <c r="C2" s="14"/>
    </row>
    <row r="3" spans="1:14" ht="20.25" x14ac:dyDescent="0.25">
      <c r="A3" s="14"/>
      <c r="B3" s="14"/>
      <c r="C3" s="14"/>
    </row>
    <row r="4" spans="1:14" x14ac:dyDescent="0.25">
      <c r="A4" s="16" t="s">
        <v>78</v>
      </c>
      <c r="B4" s="17"/>
      <c r="N4" s="18" t="s">
        <v>79</v>
      </c>
    </row>
    <row r="5" spans="1:14" x14ac:dyDescent="0.25">
      <c r="A5" s="16"/>
      <c r="B5" s="16"/>
      <c r="C5" s="101" t="s">
        <v>80</v>
      </c>
      <c r="D5" s="101"/>
      <c r="E5" s="101"/>
      <c r="F5" s="101"/>
      <c r="G5" s="101" t="s">
        <v>81</v>
      </c>
      <c r="H5" s="101"/>
      <c r="I5" s="101"/>
      <c r="J5" s="101"/>
      <c r="K5" s="101" t="s">
        <v>82</v>
      </c>
      <c r="L5" s="101"/>
      <c r="M5" s="101"/>
      <c r="N5" s="101"/>
    </row>
    <row r="6" spans="1:14" x14ac:dyDescent="0.25">
      <c r="A6" s="102" t="s">
        <v>83</v>
      </c>
      <c r="B6" s="102"/>
      <c r="C6" s="103" t="s">
        <v>84</v>
      </c>
      <c r="D6" s="103"/>
      <c r="E6" s="104" t="s">
        <v>85</v>
      </c>
      <c r="F6" s="104"/>
      <c r="G6" s="104" t="s">
        <v>84</v>
      </c>
      <c r="H6" s="104"/>
      <c r="I6" s="104" t="s">
        <v>85</v>
      </c>
      <c r="J6" s="104"/>
      <c r="K6" s="104" t="s">
        <v>84</v>
      </c>
      <c r="L6" s="104"/>
      <c r="M6" s="104" t="s">
        <v>85</v>
      </c>
      <c r="N6" s="104"/>
    </row>
    <row r="7" spans="1:14" x14ac:dyDescent="0.25">
      <c r="A7" s="102"/>
      <c r="B7" s="102"/>
      <c r="C7" s="19">
        <v>2022</v>
      </c>
      <c r="D7" s="19">
        <v>2023</v>
      </c>
      <c r="E7" s="20" t="s">
        <v>86</v>
      </c>
      <c r="F7" s="20" t="s">
        <v>87</v>
      </c>
      <c r="G7" s="19">
        <v>2022</v>
      </c>
      <c r="H7" s="19">
        <v>2023</v>
      </c>
      <c r="I7" s="20" t="s">
        <v>86</v>
      </c>
      <c r="J7" s="20" t="s">
        <v>87</v>
      </c>
      <c r="K7" s="19">
        <v>2022</v>
      </c>
      <c r="L7" s="19">
        <v>2023</v>
      </c>
      <c r="M7" s="20" t="s">
        <v>86</v>
      </c>
      <c r="N7" s="20" t="s">
        <v>87</v>
      </c>
    </row>
    <row r="8" spans="1:14" ht="25.5" x14ac:dyDescent="0.25">
      <c r="A8" s="21" t="s">
        <v>88</v>
      </c>
      <c r="B8" s="22" t="s">
        <v>89</v>
      </c>
      <c r="C8" s="23">
        <v>10249257</v>
      </c>
      <c r="D8" s="24">
        <v>10121495</v>
      </c>
      <c r="E8" s="25">
        <v>-127762</v>
      </c>
      <c r="F8" s="26">
        <v>-1.246548896178524</v>
      </c>
      <c r="G8" s="27">
        <v>0</v>
      </c>
      <c r="H8" s="24">
        <v>0</v>
      </c>
      <c r="I8" s="25">
        <v>0</v>
      </c>
      <c r="J8" s="26" t="s">
        <v>21</v>
      </c>
      <c r="K8" s="27">
        <v>2</v>
      </c>
      <c r="L8" s="24">
        <v>77</v>
      </c>
      <c r="M8" s="25">
        <v>75</v>
      </c>
      <c r="N8" s="26">
        <v>3750</v>
      </c>
    </row>
    <row r="9" spans="1:14" ht="25.5" x14ac:dyDescent="0.25">
      <c r="A9" s="21" t="s">
        <v>88</v>
      </c>
      <c r="B9" s="22" t="s">
        <v>90</v>
      </c>
      <c r="C9" s="23">
        <v>3725620</v>
      </c>
      <c r="D9" s="24">
        <v>4038786</v>
      </c>
      <c r="E9" s="25">
        <v>313166</v>
      </c>
      <c r="F9" s="26">
        <v>8.4057418630992942</v>
      </c>
      <c r="G9" s="27">
        <v>0</v>
      </c>
      <c r="H9" s="24">
        <v>0</v>
      </c>
      <c r="I9" s="25">
        <v>0</v>
      </c>
      <c r="J9" s="26" t="s">
        <v>21</v>
      </c>
      <c r="K9" s="27">
        <v>49481</v>
      </c>
      <c r="L9" s="24">
        <v>52577</v>
      </c>
      <c r="M9" s="25">
        <v>3096</v>
      </c>
      <c r="N9" s="26">
        <v>6.256947111012308</v>
      </c>
    </row>
    <row r="10" spans="1:14" ht="25.5" x14ac:dyDescent="0.25">
      <c r="A10" s="21" t="s">
        <v>88</v>
      </c>
      <c r="B10" s="22" t="s">
        <v>91</v>
      </c>
      <c r="C10" s="23">
        <v>3039074</v>
      </c>
      <c r="D10" s="24">
        <v>3440726</v>
      </c>
      <c r="E10" s="25">
        <v>401652</v>
      </c>
      <c r="F10" s="26">
        <v>13.216262585248</v>
      </c>
      <c r="G10" s="27">
        <v>0</v>
      </c>
      <c r="H10" s="24">
        <v>0</v>
      </c>
      <c r="I10" s="25">
        <v>0</v>
      </c>
      <c r="J10" s="26" t="s">
        <v>21</v>
      </c>
      <c r="K10" s="27">
        <v>3507</v>
      </c>
      <c r="L10" s="24">
        <v>5085</v>
      </c>
      <c r="M10" s="25">
        <v>1578</v>
      </c>
      <c r="N10" s="26">
        <v>44.995722840034198</v>
      </c>
    </row>
    <row r="11" spans="1:14" ht="25.5" x14ac:dyDescent="0.25">
      <c r="A11" s="21" t="s">
        <v>88</v>
      </c>
      <c r="B11" s="22" t="s">
        <v>92</v>
      </c>
      <c r="C11" s="23">
        <v>2467248</v>
      </c>
      <c r="D11" s="24">
        <v>2525701</v>
      </c>
      <c r="E11" s="25">
        <v>58453</v>
      </c>
      <c r="F11" s="26">
        <v>2.3691578633359849</v>
      </c>
      <c r="G11" s="27">
        <v>0</v>
      </c>
      <c r="H11" s="24">
        <v>0</v>
      </c>
      <c r="I11" s="25">
        <v>0</v>
      </c>
      <c r="J11" s="26" t="s">
        <v>21</v>
      </c>
      <c r="K11" s="27">
        <v>3251</v>
      </c>
      <c r="L11" s="24">
        <v>4178</v>
      </c>
      <c r="M11" s="25">
        <v>927</v>
      </c>
      <c r="N11" s="26">
        <v>28.51430329129499</v>
      </c>
    </row>
    <row r="12" spans="1:14" ht="38.25" x14ac:dyDescent="0.25">
      <c r="A12" s="21" t="s">
        <v>88</v>
      </c>
      <c r="B12" s="22" t="s">
        <v>93</v>
      </c>
      <c r="C12" s="23">
        <v>1618437</v>
      </c>
      <c r="D12" s="24">
        <v>1578665</v>
      </c>
      <c r="E12" s="25">
        <v>-39772</v>
      </c>
      <c r="F12" s="26">
        <v>-2.4574326958664439</v>
      </c>
      <c r="G12" s="27">
        <v>0</v>
      </c>
      <c r="H12" s="24">
        <v>0</v>
      </c>
      <c r="I12" s="25">
        <v>0</v>
      </c>
      <c r="J12" s="26" t="s">
        <v>21</v>
      </c>
      <c r="K12" s="27">
        <v>65441</v>
      </c>
      <c r="L12" s="24">
        <v>51539</v>
      </c>
      <c r="M12" s="25">
        <v>-13902</v>
      </c>
      <c r="N12" s="26">
        <v>-21.243562903989851</v>
      </c>
    </row>
    <row r="13" spans="1:14" ht="51" x14ac:dyDescent="0.25">
      <c r="A13" s="21" t="s">
        <v>88</v>
      </c>
      <c r="B13" s="22" t="s">
        <v>94</v>
      </c>
      <c r="C13" s="23">
        <v>423750</v>
      </c>
      <c r="D13" s="24">
        <v>395809</v>
      </c>
      <c r="E13" s="25">
        <v>-27941</v>
      </c>
      <c r="F13" s="26">
        <v>-6.5937463126843596</v>
      </c>
      <c r="G13" s="27">
        <v>0</v>
      </c>
      <c r="H13" s="24">
        <v>0</v>
      </c>
      <c r="I13" s="25">
        <v>0</v>
      </c>
      <c r="J13" s="26" t="s">
        <v>21</v>
      </c>
      <c r="K13" s="27">
        <v>13309</v>
      </c>
      <c r="L13" s="24">
        <v>14963</v>
      </c>
      <c r="M13" s="25">
        <v>1654</v>
      </c>
      <c r="N13" s="26">
        <v>12.427680516943431</v>
      </c>
    </row>
    <row r="14" spans="1:14" ht="38.25" x14ac:dyDescent="0.25">
      <c r="A14" s="21" t="s">
        <v>88</v>
      </c>
      <c r="B14" s="22" t="s">
        <v>95</v>
      </c>
      <c r="C14" s="23">
        <v>0</v>
      </c>
      <c r="D14" s="24">
        <v>0</v>
      </c>
      <c r="E14" s="25">
        <v>0</v>
      </c>
      <c r="F14" s="26" t="s">
        <v>21</v>
      </c>
      <c r="G14" s="27">
        <v>2241439</v>
      </c>
      <c r="H14" s="24">
        <v>4144789</v>
      </c>
      <c r="I14" s="25">
        <v>1903350</v>
      </c>
      <c r="J14" s="26">
        <v>84.916430917816626</v>
      </c>
      <c r="K14" s="27">
        <v>63417</v>
      </c>
      <c r="L14" s="24">
        <v>68786</v>
      </c>
      <c r="M14" s="25">
        <v>5369</v>
      </c>
      <c r="N14" s="26">
        <v>8.4661841462068566</v>
      </c>
    </row>
    <row r="15" spans="1:14" ht="25.5" x14ac:dyDescent="0.25">
      <c r="A15" s="21" t="s">
        <v>88</v>
      </c>
      <c r="B15" s="22" t="s">
        <v>96</v>
      </c>
      <c r="C15" s="23">
        <v>3617873</v>
      </c>
      <c r="D15" s="24">
        <v>3356699</v>
      </c>
      <c r="E15" s="25">
        <v>-261174</v>
      </c>
      <c r="F15" s="26">
        <v>-7.2189930381746441</v>
      </c>
      <c r="G15" s="27">
        <v>0</v>
      </c>
      <c r="H15" s="24">
        <v>0</v>
      </c>
      <c r="I15" s="25">
        <v>0</v>
      </c>
      <c r="J15" s="26" t="s">
        <v>21</v>
      </c>
      <c r="K15" s="27">
        <v>199</v>
      </c>
      <c r="L15" s="24">
        <v>17</v>
      </c>
      <c r="M15" s="25">
        <v>-182</v>
      </c>
      <c r="N15" s="26">
        <v>-91.457286432160799</v>
      </c>
    </row>
    <row r="16" spans="1:14" ht="25.5" x14ac:dyDescent="0.25">
      <c r="A16" s="21" t="s">
        <v>88</v>
      </c>
      <c r="B16" s="22" t="s">
        <v>97</v>
      </c>
      <c r="C16" s="23">
        <v>1037101</v>
      </c>
      <c r="D16" s="24">
        <v>1116191</v>
      </c>
      <c r="E16" s="25">
        <v>79090</v>
      </c>
      <c r="F16" s="26">
        <v>7.6260653494693429</v>
      </c>
      <c r="G16" s="27">
        <v>0</v>
      </c>
      <c r="H16" s="24">
        <v>0</v>
      </c>
      <c r="I16" s="25">
        <v>0</v>
      </c>
      <c r="J16" s="26" t="s">
        <v>21</v>
      </c>
      <c r="K16" s="27">
        <v>150014</v>
      </c>
      <c r="L16" s="24">
        <v>121845</v>
      </c>
      <c r="M16" s="25">
        <v>-28169</v>
      </c>
      <c r="N16" s="26">
        <v>-18.777580759129151</v>
      </c>
    </row>
    <row r="17" spans="1:14" ht="38.25" x14ac:dyDescent="0.25">
      <c r="A17" s="21" t="s">
        <v>98</v>
      </c>
      <c r="B17" s="22" t="s">
        <v>99</v>
      </c>
      <c r="C17" s="23">
        <v>0</v>
      </c>
      <c r="D17" s="24">
        <v>0</v>
      </c>
      <c r="E17" s="25">
        <v>0</v>
      </c>
      <c r="F17" s="26" t="s">
        <v>21</v>
      </c>
      <c r="G17" s="27">
        <v>1076225</v>
      </c>
      <c r="H17" s="24">
        <v>687893</v>
      </c>
      <c r="I17" s="25">
        <v>-388332</v>
      </c>
      <c r="J17" s="26">
        <v>-36.082789379544238</v>
      </c>
      <c r="K17" s="27">
        <v>11535</v>
      </c>
      <c r="L17" s="24">
        <v>19990</v>
      </c>
      <c r="M17" s="25">
        <v>8455</v>
      </c>
      <c r="N17" s="26">
        <v>73.298656263545723</v>
      </c>
    </row>
    <row r="18" spans="1:14" ht="51" x14ac:dyDescent="0.25">
      <c r="A18" s="21" t="s">
        <v>98</v>
      </c>
      <c r="B18" s="22" t="s">
        <v>100</v>
      </c>
      <c r="C18" s="23">
        <v>0</v>
      </c>
      <c r="D18" s="24">
        <v>0</v>
      </c>
      <c r="E18" s="25">
        <v>0</v>
      </c>
      <c r="F18" s="26" t="s">
        <v>21</v>
      </c>
      <c r="G18" s="27">
        <v>1221150</v>
      </c>
      <c r="H18" s="24">
        <v>733132</v>
      </c>
      <c r="I18" s="25">
        <v>-488018</v>
      </c>
      <c r="J18" s="26">
        <v>-39.963804610408218</v>
      </c>
      <c r="K18" s="27">
        <v>282321</v>
      </c>
      <c r="L18" s="24">
        <v>309231</v>
      </c>
      <c r="M18" s="25">
        <v>26910</v>
      </c>
      <c r="N18" s="26">
        <v>9.5317032739328624</v>
      </c>
    </row>
    <row r="19" spans="1:14" ht="38.25" x14ac:dyDescent="0.25">
      <c r="A19" s="21" t="s">
        <v>98</v>
      </c>
      <c r="B19" s="22" t="s">
        <v>101</v>
      </c>
      <c r="C19" s="23">
        <v>0</v>
      </c>
      <c r="D19" s="24">
        <v>0</v>
      </c>
      <c r="E19" s="25">
        <v>0</v>
      </c>
      <c r="F19" s="26" t="s">
        <v>21</v>
      </c>
      <c r="G19" s="27">
        <v>280241</v>
      </c>
      <c r="H19" s="24">
        <v>249488</v>
      </c>
      <c r="I19" s="25">
        <v>-30753</v>
      </c>
      <c r="J19" s="26">
        <v>-10.973769005962721</v>
      </c>
      <c r="K19" s="27">
        <v>202055</v>
      </c>
      <c r="L19" s="24">
        <v>242382</v>
      </c>
      <c r="M19" s="25">
        <v>40327</v>
      </c>
      <c r="N19" s="26">
        <v>19.958427160921531</v>
      </c>
    </row>
    <row r="20" spans="1:14" ht="38.25" x14ac:dyDescent="0.25">
      <c r="A20" s="21" t="s">
        <v>98</v>
      </c>
      <c r="B20" s="22" t="s">
        <v>102</v>
      </c>
      <c r="C20" s="23">
        <v>0</v>
      </c>
      <c r="D20" s="24">
        <v>0</v>
      </c>
      <c r="E20" s="25">
        <v>0</v>
      </c>
      <c r="F20" s="26" t="s">
        <v>21</v>
      </c>
      <c r="G20" s="27">
        <v>91181</v>
      </c>
      <c r="H20" s="24">
        <v>50295</v>
      </c>
      <c r="I20" s="25">
        <v>-40886</v>
      </c>
      <c r="J20" s="26">
        <v>-44.840482117985097</v>
      </c>
      <c r="K20" s="27">
        <v>2602077</v>
      </c>
      <c r="L20" s="24">
        <v>2128557</v>
      </c>
      <c r="M20" s="25">
        <v>-473520</v>
      </c>
      <c r="N20" s="26">
        <v>-18.197770473356471</v>
      </c>
    </row>
    <row r="21" spans="1:14" ht="51" x14ac:dyDescent="0.25">
      <c r="A21" s="21" t="s">
        <v>98</v>
      </c>
      <c r="B21" s="22" t="s">
        <v>103</v>
      </c>
      <c r="C21" s="23">
        <v>0</v>
      </c>
      <c r="D21" s="24">
        <v>0</v>
      </c>
      <c r="E21" s="25">
        <v>0</v>
      </c>
      <c r="F21" s="26" t="s">
        <v>21</v>
      </c>
      <c r="G21" s="27">
        <v>0</v>
      </c>
      <c r="H21" s="24">
        <v>0</v>
      </c>
      <c r="I21" s="25">
        <v>0</v>
      </c>
      <c r="J21" s="26" t="s">
        <v>21</v>
      </c>
      <c r="K21" s="27">
        <v>665442</v>
      </c>
      <c r="L21" s="24">
        <v>614778</v>
      </c>
      <c r="M21" s="25">
        <v>-50664</v>
      </c>
      <c r="N21" s="26">
        <v>-7.6135861577718211</v>
      </c>
    </row>
    <row r="22" spans="1:14" ht="51" x14ac:dyDescent="0.25">
      <c r="A22" s="21" t="s">
        <v>104</v>
      </c>
      <c r="B22" s="22" t="s">
        <v>105</v>
      </c>
      <c r="C22" s="23">
        <v>0</v>
      </c>
      <c r="D22" s="24">
        <v>0</v>
      </c>
      <c r="E22" s="25">
        <v>0</v>
      </c>
      <c r="F22" s="26" t="s">
        <v>21</v>
      </c>
      <c r="G22" s="27">
        <v>129928</v>
      </c>
      <c r="H22" s="24">
        <v>154337</v>
      </c>
      <c r="I22" s="25">
        <v>24409</v>
      </c>
      <c r="J22" s="26">
        <v>18.786558709439081</v>
      </c>
      <c r="K22" s="27">
        <v>123307</v>
      </c>
      <c r="L22" s="24">
        <v>53705</v>
      </c>
      <c r="M22" s="25">
        <v>-69602</v>
      </c>
      <c r="N22" s="26">
        <v>-56.446106060483181</v>
      </c>
    </row>
    <row r="23" spans="1:14" ht="51" x14ac:dyDescent="0.25">
      <c r="A23" s="21" t="s">
        <v>104</v>
      </c>
      <c r="B23" s="22" t="s">
        <v>106</v>
      </c>
      <c r="C23" s="23">
        <v>7744</v>
      </c>
      <c r="D23" s="24">
        <v>3871</v>
      </c>
      <c r="E23" s="25">
        <v>-3873</v>
      </c>
      <c r="F23" s="26">
        <v>-50.012913223140487</v>
      </c>
      <c r="G23" s="27">
        <v>2991463</v>
      </c>
      <c r="H23" s="24">
        <v>2126063</v>
      </c>
      <c r="I23" s="25">
        <v>-865400</v>
      </c>
      <c r="J23" s="26">
        <v>-28.92898892615419</v>
      </c>
      <c r="K23" s="27">
        <v>480455</v>
      </c>
      <c r="L23" s="24">
        <v>442098</v>
      </c>
      <c r="M23" s="25">
        <v>-38357</v>
      </c>
      <c r="N23" s="26">
        <v>-7.9834739986054899</v>
      </c>
    </row>
    <row r="24" spans="1:14" ht="25.5" x14ac:dyDescent="0.25">
      <c r="A24" s="21" t="s">
        <v>107</v>
      </c>
      <c r="B24" s="22" t="s">
        <v>108</v>
      </c>
      <c r="C24" s="23">
        <v>0</v>
      </c>
      <c r="D24" s="24">
        <v>0</v>
      </c>
      <c r="E24" s="25">
        <v>0</v>
      </c>
      <c r="F24" s="26" t="s">
        <v>21</v>
      </c>
      <c r="G24" s="27">
        <v>81993</v>
      </c>
      <c r="H24" s="24">
        <v>88701</v>
      </c>
      <c r="I24" s="25">
        <v>6708</v>
      </c>
      <c r="J24" s="26">
        <v>8.1811861988218482</v>
      </c>
      <c r="K24" s="27">
        <v>7973</v>
      </c>
      <c r="L24" s="24">
        <v>125</v>
      </c>
      <c r="M24" s="25">
        <v>-7848</v>
      </c>
      <c r="N24" s="26">
        <v>-98.432208704377274</v>
      </c>
    </row>
    <row r="25" spans="1:14" ht="25.5" x14ac:dyDescent="0.25">
      <c r="A25" s="21" t="s">
        <v>107</v>
      </c>
      <c r="B25" s="22" t="s">
        <v>109</v>
      </c>
      <c r="C25" s="23">
        <v>0</v>
      </c>
      <c r="D25" s="24">
        <v>0</v>
      </c>
      <c r="E25" s="25">
        <v>0</v>
      </c>
      <c r="F25" s="26" t="s">
        <v>21</v>
      </c>
      <c r="G25" s="27">
        <v>95802</v>
      </c>
      <c r="H25" s="24">
        <v>101002</v>
      </c>
      <c r="I25" s="25">
        <v>5200</v>
      </c>
      <c r="J25" s="26">
        <v>5.4278616312811891</v>
      </c>
      <c r="K25" s="27">
        <v>24383</v>
      </c>
      <c r="L25" s="24">
        <v>11908</v>
      </c>
      <c r="M25" s="25">
        <v>-12475</v>
      </c>
      <c r="N25" s="26">
        <v>-51.162695320510188</v>
      </c>
    </row>
    <row r="26" spans="1:14" ht="38.25" x14ac:dyDescent="0.25">
      <c r="A26" s="21" t="s">
        <v>107</v>
      </c>
      <c r="B26" s="22" t="s">
        <v>110</v>
      </c>
      <c r="C26" s="23">
        <v>78931</v>
      </c>
      <c r="D26" s="24">
        <v>43693</v>
      </c>
      <c r="E26" s="25">
        <v>-35238</v>
      </c>
      <c r="F26" s="26">
        <v>-44.644056200985673</v>
      </c>
      <c r="G26" s="27">
        <v>629445</v>
      </c>
      <c r="H26" s="24">
        <v>558812</v>
      </c>
      <c r="I26" s="25">
        <v>-70633</v>
      </c>
      <c r="J26" s="26">
        <v>-11.221472884842999</v>
      </c>
      <c r="K26" s="27">
        <v>346884</v>
      </c>
      <c r="L26" s="24">
        <v>246165</v>
      </c>
      <c r="M26" s="25">
        <v>-100719</v>
      </c>
      <c r="N26" s="26">
        <v>-29.035354758363031</v>
      </c>
    </row>
    <row r="27" spans="1:14" ht="38.25" x14ac:dyDescent="0.25">
      <c r="A27" s="21" t="s">
        <v>111</v>
      </c>
      <c r="B27" s="22" t="s">
        <v>112</v>
      </c>
      <c r="C27" s="23">
        <v>1893301</v>
      </c>
      <c r="D27" s="24">
        <v>1588202</v>
      </c>
      <c r="E27" s="25">
        <v>-305099</v>
      </c>
      <c r="F27" s="26">
        <v>-16.114659000338559</v>
      </c>
      <c r="G27" s="27">
        <v>567545</v>
      </c>
      <c r="H27" s="24">
        <v>402712</v>
      </c>
      <c r="I27" s="25">
        <v>-164833</v>
      </c>
      <c r="J27" s="26">
        <v>-29.043159573249699</v>
      </c>
      <c r="K27" s="27">
        <v>3525033</v>
      </c>
      <c r="L27" s="24">
        <v>3136958</v>
      </c>
      <c r="M27" s="25">
        <v>-388075</v>
      </c>
      <c r="N27" s="26">
        <v>-11.00911679408391</v>
      </c>
    </row>
    <row r="28" spans="1:14" ht="63.75" x14ac:dyDescent="0.25">
      <c r="A28" s="21" t="s">
        <v>113</v>
      </c>
      <c r="B28" s="22" t="s">
        <v>114</v>
      </c>
      <c r="C28" s="23">
        <v>270474</v>
      </c>
      <c r="D28" s="24">
        <v>378082</v>
      </c>
      <c r="E28" s="25">
        <v>107608</v>
      </c>
      <c r="F28" s="26">
        <v>39.784970089546498</v>
      </c>
      <c r="G28" s="27">
        <v>28758</v>
      </c>
      <c r="H28" s="24">
        <v>16312</v>
      </c>
      <c r="I28" s="25">
        <v>-12446</v>
      </c>
      <c r="J28" s="26">
        <v>-43.278392099589681</v>
      </c>
      <c r="K28" s="27">
        <v>9981</v>
      </c>
      <c r="L28" s="24">
        <v>15860</v>
      </c>
      <c r="M28" s="25">
        <v>5879</v>
      </c>
      <c r="N28" s="26">
        <v>58.901913635908208</v>
      </c>
    </row>
    <row r="29" spans="1:14" ht="63.75" x14ac:dyDescent="0.25">
      <c r="A29" s="21" t="s">
        <v>113</v>
      </c>
      <c r="B29" s="22" t="s">
        <v>115</v>
      </c>
      <c r="C29" s="23">
        <v>0</v>
      </c>
      <c r="D29" s="24">
        <v>0</v>
      </c>
      <c r="E29" s="25">
        <v>0</v>
      </c>
      <c r="F29" s="26" t="s">
        <v>21</v>
      </c>
      <c r="G29" s="27">
        <v>1231286</v>
      </c>
      <c r="H29" s="24">
        <v>1203562</v>
      </c>
      <c r="I29" s="25">
        <v>-27724</v>
      </c>
      <c r="J29" s="26">
        <v>-2.251629597022955</v>
      </c>
      <c r="K29" s="27">
        <v>176101</v>
      </c>
      <c r="L29" s="24">
        <v>166868</v>
      </c>
      <c r="M29" s="25">
        <v>-9233</v>
      </c>
      <c r="N29" s="26">
        <v>-5.2430139522206076</v>
      </c>
    </row>
    <row r="30" spans="1:14" ht="63.75" x14ac:dyDescent="0.25">
      <c r="A30" s="21" t="s">
        <v>113</v>
      </c>
      <c r="B30" s="22" t="s">
        <v>116</v>
      </c>
      <c r="C30" s="23">
        <v>0</v>
      </c>
      <c r="D30" s="24">
        <v>0</v>
      </c>
      <c r="E30" s="25">
        <v>0</v>
      </c>
      <c r="F30" s="26" t="s">
        <v>21</v>
      </c>
      <c r="G30" s="27">
        <v>87595</v>
      </c>
      <c r="H30" s="24">
        <v>60848</v>
      </c>
      <c r="I30" s="25">
        <v>-26747</v>
      </c>
      <c r="J30" s="26">
        <v>-30.534847879445181</v>
      </c>
      <c r="K30" s="27">
        <v>3207805</v>
      </c>
      <c r="L30" s="24">
        <v>2670955</v>
      </c>
      <c r="M30" s="25">
        <v>-536850</v>
      </c>
      <c r="N30" s="26">
        <v>-16.735742976895409</v>
      </c>
    </row>
    <row r="31" spans="1:14" ht="51" x14ac:dyDescent="0.25">
      <c r="A31" s="21" t="s">
        <v>117</v>
      </c>
      <c r="B31" s="22" t="s">
        <v>118</v>
      </c>
      <c r="C31" s="23">
        <v>0</v>
      </c>
      <c r="D31" s="24">
        <v>0</v>
      </c>
      <c r="E31" s="25">
        <v>0</v>
      </c>
      <c r="F31" s="26" t="s">
        <v>21</v>
      </c>
      <c r="G31" s="27">
        <v>3115509</v>
      </c>
      <c r="H31" s="24">
        <v>3178614</v>
      </c>
      <c r="I31" s="25">
        <v>63105</v>
      </c>
      <c r="J31" s="26">
        <v>2.0255117221616099</v>
      </c>
      <c r="K31" s="27">
        <v>302530</v>
      </c>
      <c r="L31" s="24">
        <v>459789</v>
      </c>
      <c r="M31" s="25">
        <v>157259</v>
      </c>
      <c r="N31" s="26">
        <v>51.981291111625303</v>
      </c>
    </row>
    <row r="32" spans="1:14" ht="51" x14ac:dyDescent="0.25">
      <c r="A32" s="21" t="s">
        <v>117</v>
      </c>
      <c r="B32" s="22" t="s">
        <v>119</v>
      </c>
      <c r="C32" s="23">
        <v>0</v>
      </c>
      <c r="D32" s="24">
        <v>0</v>
      </c>
      <c r="E32" s="25">
        <v>0</v>
      </c>
      <c r="F32" s="26" t="s">
        <v>21</v>
      </c>
      <c r="G32" s="27">
        <v>519383</v>
      </c>
      <c r="H32" s="24">
        <v>576098</v>
      </c>
      <c r="I32" s="25">
        <v>56715</v>
      </c>
      <c r="J32" s="26">
        <v>10.919687398316849</v>
      </c>
      <c r="K32" s="27">
        <v>170963</v>
      </c>
      <c r="L32" s="24">
        <v>115029</v>
      </c>
      <c r="M32" s="25">
        <v>-55934</v>
      </c>
      <c r="N32" s="26">
        <v>-32.717020641893271</v>
      </c>
    </row>
    <row r="33" spans="1:14" ht="51" x14ac:dyDescent="0.25">
      <c r="A33" s="21" t="s">
        <v>117</v>
      </c>
      <c r="B33" s="22" t="s">
        <v>120</v>
      </c>
      <c r="C33" s="23">
        <v>0</v>
      </c>
      <c r="D33" s="24">
        <v>0</v>
      </c>
      <c r="E33" s="25">
        <v>0</v>
      </c>
      <c r="F33" s="26" t="s">
        <v>21</v>
      </c>
      <c r="G33" s="27">
        <v>5778</v>
      </c>
      <c r="H33" s="24">
        <v>11850</v>
      </c>
      <c r="I33" s="25">
        <v>6072</v>
      </c>
      <c r="J33" s="26">
        <v>105.08826583592941</v>
      </c>
      <c r="K33" s="27">
        <v>1726364</v>
      </c>
      <c r="L33" s="24">
        <v>1693823</v>
      </c>
      <c r="M33" s="25">
        <v>-32541</v>
      </c>
      <c r="N33" s="26">
        <v>-1.88494431070157</v>
      </c>
    </row>
    <row r="34" spans="1:14" ht="51" x14ac:dyDescent="0.25">
      <c r="A34" s="21" t="s">
        <v>117</v>
      </c>
      <c r="B34" s="22" t="s">
        <v>121</v>
      </c>
      <c r="C34" s="23">
        <v>22686</v>
      </c>
      <c r="D34" s="24">
        <v>5395</v>
      </c>
      <c r="E34" s="25">
        <v>-17291</v>
      </c>
      <c r="F34" s="26">
        <v>-76.218813365070972</v>
      </c>
      <c r="G34" s="27">
        <v>0</v>
      </c>
      <c r="H34" s="24">
        <v>0</v>
      </c>
      <c r="I34" s="25">
        <v>0</v>
      </c>
      <c r="J34" s="26" t="s">
        <v>21</v>
      </c>
      <c r="K34" s="27">
        <v>1380453</v>
      </c>
      <c r="L34" s="24">
        <v>1226448</v>
      </c>
      <c r="M34" s="25">
        <v>-154005</v>
      </c>
      <c r="N34" s="26">
        <v>-11.156120490882341</v>
      </c>
    </row>
    <row r="35" spans="1:14" ht="51" x14ac:dyDescent="0.25">
      <c r="A35" s="21" t="s">
        <v>117</v>
      </c>
      <c r="B35" s="22" t="s">
        <v>122</v>
      </c>
      <c r="C35" s="23">
        <v>0</v>
      </c>
      <c r="D35" s="24">
        <v>0</v>
      </c>
      <c r="E35" s="25">
        <v>0</v>
      </c>
      <c r="F35" s="26" t="s">
        <v>21</v>
      </c>
      <c r="G35" s="27">
        <v>0</v>
      </c>
      <c r="H35" s="24">
        <v>0</v>
      </c>
      <c r="I35" s="25">
        <v>0</v>
      </c>
      <c r="J35" s="26" t="s">
        <v>21</v>
      </c>
      <c r="K35" s="27">
        <v>528099</v>
      </c>
      <c r="L35" s="24">
        <v>488639</v>
      </c>
      <c r="M35" s="25">
        <v>-39460</v>
      </c>
      <c r="N35" s="26">
        <v>-7.4720838327662031</v>
      </c>
    </row>
    <row r="36" spans="1:14" ht="51" x14ac:dyDescent="0.25">
      <c r="A36" s="21" t="s">
        <v>117</v>
      </c>
      <c r="B36" s="22" t="s">
        <v>123</v>
      </c>
      <c r="C36" s="23">
        <v>0</v>
      </c>
      <c r="D36" s="24">
        <v>0</v>
      </c>
      <c r="E36" s="25">
        <v>0</v>
      </c>
      <c r="F36" s="26" t="s">
        <v>21</v>
      </c>
      <c r="G36" s="27">
        <v>0</v>
      </c>
      <c r="H36" s="24">
        <v>0</v>
      </c>
      <c r="I36" s="25">
        <v>0</v>
      </c>
      <c r="J36" s="26" t="s">
        <v>21</v>
      </c>
      <c r="K36" s="27">
        <v>752813</v>
      </c>
      <c r="L36" s="24">
        <v>762854</v>
      </c>
      <c r="M36" s="25">
        <v>10041</v>
      </c>
      <c r="N36" s="26">
        <v>1.3337973706617701</v>
      </c>
    </row>
    <row r="37" spans="1:14" ht="51" x14ac:dyDescent="0.25">
      <c r="A37" s="21" t="s">
        <v>117</v>
      </c>
      <c r="B37" s="22" t="s">
        <v>124</v>
      </c>
      <c r="C37" s="23">
        <v>674071</v>
      </c>
      <c r="D37" s="24">
        <v>736946</v>
      </c>
      <c r="E37" s="25">
        <v>62875</v>
      </c>
      <c r="F37" s="26">
        <v>9.3276524283050293</v>
      </c>
      <c r="G37" s="27">
        <v>0</v>
      </c>
      <c r="H37" s="24">
        <v>0</v>
      </c>
      <c r="I37" s="25">
        <v>0</v>
      </c>
      <c r="J37" s="26" t="s">
        <v>21</v>
      </c>
      <c r="K37" s="27">
        <v>462320</v>
      </c>
      <c r="L37" s="24">
        <v>406890</v>
      </c>
      <c r="M37" s="25">
        <v>-55430</v>
      </c>
      <c r="N37" s="26">
        <v>-11.98953106073715</v>
      </c>
    </row>
    <row r="38" spans="1:14" ht="51" x14ac:dyDescent="0.25">
      <c r="A38" s="21" t="s">
        <v>117</v>
      </c>
      <c r="B38" s="22" t="s">
        <v>125</v>
      </c>
      <c r="C38" s="23">
        <v>37315</v>
      </c>
      <c r="D38" s="24">
        <v>45236</v>
      </c>
      <c r="E38" s="25">
        <v>7921</v>
      </c>
      <c r="F38" s="26">
        <v>21.227388449685112</v>
      </c>
      <c r="G38" s="27">
        <v>120725</v>
      </c>
      <c r="H38" s="24">
        <v>96047</v>
      </c>
      <c r="I38" s="25">
        <v>-24678</v>
      </c>
      <c r="J38" s="26">
        <v>-20.441499275212269</v>
      </c>
      <c r="K38" s="27">
        <v>3475029</v>
      </c>
      <c r="L38" s="24">
        <v>3439710</v>
      </c>
      <c r="M38" s="25">
        <v>-35319</v>
      </c>
      <c r="N38" s="26">
        <v>-1.0163656188192931</v>
      </c>
    </row>
    <row r="39" spans="1:14" ht="51" x14ac:dyDescent="0.25">
      <c r="A39" s="21" t="s">
        <v>117</v>
      </c>
      <c r="B39" s="22" t="s">
        <v>126</v>
      </c>
      <c r="C39" s="23">
        <v>0</v>
      </c>
      <c r="D39" s="24">
        <v>0</v>
      </c>
      <c r="E39" s="25">
        <v>0</v>
      </c>
      <c r="F39" s="26" t="s">
        <v>21</v>
      </c>
      <c r="G39" s="27">
        <v>0</v>
      </c>
      <c r="H39" s="24">
        <v>0</v>
      </c>
      <c r="I39" s="25">
        <v>0</v>
      </c>
      <c r="J39" s="26" t="s">
        <v>21</v>
      </c>
      <c r="K39" s="27">
        <v>650614</v>
      </c>
      <c r="L39" s="24">
        <v>582333</v>
      </c>
      <c r="M39" s="25">
        <v>-68281</v>
      </c>
      <c r="N39" s="26">
        <v>-10.494855628683061</v>
      </c>
    </row>
    <row r="40" spans="1:14" ht="51" x14ac:dyDescent="0.25">
      <c r="A40" s="21" t="s">
        <v>117</v>
      </c>
      <c r="B40" s="22" t="s">
        <v>127</v>
      </c>
      <c r="C40" s="23">
        <v>0</v>
      </c>
      <c r="D40" s="24">
        <v>0</v>
      </c>
      <c r="E40" s="25">
        <v>0</v>
      </c>
      <c r="F40" s="26" t="s">
        <v>21</v>
      </c>
      <c r="G40" s="27">
        <v>1038313</v>
      </c>
      <c r="H40" s="24">
        <v>692938</v>
      </c>
      <c r="I40" s="25">
        <v>-345375</v>
      </c>
      <c r="J40" s="26">
        <v>-33.263091187339469</v>
      </c>
      <c r="K40" s="27">
        <v>732450</v>
      </c>
      <c r="L40" s="24">
        <v>556965</v>
      </c>
      <c r="M40" s="25">
        <v>-175485</v>
      </c>
      <c r="N40" s="26">
        <v>-23.958631988531639</v>
      </c>
    </row>
    <row r="41" spans="1:14" ht="38.25" x14ac:dyDescent="0.25">
      <c r="A41" s="21" t="s">
        <v>128</v>
      </c>
      <c r="B41" s="22" t="s">
        <v>129</v>
      </c>
      <c r="C41" s="23">
        <v>0</v>
      </c>
      <c r="D41" s="24">
        <v>0</v>
      </c>
      <c r="E41" s="25">
        <v>0</v>
      </c>
      <c r="F41" s="26" t="s">
        <v>21</v>
      </c>
      <c r="G41" s="27">
        <v>24095</v>
      </c>
      <c r="H41" s="24">
        <v>67587</v>
      </c>
      <c r="I41" s="25">
        <v>43492</v>
      </c>
      <c r="J41" s="26">
        <v>180.5021788752853</v>
      </c>
      <c r="K41" s="27">
        <v>911906</v>
      </c>
      <c r="L41" s="24">
        <v>690217</v>
      </c>
      <c r="M41" s="25">
        <v>-221689</v>
      </c>
      <c r="N41" s="26">
        <v>-24.310510074503298</v>
      </c>
    </row>
    <row r="42" spans="1:14" ht="38.25" x14ac:dyDescent="0.25">
      <c r="A42" s="21" t="s">
        <v>128</v>
      </c>
      <c r="B42" s="22" t="s">
        <v>130</v>
      </c>
      <c r="C42" s="23">
        <v>0</v>
      </c>
      <c r="D42" s="24">
        <v>0</v>
      </c>
      <c r="E42" s="25">
        <v>0</v>
      </c>
      <c r="F42" s="26" t="s">
        <v>21</v>
      </c>
      <c r="G42" s="27">
        <v>0</v>
      </c>
      <c r="H42" s="24">
        <v>0</v>
      </c>
      <c r="I42" s="25">
        <v>0</v>
      </c>
      <c r="J42" s="26" t="s">
        <v>21</v>
      </c>
      <c r="K42" s="27">
        <v>1601497</v>
      </c>
      <c r="L42" s="24">
        <v>1646801</v>
      </c>
      <c r="M42" s="25">
        <v>45304</v>
      </c>
      <c r="N42" s="26">
        <v>2.8288532541740641</v>
      </c>
    </row>
    <row r="43" spans="1:14" ht="63.75" x14ac:dyDescent="0.25">
      <c r="A43" s="21" t="s">
        <v>128</v>
      </c>
      <c r="B43" s="22" t="s">
        <v>131</v>
      </c>
      <c r="C43" s="23">
        <v>0</v>
      </c>
      <c r="D43" s="24">
        <v>0</v>
      </c>
      <c r="E43" s="25">
        <v>0</v>
      </c>
      <c r="F43" s="26" t="s">
        <v>21</v>
      </c>
      <c r="G43" s="27">
        <v>0</v>
      </c>
      <c r="H43" s="24">
        <v>0</v>
      </c>
      <c r="I43" s="25">
        <v>0</v>
      </c>
      <c r="J43" s="26" t="s">
        <v>21</v>
      </c>
      <c r="K43" s="27">
        <v>2112627</v>
      </c>
      <c r="L43" s="24">
        <v>1964943</v>
      </c>
      <c r="M43" s="25">
        <v>-147684</v>
      </c>
      <c r="N43" s="26">
        <v>-6.9905383202997911</v>
      </c>
    </row>
    <row r="44" spans="1:14" ht="38.25" x14ac:dyDescent="0.25">
      <c r="A44" s="21" t="s">
        <v>128</v>
      </c>
      <c r="B44" s="22" t="s">
        <v>132</v>
      </c>
      <c r="C44" s="23">
        <v>12348</v>
      </c>
      <c r="D44" s="24">
        <v>31863</v>
      </c>
      <c r="E44" s="25">
        <v>19515</v>
      </c>
      <c r="F44" s="26">
        <v>158.041788143829</v>
      </c>
      <c r="G44" s="27">
        <v>9437</v>
      </c>
      <c r="H44" s="24">
        <v>31568</v>
      </c>
      <c r="I44" s="25">
        <v>22131</v>
      </c>
      <c r="J44" s="26">
        <v>234.51308678605491</v>
      </c>
      <c r="K44" s="27">
        <v>4725355</v>
      </c>
      <c r="L44" s="24">
        <v>4092327</v>
      </c>
      <c r="M44" s="25">
        <v>-633028</v>
      </c>
      <c r="N44" s="26">
        <v>-13.396411486544389</v>
      </c>
    </row>
    <row r="45" spans="1:14" ht="63.75" x14ac:dyDescent="0.25">
      <c r="A45" s="21" t="s">
        <v>133</v>
      </c>
      <c r="B45" s="22" t="s">
        <v>134</v>
      </c>
      <c r="C45" s="23">
        <v>0</v>
      </c>
      <c r="D45" s="24">
        <v>0</v>
      </c>
      <c r="E45" s="25">
        <v>0</v>
      </c>
      <c r="F45" s="26" t="s">
        <v>21</v>
      </c>
      <c r="G45" s="27">
        <v>0</v>
      </c>
      <c r="H45" s="24">
        <v>0</v>
      </c>
      <c r="I45" s="25">
        <v>0</v>
      </c>
      <c r="J45" s="26" t="s">
        <v>21</v>
      </c>
      <c r="K45" s="27">
        <v>1362074</v>
      </c>
      <c r="L45" s="24">
        <v>1617143</v>
      </c>
      <c r="M45" s="25">
        <v>255069</v>
      </c>
      <c r="N45" s="26">
        <v>18.72651559313223</v>
      </c>
    </row>
    <row r="46" spans="1:14" ht="63.75" x14ac:dyDescent="0.25">
      <c r="A46" s="21" t="s">
        <v>133</v>
      </c>
      <c r="B46" s="22" t="s">
        <v>135</v>
      </c>
      <c r="C46" s="23">
        <v>0</v>
      </c>
      <c r="D46" s="24">
        <v>0</v>
      </c>
      <c r="E46" s="25">
        <v>0</v>
      </c>
      <c r="F46" s="26" t="s">
        <v>21</v>
      </c>
      <c r="G46" s="27">
        <v>0</v>
      </c>
      <c r="H46" s="24">
        <v>0</v>
      </c>
      <c r="I46" s="25">
        <v>0</v>
      </c>
      <c r="J46" s="26" t="s">
        <v>21</v>
      </c>
      <c r="K46" s="27">
        <v>4749642</v>
      </c>
      <c r="L46" s="24">
        <v>4612167</v>
      </c>
      <c r="M46" s="25">
        <v>-137475</v>
      </c>
      <c r="N46" s="26">
        <v>-2.894428674834856</v>
      </c>
    </row>
    <row r="47" spans="1:14" ht="63.75" x14ac:dyDescent="0.25">
      <c r="A47" s="21" t="s">
        <v>133</v>
      </c>
      <c r="B47" s="22" t="s">
        <v>136</v>
      </c>
      <c r="C47" s="23">
        <v>0</v>
      </c>
      <c r="D47" s="24">
        <v>0</v>
      </c>
      <c r="E47" s="25">
        <v>0</v>
      </c>
      <c r="F47" s="26" t="s">
        <v>21</v>
      </c>
      <c r="G47" s="27">
        <v>0</v>
      </c>
      <c r="H47" s="24">
        <v>0</v>
      </c>
      <c r="I47" s="25">
        <v>0</v>
      </c>
      <c r="J47" s="26" t="s">
        <v>21</v>
      </c>
      <c r="K47" s="27">
        <v>5801462</v>
      </c>
      <c r="L47" s="24">
        <v>5191608</v>
      </c>
      <c r="M47" s="25">
        <v>-609854</v>
      </c>
      <c r="N47" s="26">
        <v>-10.5120743702191</v>
      </c>
    </row>
    <row r="48" spans="1:14" x14ac:dyDescent="0.25">
      <c r="A48" s="100" t="s">
        <v>137</v>
      </c>
      <c r="B48" s="100"/>
      <c r="C48" s="28">
        <f>SUM(C8:C47)</f>
        <v>29175230</v>
      </c>
      <c r="D48" s="28">
        <f>SUM(D8:D47)</f>
        <v>29407360</v>
      </c>
      <c r="E48" s="28">
        <f>D48-C48</f>
        <v>232130</v>
      </c>
      <c r="F48" s="29">
        <f t="shared" ref="F48" si="0">((D48*100/C48)-100)</f>
        <v>0.79564068560898704</v>
      </c>
      <c r="G48" s="28">
        <f>SUM(G8:G47)</f>
        <v>15587291</v>
      </c>
      <c r="H48" s="28">
        <f>SUM(H8:H47)</f>
        <v>15232648</v>
      </c>
      <c r="I48" s="28">
        <f>H48-G48</f>
        <v>-354643</v>
      </c>
      <c r="J48" s="29">
        <f t="shared" ref="J48" si="1">((H48*100/G48)-100)</f>
        <v>-2.2752061278640383</v>
      </c>
      <c r="K48" s="28">
        <f>SUM(K8:K47)</f>
        <v>43460171</v>
      </c>
      <c r="L48" s="28">
        <f>SUM(L8:L47)</f>
        <v>39926333</v>
      </c>
      <c r="M48" s="28">
        <f>L48-K48</f>
        <v>-3533838</v>
      </c>
      <c r="N48" s="29">
        <f t="shared" ref="N48" si="2">((L48*100/K48)-100)</f>
        <v>-8.1312105283709144</v>
      </c>
    </row>
    <row r="49" spans="1:14" x14ac:dyDescent="0.25">
      <c r="A49" s="30" t="s">
        <v>138</v>
      </c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4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{5B5E2281-CE76-40C1-A68F-B8949ABDD20A}</x14:id>
        </ext>
      </extLst>
    </cfRule>
  </conditionalFormatting>
  <conditionalFormatting sqref="E8:F48 I8:J48 M8:N48">
    <cfRule type="expression" dxfId="3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{EAA3F3DD-B546-44E2-A230-0153DA0637C2}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{B9AED9A4-0DAB-4325-A920-BA02D7EB0E57}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5E2281-CE76-40C1-A68F-B8949ABDD20A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EAA3F3DD-B546-44E2-A230-0153DA0637C2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B9AED9A4-0DAB-4325-A920-BA02D7EB0E57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14" sqref="M14"/>
    </sheetView>
  </sheetViews>
  <sheetFormatPr baseColWidth="10" defaultRowHeight="15" x14ac:dyDescent="0.25"/>
  <sheetData>
    <row r="1" spans="1:9" ht="21" x14ac:dyDescent="0.35">
      <c r="A1" s="13" t="s">
        <v>139</v>
      </c>
      <c r="B1" s="33"/>
      <c r="C1" s="33"/>
      <c r="D1" s="33"/>
      <c r="E1" s="34"/>
      <c r="G1" s="35"/>
      <c r="H1" s="35"/>
      <c r="I1" s="35"/>
    </row>
    <row r="2" spans="1:9" x14ac:dyDescent="0.25">
      <c r="A2" s="33"/>
      <c r="B2" s="33"/>
      <c r="C2" s="33"/>
      <c r="D2" s="33"/>
      <c r="E2" s="33"/>
      <c r="F2" s="33"/>
      <c r="G2" s="33"/>
      <c r="H2" s="33"/>
      <c r="I2" s="33"/>
    </row>
    <row r="3" spans="1:9" x14ac:dyDescent="0.25">
      <c r="A3" s="33"/>
      <c r="B3" s="33"/>
      <c r="C3" s="33"/>
      <c r="D3" s="33"/>
      <c r="E3" s="33"/>
      <c r="F3" s="33"/>
      <c r="G3" s="33"/>
      <c r="H3" s="33"/>
      <c r="I3" s="33"/>
    </row>
    <row r="4" spans="1:9" x14ac:dyDescent="0.25">
      <c r="A4" s="17" t="s">
        <v>140</v>
      </c>
      <c r="B4" s="33"/>
      <c r="C4" s="33"/>
      <c r="D4" s="33"/>
      <c r="E4" s="33"/>
      <c r="F4" s="33"/>
      <c r="G4" s="33"/>
      <c r="H4" s="36"/>
      <c r="I4" s="37" t="s">
        <v>79</v>
      </c>
    </row>
    <row r="5" spans="1:9" x14ac:dyDescent="0.25">
      <c r="A5" s="109" t="s">
        <v>141</v>
      </c>
      <c r="B5" s="109"/>
      <c r="C5" s="109"/>
      <c r="D5" s="98" t="s">
        <v>142</v>
      </c>
      <c r="E5" s="98"/>
      <c r="F5" s="110" t="s">
        <v>1</v>
      </c>
      <c r="G5" s="110"/>
      <c r="H5" s="98" t="s">
        <v>85</v>
      </c>
      <c r="I5" s="98"/>
    </row>
    <row r="6" spans="1:9" x14ac:dyDescent="0.25">
      <c r="A6" s="109"/>
      <c r="B6" s="109"/>
      <c r="C6" s="109"/>
      <c r="D6" s="1">
        <v>2022</v>
      </c>
      <c r="E6" s="1">
        <v>2023</v>
      </c>
      <c r="F6" s="1">
        <v>2022</v>
      </c>
      <c r="G6" s="1">
        <v>2023</v>
      </c>
      <c r="H6" s="1" t="s">
        <v>86</v>
      </c>
      <c r="I6" s="38" t="s">
        <v>87</v>
      </c>
    </row>
    <row r="7" spans="1:9" x14ac:dyDescent="0.25">
      <c r="A7" s="111" t="s">
        <v>143</v>
      </c>
      <c r="B7" s="39" t="s">
        <v>144</v>
      </c>
      <c r="C7" s="40" t="s">
        <v>145</v>
      </c>
      <c r="D7" s="41">
        <f t="array" ref="D7:G7">[1]Líquidos!B35:E35</f>
        <v>13963380</v>
      </c>
      <c r="E7" s="41">
        <v>14620962</v>
      </c>
      <c r="F7" s="41">
        <v>29175230</v>
      </c>
      <c r="G7" s="41">
        <v>29407360</v>
      </c>
      <c r="H7" s="42">
        <f>G7-F7</f>
        <v>232130</v>
      </c>
      <c r="I7" s="43">
        <f>((G7*100/F7)-100)</f>
        <v>0.79564068560898704</v>
      </c>
    </row>
    <row r="8" spans="1:9" x14ac:dyDescent="0.25">
      <c r="A8" s="111"/>
      <c r="B8" s="44" t="s">
        <v>146</v>
      </c>
      <c r="C8" s="44" t="s">
        <v>145</v>
      </c>
      <c r="D8" s="41">
        <f t="array" ref="D8:G8">[1]Sólidos!B35:E35</f>
        <v>7416156</v>
      </c>
      <c r="E8" s="41">
        <v>7057755</v>
      </c>
      <c r="F8" s="45">
        <v>15587291</v>
      </c>
      <c r="G8" s="41">
        <v>15232648</v>
      </c>
      <c r="H8" s="46">
        <f t="shared" ref="H8:H12" si="0">G8-F8</f>
        <v>-354643</v>
      </c>
      <c r="I8" s="47">
        <f>((G8*100/F8)-100)</f>
        <v>-2.2752061278640383</v>
      </c>
    </row>
    <row r="9" spans="1:9" x14ac:dyDescent="0.25">
      <c r="A9" s="111"/>
      <c r="B9" s="106" t="s">
        <v>147</v>
      </c>
      <c r="C9" s="48" t="s">
        <v>145</v>
      </c>
      <c r="D9" s="41">
        <f t="array" ref="D9:G9">'[1]Mercancía general'!B35:E35</f>
        <v>21351420</v>
      </c>
      <c r="E9" s="49">
        <v>19805024</v>
      </c>
      <c r="F9" s="41">
        <v>43460171</v>
      </c>
      <c r="G9" s="50">
        <v>39926333</v>
      </c>
      <c r="H9" s="46">
        <f t="shared" si="0"/>
        <v>-3533838</v>
      </c>
      <c r="I9" s="43">
        <f t="shared" ref="I9:I18" si="1">((G9*100/F9)-100)</f>
        <v>-8.1312105283709144</v>
      </c>
    </row>
    <row r="10" spans="1:9" x14ac:dyDescent="0.25">
      <c r="A10" s="111"/>
      <c r="B10" s="106"/>
      <c r="C10" s="51" t="s">
        <v>148</v>
      </c>
      <c r="D10" s="52">
        <f t="array" ref="D10:G10">'[1]Mercancías contenedores'!B35:E35</f>
        <v>14727638</v>
      </c>
      <c r="E10" s="52">
        <v>13281502</v>
      </c>
      <c r="F10" s="53">
        <v>30569735</v>
      </c>
      <c r="G10" s="52">
        <v>27209784</v>
      </c>
      <c r="H10" s="54">
        <f t="shared" si="0"/>
        <v>-3359951</v>
      </c>
      <c r="I10" s="55">
        <f t="shared" si="1"/>
        <v>-10.991102801512667</v>
      </c>
    </row>
    <row r="11" spans="1:9" x14ac:dyDescent="0.25">
      <c r="A11" s="111"/>
      <c r="B11" s="106"/>
      <c r="C11" s="51" t="s">
        <v>149</v>
      </c>
      <c r="D11" s="56">
        <f>D9-D10</f>
        <v>6623782</v>
      </c>
      <c r="E11" s="56">
        <f t="shared" ref="E11:G11" si="2">E9-E10</f>
        <v>6523522</v>
      </c>
      <c r="F11" s="57">
        <f t="shared" si="2"/>
        <v>12890436</v>
      </c>
      <c r="G11" s="58">
        <f t="shared" si="2"/>
        <v>12716549</v>
      </c>
      <c r="H11" s="54">
        <f t="shared" si="0"/>
        <v>-173887</v>
      </c>
      <c r="I11" s="59">
        <f t="shared" si="1"/>
        <v>-1.3489613539836824</v>
      </c>
    </row>
    <row r="12" spans="1:9" x14ac:dyDescent="0.25">
      <c r="A12" s="111"/>
      <c r="B12" s="60"/>
      <c r="C12" s="61" t="s">
        <v>150</v>
      </c>
      <c r="D12" s="62">
        <f>SUM(D7,D8,D9)</f>
        <v>42730956</v>
      </c>
      <c r="E12" s="62">
        <f>SUM(E7,E8,E9)</f>
        <v>41483741</v>
      </c>
      <c r="F12" s="62">
        <f>SUM(F7,F8,F9)</f>
        <v>88222692</v>
      </c>
      <c r="G12" s="62">
        <f>SUM(G7,G8,G9)</f>
        <v>84566341</v>
      </c>
      <c r="H12" s="63">
        <f t="shared" si="0"/>
        <v>-3656351</v>
      </c>
      <c r="I12" s="64">
        <f t="shared" si="1"/>
        <v>-4.1444563945067614</v>
      </c>
    </row>
    <row r="13" spans="1:9" x14ac:dyDescent="0.25">
      <c r="A13" s="105" t="s">
        <v>151</v>
      </c>
      <c r="B13" s="44" t="s">
        <v>152</v>
      </c>
      <c r="C13" s="48" t="s">
        <v>145</v>
      </c>
      <c r="D13" s="65">
        <f t="array" ref="D13:G13">[1]Pesca!B35:E35</f>
        <v>9028.4060000000009</v>
      </c>
      <c r="E13" s="66">
        <v>8831.9750000000004</v>
      </c>
      <c r="F13" s="41">
        <v>17809.275000000001</v>
      </c>
      <c r="G13" s="67">
        <v>16530.703000000001</v>
      </c>
      <c r="H13" s="41">
        <f>G13-F13</f>
        <v>-1278.5720000000001</v>
      </c>
      <c r="I13" s="68">
        <f t="shared" si="1"/>
        <v>-7.1792478918990241</v>
      </c>
    </row>
    <row r="14" spans="1:9" x14ac:dyDescent="0.25">
      <c r="A14" s="105"/>
      <c r="B14" s="106" t="s">
        <v>153</v>
      </c>
      <c r="C14" s="48" t="s">
        <v>145</v>
      </c>
      <c r="D14" s="45">
        <f t="array" ref="D14:G14">[1]Avituallamiento!B35:E35</f>
        <v>904663</v>
      </c>
      <c r="E14" s="41">
        <v>749410</v>
      </c>
      <c r="F14" s="41">
        <v>1798452</v>
      </c>
      <c r="G14" s="66">
        <v>1614075</v>
      </c>
      <c r="H14" s="41">
        <f>G14-F14</f>
        <v>-184377</v>
      </c>
      <c r="I14" s="43">
        <f t="shared" si="1"/>
        <v>-10.251983372366908</v>
      </c>
    </row>
    <row r="15" spans="1:9" x14ac:dyDescent="0.25">
      <c r="A15" s="105"/>
      <c r="B15" s="106"/>
      <c r="C15" s="51" t="s">
        <v>154</v>
      </c>
      <c r="D15" s="52">
        <f t="array" ref="D15:G15">'[1]Avi. combustibles'!B35:E35</f>
        <v>761343</v>
      </c>
      <c r="E15" s="69">
        <v>630331</v>
      </c>
      <c r="F15" s="70">
        <v>1516381</v>
      </c>
      <c r="G15" s="70">
        <v>1352597</v>
      </c>
      <c r="H15" s="52">
        <f>G15-F15</f>
        <v>-163784</v>
      </c>
      <c r="I15" s="71">
        <f t="shared" si="1"/>
        <v>-10.800979437225863</v>
      </c>
    </row>
    <row r="16" spans="1:9" x14ac:dyDescent="0.25">
      <c r="A16" s="105"/>
      <c r="B16" s="44" t="s">
        <v>155</v>
      </c>
      <c r="C16" s="48" t="s">
        <v>145</v>
      </c>
      <c r="D16" s="72">
        <f t="array" ref="D16:G16">'[1]Tráfico interior'!B35:E35</f>
        <v>358590</v>
      </c>
      <c r="E16" s="73">
        <v>221366</v>
      </c>
      <c r="F16" s="65">
        <v>619346</v>
      </c>
      <c r="G16" s="66">
        <v>489370</v>
      </c>
      <c r="H16" s="41">
        <f>G16-F16</f>
        <v>-129976</v>
      </c>
      <c r="I16" s="47">
        <f t="shared" si="1"/>
        <v>-20.986007821153279</v>
      </c>
    </row>
    <row r="17" spans="1:9" x14ac:dyDescent="0.25">
      <c r="A17" s="105"/>
      <c r="B17" s="74"/>
      <c r="C17" s="74" t="s">
        <v>150</v>
      </c>
      <c r="D17" s="75">
        <f>SUM(D13,D14,D16)</f>
        <v>1272281.406</v>
      </c>
      <c r="E17" s="76">
        <f t="shared" ref="E17:G17" si="3">SUM(E13,E14,E16)</f>
        <v>979607.97499999998</v>
      </c>
      <c r="F17" s="76">
        <f t="shared" si="3"/>
        <v>2435607.2749999999</v>
      </c>
      <c r="G17" s="76">
        <f t="shared" si="3"/>
        <v>2119975.7029999997</v>
      </c>
      <c r="H17" s="77">
        <f>G17-F17</f>
        <v>-315631.57200000016</v>
      </c>
      <c r="I17" s="64">
        <f t="shared" si="1"/>
        <v>-12.959050305020952</v>
      </c>
    </row>
    <row r="18" spans="1:9" x14ac:dyDescent="0.25">
      <c r="A18" s="107" t="s">
        <v>156</v>
      </c>
      <c r="B18" s="107"/>
      <c r="C18" s="107"/>
      <c r="D18" s="78">
        <f>D12+D17</f>
        <v>44003237.406000003</v>
      </c>
      <c r="E18" s="79">
        <f>E12+E17</f>
        <v>42463348.975000001</v>
      </c>
      <c r="F18" s="79">
        <f>F12+F17</f>
        <v>90658299.275000006</v>
      </c>
      <c r="G18" s="79">
        <f>G12+G17</f>
        <v>86686316.702999994</v>
      </c>
      <c r="H18" s="80">
        <f t="shared" ref="H18" si="4">G18-F18</f>
        <v>-3971982.5720000118</v>
      </c>
      <c r="I18" s="81">
        <f t="shared" si="1"/>
        <v>-4.3812674667010043</v>
      </c>
    </row>
    <row r="19" spans="1:9" x14ac:dyDescent="0.25">
      <c r="A19" s="82"/>
      <c r="B19" s="83"/>
      <c r="C19" s="84"/>
      <c r="D19" s="85"/>
      <c r="E19" s="86"/>
      <c r="F19" s="87"/>
      <c r="G19" s="87"/>
      <c r="H19" s="88"/>
      <c r="I19" s="88"/>
    </row>
    <row r="20" spans="1:9" x14ac:dyDescent="0.25">
      <c r="A20" s="108" t="s">
        <v>157</v>
      </c>
      <c r="B20" s="106" t="s">
        <v>158</v>
      </c>
      <c r="C20" s="44" t="s">
        <v>145</v>
      </c>
      <c r="D20" s="41">
        <f t="array" ref="D20:G20">'[1]Mercancías tránsito'!B35:E35</f>
        <v>10989962</v>
      </c>
      <c r="E20" s="41">
        <v>10948315</v>
      </c>
      <c r="F20" s="41">
        <v>23449810</v>
      </c>
      <c r="G20" s="41">
        <v>22771604</v>
      </c>
      <c r="H20" s="89">
        <f>G20-F20</f>
        <v>-678206</v>
      </c>
      <c r="I20" s="90">
        <f t="shared" ref="I20:I30" si="5">((G20*100/F20)-100)</f>
        <v>-2.8921598938328259</v>
      </c>
    </row>
    <row r="21" spans="1:9" x14ac:dyDescent="0.25">
      <c r="A21" s="108"/>
      <c r="B21" s="106"/>
      <c r="C21" s="91" t="s">
        <v>148</v>
      </c>
      <c r="D21" s="92">
        <f t="array" ref="D21:G21">'[1]Mercan. contene. tránsito'!B35:E35</f>
        <v>8500773</v>
      </c>
      <c r="E21" s="92">
        <v>7563594</v>
      </c>
      <c r="F21" s="92">
        <v>18126383</v>
      </c>
      <c r="G21" s="92">
        <v>15860702</v>
      </c>
      <c r="H21" s="93">
        <f>G21-F21</f>
        <v>-2265681</v>
      </c>
      <c r="I21" s="94">
        <f t="shared" si="5"/>
        <v>-12.499355221612603</v>
      </c>
    </row>
    <row r="22" spans="1:9" x14ac:dyDescent="0.25">
      <c r="A22" s="108"/>
      <c r="B22" s="106" t="s">
        <v>159</v>
      </c>
      <c r="C22" s="44" t="s">
        <v>160</v>
      </c>
      <c r="D22" s="41">
        <f t="array" ref="D22:G22">'[1]Ro-Ro'!B35:E35</f>
        <v>5706630</v>
      </c>
      <c r="E22" s="41">
        <v>5608743</v>
      </c>
      <c r="F22" s="41">
        <v>10990239</v>
      </c>
      <c r="G22" s="41">
        <v>10964682</v>
      </c>
      <c r="H22" s="89">
        <f t="shared" ref="H22:H30" si="6">G22-F22</f>
        <v>-25557</v>
      </c>
      <c r="I22" s="90">
        <f t="shared" si="5"/>
        <v>-0.23254271358429435</v>
      </c>
    </row>
    <row r="23" spans="1:9" x14ac:dyDescent="0.25">
      <c r="A23" s="108"/>
      <c r="B23" s="106"/>
      <c r="C23" s="95" t="s">
        <v>161</v>
      </c>
      <c r="D23" s="92">
        <f t="array" ref="D23:G23">'[1]Ro-Ro UTIS'!B35:E35</f>
        <v>233939</v>
      </c>
      <c r="E23" s="92">
        <v>224713</v>
      </c>
      <c r="F23" s="92">
        <v>448995</v>
      </c>
      <c r="G23" s="92">
        <v>443599</v>
      </c>
      <c r="H23" s="93">
        <f t="shared" si="6"/>
        <v>-5396</v>
      </c>
      <c r="I23" s="94">
        <f t="shared" si="5"/>
        <v>-1.2017951202129211</v>
      </c>
    </row>
    <row r="24" spans="1:9" x14ac:dyDescent="0.25">
      <c r="A24" s="108"/>
      <c r="B24" s="106" t="s">
        <v>162</v>
      </c>
      <c r="C24" s="44" t="s">
        <v>145</v>
      </c>
      <c r="D24" s="41">
        <f t="array" ref="D24:G24">[1]TEUS!B35:E35</f>
        <v>1356205.25</v>
      </c>
      <c r="E24" s="41">
        <v>1222256.5</v>
      </c>
      <c r="F24" s="41">
        <v>2803129.25</v>
      </c>
      <c r="G24" s="41">
        <v>2506681.25</v>
      </c>
      <c r="H24" s="89">
        <f t="shared" si="6"/>
        <v>-296448</v>
      </c>
      <c r="I24" s="90">
        <f t="shared" si="5"/>
        <v>-10.575609383691457</v>
      </c>
    </row>
    <row r="25" spans="1:9" x14ac:dyDescent="0.25">
      <c r="A25" s="108"/>
      <c r="B25" s="106"/>
      <c r="C25" s="91" t="s">
        <v>163</v>
      </c>
      <c r="D25" s="92">
        <f t="array" ref="D25:G25">'[1]TEUS tránsito'!B35:E35</f>
        <v>685849.16999999993</v>
      </c>
      <c r="E25" s="92">
        <v>603773.75</v>
      </c>
      <c r="F25" s="92">
        <v>1470449.42</v>
      </c>
      <c r="G25" s="92">
        <v>1257147.75</v>
      </c>
      <c r="H25" s="93">
        <f t="shared" si="6"/>
        <v>-213301.66999999993</v>
      </c>
      <c r="I25" s="94">
        <f t="shared" si="5"/>
        <v>-14.505882834106586</v>
      </c>
    </row>
    <row r="26" spans="1:9" x14ac:dyDescent="0.25">
      <c r="A26" s="108"/>
      <c r="B26" s="106"/>
      <c r="C26" s="91" t="s">
        <v>164</v>
      </c>
      <c r="D26" s="92">
        <f t="array" ref="D26:G26">'[1]TEUS nacional'!B35:E35</f>
        <v>158935.5</v>
      </c>
      <c r="E26" s="92">
        <v>159082.25</v>
      </c>
      <c r="F26" s="92">
        <v>317081.5</v>
      </c>
      <c r="G26" s="92">
        <v>319402.5</v>
      </c>
      <c r="H26" s="93">
        <f t="shared" si="6"/>
        <v>2321</v>
      </c>
      <c r="I26" s="94">
        <f t="shared" si="5"/>
        <v>0.73198846353382407</v>
      </c>
    </row>
    <row r="27" spans="1:9" x14ac:dyDescent="0.25">
      <c r="A27" s="108"/>
      <c r="B27" s="106"/>
      <c r="C27" s="91" t="s">
        <v>165</v>
      </c>
      <c r="D27" s="92">
        <f t="array" ref="D27:G27">'[1]TEUS exterior'!B35:E35</f>
        <v>511420.57999999996</v>
      </c>
      <c r="E27" s="92">
        <v>459400.5</v>
      </c>
      <c r="F27" s="92">
        <v>1015598.3300000001</v>
      </c>
      <c r="G27" s="92">
        <v>930131</v>
      </c>
      <c r="H27" s="93">
        <f t="shared" si="6"/>
        <v>-85467.330000000075</v>
      </c>
      <c r="I27" s="94">
        <f t="shared" si="5"/>
        <v>-8.4154657875422174</v>
      </c>
    </row>
    <row r="28" spans="1:9" x14ac:dyDescent="0.25">
      <c r="A28" s="108"/>
      <c r="B28" s="106" t="s">
        <v>166</v>
      </c>
      <c r="C28" s="44" t="s">
        <v>167</v>
      </c>
      <c r="D28" s="41">
        <f t="array" ref="D28:G28">'[1]Buques número'!B35:E35</f>
        <v>9994</v>
      </c>
      <c r="E28" s="41">
        <v>10471</v>
      </c>
      <c r="F28" s="41">
        <v>21097</v>
      </c>
      <c r="G28" s="41">
        <v>22113</v>
      </c>
      <c r="H28" s="89">
        <f t="shared" si="6"/>
        <v>1016</v>
      </c>
      <c r="I28" s="90">
        <f t="shared" si="5"/>
        <v>4.8158505948713071</v>
      </c>
    </row>
    <row r="29" spans="1:9" x14ac:dyDescent="0.25">
      <c r="A29" s="108"/>
      <c r="B29" s="106"/>
      <c r="C29" s="44" t="s">
        <v>168</v>
      </c>
      <c r="D29" s="41">
        <f t="array" ref="D29:G29">'[1]Buques GT'!B35:E35</f>
        <v>167742678</v>
      </c>
      <c r="E29" s="41">
        <v>178818396</v>
      </c>
      <c r="F29" s="41">
        <v>348760767</v>
      </c>
      <c r="G29" s="41">
        <v>378225996</v>
      </c>
      <c r="H29" s="89">
        <f t="shared" si="6"/>
        <v>29465229</v>
      </c>
      <c r="I29" s="90">
        <f t="shared" si="5"/>
        <v>8.4485503497014633</v>
      </c>
    </row>
    <row r="30" spans="1:9" x14ac:dyDescent="0.25">
      <c r="A30" s="108"/>
      <c r="B30" s="106"/>
      <c r="C30" s="91" t="s">
        <v>169</v>
      </c>
      <c r="D30" s="92">
        <f t="array" ref="D30:G30">[1]Cruceros!B35:E35</f>
        <v>201</v>
      </c>
      <c r="E30" s="92">
        <v>211</v>
      </c>
      <c r="F30" s="92">
        <v>472</v>
      </c>
      <c r="G30" s="92">
        <v>444</v>
      </c>
      <c r="H30" s="93">
        <f t="shared" si="6"/>
        <v>-28</v>
      </c>
      <c r="I30" s="94">
        <f t="shared" si="5"/>
        <v>-5.9322033898305051</v>
      </c>
    </row>
    <row r="31" spans="1:9" x14ac:dyDescent="0.25">
      <c r="A31" s="108"/>
      <c r="B31" s="106" t="s">
        <v>170</v>
      </c>
      <c r="C31" s="44" t="s">
        <v>145</v>
      </c>
      <c r="D31" s="41">
        <f t="array" ref="D31:G31">'[1]Pasajeros total'!B35:E35</f>
        <v>1234737</v>
      </c>
      <c r="E31" s="41">
        <v>1826476</v>
      </c>
      <c r="F31" s="41">
        <v>2455197</v>
      </c>
      <c r="G31" s="41">
        <v>3854288</v>
      </c>
      <c r="H31" s="89">
        <f>G31-F31</f>
        <v>1399091</v>
      </c>
      <c r="I31" s="90">
        <f>((G31*100/F31)-100)</f>
        <v>56.984877384584621</v>
      </c>
    </row>
    <row r="32" spans="1:9" x14ac:dyDescent="0.25">
      <c r="A32" s="108"/>
      <c r="B32" s="106"/>
      <c r="C32" s="91" t="s">
        <v>171</v>
      </c>
      <c r="D32" s="92">
        <f t="array" ref="D32:G32">'[1]Pasajeros regulares'!B35:E35</f>
        <v>1025225</v>
      </c>
      <c r="E32" s="92">
        <v>1277560</v>
      </c>
      <c r="F32" s="92">
        <v>1984565</v>
      </c>
      <c r="G32" s="92">
        <v>2691799</v>
      </c>
      <c r="H32" s="93">
        <f>G32-F32</f>
        <v>707234</v>
      </c>
      <c r="I32" s="94">
        <f>((G32*100/F32)-100)</f>
        <v>35.636726436271942</v>
      </c>
    </row>
    <row r="33" spans="1:9" x14ac:dyDescent="0.25">
      <c r="A33" s="108"/>
      <c r="B33" s="106"/>
      <c r="C33" s="91" t="s">
        <v>172</v>
      </c>
      <c r="D33" s="92">
        <f t="array" ref="D33:G33">'[1]Pasajeros crucero'!B35:E35</f>
        <v>209512</v>
      </c>
      <c r="E33" s="92">
        <v>548916</v>
      </c>
      <c r="F33" s="92">
        <v>470632</v>
      </c>
      <c r="G33" s="92">
        <v>1162489</v>
      </c>
      <c r="H33" s="93">
        <f>G33-F33</f>
        <v>691857</v>
      </c>
      <c r="I33" s="94">
        <f>((G33*100/F33)-100)</f>
        <v>147.00594094749189</v>
      </c>
    </row>
    <row r="34" spans="1:9" x14ac:dyDescent="0.25">
      <c r="A34" s="108"/>
      <c r="B34" s="106" t="s">
        <v>173</v>
      </c>
      <c r="C34" s="44" t="s">
        <v>174</v>
      </c>
      <c r="D34" s="41">
        <f t="array" ref="D34:G34">'[1]Automóviles régimen pasaje'!B35:E35</f>
        <v>277885</v>
      </c>
      <c r="E34" s="41">
        <v>333726</v>
      </c>
      <c r="F34" s="41">
        <v>548406</v>
      </c>
      <c r="G34" s="41">
        <v>720670</v>
      </c>
      <c r="H34" s="89">
        <f>G34-F34</f>
        <v>172264</v>
      </c>
      <c r="I34" s="90">
        <f>((G34*100/F34)-100)</f>
        <v>31.411764276831406</v>
      </c>
    </row>
    <row r="35" spans="1:9" x14ac:dyDescent="0.25">
      <c r="A35" s="108"/>
      <c r="B35" s="106"/>
      <c r="C35" s="44" t="s">
        <v>175</v>
      </c>
      <c r="D35" s="41">
        <f t="array" ref="D35:G35">'[1]Automóviles régimen mercancía'!B35:E35</f>
        <v>236715</v>
      </c>
      <c r="E35" s="41">
        <v>300932</v>
      </c>
      <c r="F35" s="41">
        <v>479095</v>
      </c>
      <c r="G35" s="41">
        <v>562761</v>
      </c>
      <c r="H35" s="89">
        <f>G35-F35</f>
        <v>83666</v>
      </c>
      <c r="I35" s="90">
        <f>((G35*100/F35)-100)</f>
        <v>17.463342343376581</v>
      </c>
    </row>
    <row r="36" spans="1:9" x14ac:dyDescent="0.25">
      <c r="A36" s="96" t="s">
        <v>138</v>
      </c>
    </row>
  </sheetData>
  <mergeCells count="16">
    <mergeCell ref="A5:C6"/>
    <mergeCell ref="D5:E5"/>
    <mergeCell ref="F5:G5"/>
    <mergeCell ref="H5:I5"/>
    <mergeCell ref="A7:A12"/>
    <mergeCell ref="B9:B11"/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</mergeCells>
  <conditionalFormatting sqref="H7:I35">
    <cfRule type="expression" dxfId="2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 2023</vt:lpstr>
      <vt:lpstr>Resumen naturalezas Febrero2023</vt:lpstr>
      <vt:lpstr>Resumen general Febrero2023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2024-05-19T20:39:43Z</dcterms:modified>
</cp:coreProperties>
</file>