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zo 2023" sheetId="1" r:id="rId1"/>
    <sheet name="Resumen naturalezas Marzo 2023" sheetId="2" r:id="rId2"/>
    <sheet name="Resumen general Marzo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I35" i="3" s="1"/>
  <c r="F35" i="3"/>
  <c r="E35" i="3"/>
  <c r="D35" i="3" a="1"/>
  <c r="D35" i="3" s="1"/>
  <c r="G34" i="3"/>
  <c r="H34" i="3" s="1"/>
  <c r="F34" i="3"/>
  <c r="D34" i="3" a="1"/>
  <c r="E34" i="3" s="1"/>
  <c r="G33" i="3"/>
  <c r="D33" i="3" a="1"/>
  <c r="D33" i="3" s="1"/>
  <c r="D32" i="3" a="1"/>
  <c r="E32" i="3" s="1"/>
  <c r="D31" i="3" a="1"/>
  <c r="D31" i="3" s="1"/>
  <c r="G30" i="3"/>
  <c r="I30" i="3" s="1"/>
  <c r="F30" i="3"/>
  <c r="E30" i="3"/>
  <c r="D30" i="3"/>
  <c r="D30" i="3" a="1"/>
  <c r="G29" i="3"/>
  <c r="H29" i="3" s="1"/>
  <c r="F29" i="3"/>
  <c r="E29" i="3"/>
  <c r="D29" i="3" a="1"/>
  <c r="D29" i="3" s="1"/>
  <c r="G28" i="3"/>
  <c r="H28" i="3" s="1"/>
  <c r="F28" i="3"/>
  <c r="D28" i="3" a="1"/>
  <c r="E28" i="3" s="1"/>
  <c r="G27" i="3"/>
  <c r="D27" i="3" a="1"/>
  <c r="D27" i="3" s="1"/>
  <c r="D26" i="3" a="1"/>
  <c r="E26" i="3" s="1"/>
  <c r="D25" i="3" a="1"/>
  <c r="F25" i="3" s="1"/>
  <c r="G24" i="3"/>
  <c r="I24" i="3" s="1"/>
  <c r="F24" i="3"/>
  <c r="E24" i="3"/>
  <c r="D24" i="3"/>
  <c r="D24" i="3" a="1"/>
  <c r="G23" i="3"/>
  <c r="H23" i="3" s="1"/>
  <c r="F23" i="3"/>
  <c r="E23" i="3"/>
  <c r="D23" i="3" a="1"/>
  <c r="D23" i="3" s="1"/>
  <c r="G22" i="3"/>
  <c r="I22" i="3" s="1"/>
  <c r="F22" i="3"/>
  <c r="D22" i="3" a="1"/>
  <c r="E22" i="3" s="1"/>
  <c r="G21" i="3"/>
  <c r="D21" i="3" a="1"/>
  <c r="D21" i="3" s="1"/>
  <c r="D20" i="3" a="1"/>
  <c r="G20" i="3" s="1"/>
  <c r="D16" i="3" a="1"/>
  <c r="F16" i="3" s="1"/>
  <c r="G15" i="3"/>
  <c r="I15" i="3" s="1"/>
  <c r="F15" i="3"/>
  <c r="E15" i="3"/>
  <c r="D15" i="3"/>
  <c r="D15" i="3" a="1"/>
  <c r="G14" i="3"/>
  <c r="H14" i="3" s="1"/>
  <c r="F14" i="3"/>
  <c r="E14" i="3"/>
  <c r="D14" i="3" a="1"/>
  <c r="D14" i="3" s="1"/>
  <c r="G13" i="3"/>
  <c r="H13" i="3" s="1"/>
  <c r="F13" i="3"/>
  <c r="D13" i="3" a="1"/>
  <c r="E13" i="3" s="1"/>
  <c r="G10" i="3"/>
  <c r="D10" i="3" a="1"/>
  <c r="D10" i="3" s="1"/>
  <c r="D9" i="3" a="1"/>
  <c r="E9" i="3" s="1"/>
  <c r="D8" i="3" a="1"/>
  <c r="F8" i="3" s="1"/>
  <c r="G7" i="3"/>
  <c r="I7" i="3" s="1"/>
  <c r="F7" i="3"/>
  <c r="E7" i="3"/>
  <c r="D7" i="3"/>
  <c r="D7" i="3" a="1"/>
  <c r="N48" i="2"/>
  <c r="L48" i="2"/>
  <c r="M48" i="2" s="1"/>
  <c r="K48" i="2"/>
  <c r="H48" i="2"/>
  <c r="J48" i="2" s="1"/>
  <c r="G48" i="2"/>
  <c r="D48" i="2"/>
  <c r="E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C31" i="1"/>
  <c r="CB31" i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T31" i="1"/>
  <c r="AS31" i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I10" i="3" l="1"/>
  <c r="F17" i="3"/>
  <c r="H20" i="3"/>
  <c r="I20" i="3"/>
  <c r="D25" i="3"/>
  <c r="H33" i="3"/>
  <c r="E16" i="3"/>
  <c r="E17" i="3" s="1"/>
  <c r="D20" i="3"/>
  <c r="D26" i="3"/>
  <c r="I13" i="3"/>
  <c r="E20" i="3"/>
  <c r="I28" i="3"/>
  <c r="I34" i="3"/>
  <c r="H35" i="3"/>
  <c r="H7" i="3"/>
  <c r="G8" i="3"/>
  <c r="F9" i="3"/>
  <c r="F11" i="3" s="1"/>
  <c r="E10" i="3"/>
  <c r="E11" i="3" s="1"/>
  <c r="D13" i="3"/>
  <c r="D17" i="3" s="1"/>
  <c r="I14" i="3"/>
  <c r="H15" i="3"/>
  <c r="G16" i="3"/>
  <c r="G17" i="3"/>
  <c r="F20" i="3"/>
  <c r="E21" i="3"/>
  <c r="D22" i="3"/>
  <c r="I23" i="3"/>
  <c r="H24" i="3"/>
  <c r="G25" i="3"/>
  <c r="F26" i="3"/>
  <c r="E27" i="3"/>
  <c r="D28" i="3"/>
  <c r="I29" i="3"/>
  <c r="H30" i="3"/>
  <c r="G31" i="3"/>
  <c r="F32" i="3"/>
  <c r="E33" i="3"/>
  <c r="D34" i="3"/>
  <c r="G9" i="3"/>
  <c r="F10" i="3"/>
  <c r="H10" i="3" s="1"/>
  <c r="F21" i="3"/>
  <c r="I21" i="3" s="1"/>
  <c r="G26" i="3"/>
  <c r="F27" i="3"/>
  <c r="H27" i="3" s="1"/>
  <c r="G32" i="3"/>
  <c r="F33" i="3"/>
  <c r="I33" i="3" s="1"/>
  <c r="D16" i="3"/>
  <c r="H21" i="3"/>
  <c r="D9" i="3"/>
  <c r="D11" i="3" s="1"/>
  <c r="H22" i="3"/>
  <c r="E25" i="3"/>
  <c r="E31" i="3"/>
  <c r="D32" i="3"/>
  <c r="F31" i="3"/>
  <c r="D8" i="3"/>
  <c r="D12" i="3" s="1"/>
  <c r="D18" i="3" s="1"/>
  <c r="E8" i="3"/>
  <c r="E12" i="3" s="1"/>
  <c r="E18" i="3" s="1"/>
  <c r="F48" i="2"/>
  <c r="I48" i="2"/>
  <c r="O31" i="1"/>
  <c r="P31" i="1" s="1"/>
  <c r="N31" i="1"/>
  <c r="M31" i="1"/>
  <c r="L31" i="1"/>
  <c r="I32" i="3" l="1"/>
  <c r="H32" i="3"/>
  <c r="H26" i="3"/>
  <c r="I26" i="3"/>
  <c r="H31" i="3"/>
  <c r="I31" i="3"/>
  <c r="I25" i="3"/>
  <c r="H25" i="3"/>
  <c r="I17" i="3"/>
  <c r="H17" i="3"/>
  <c r="I16" i="3"/>
  <c r="H16" i="3"/>
  <c r="G12" i="3"/>
  <c r="H8" i="3"/>
  <c r="I8" i="3"/>
  <c r="F12" i="3"/>
  <c r="F18" i="3" s="1"/>
  <c r="I27" i="3"/>
  <c r="I9" i="3"/>
  <c r="H9" i="3"/>
  <c r="G11" i="3"/>
  <c r="J31" i="1"/>
  <c r="K31" i="1" s="1"/>
  <c r="I31" i="1"/>
  <c r="H31" i="1"/>
  <c r="G31" i="1"/>
  <c r="E31" i="1"/>
  <c r="F31" i="1" s="1"/>
  <c r="D31" i="1"/>
  <c r="C31" i="1"/>
  <c r="B31" i="1"/>
  <c r="H11" i="3" l="1"/>
  <c r="I11" i="3"/>
  <c r="G18" i="3"/>
  <c r="I12" i="3"/>
  <c r="H12" i="3"/>
  <c r="I18" i="3" l="1"/>
  <c r="H18" i="3"/>
</calcChain>
</file>

<file path=xl/sharedStrings.xml><?xml version="1.0" encoding="utf-8"?>
<sst xmlns="http://schemas.openxmlformats.org/spreadsheetml/2006/main" count="492" uniqueCount="184">
  <si>
    <t>Autoridad Portuaria</t>
  </si>
  <si>
    <t>Acumulado desde Enero</t>
  </si>
  <si>
    <t>Var. (%)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</si>
  <si>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</si>
  <si>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</si>
  <si>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</si>
  <si>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</si>
  <si>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</si>
  <si>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</si>
  <si>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</si>
  <si>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</si>
  <si>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</si>
  <si>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</si>
  <si>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</si>
  <si>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</si>
  <si>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</si>
  <si>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</si>
  <si>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</si>
  <si>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</si>
  <si>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</si>
  <si>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</si>
  <si>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 xml:space="preserve"> </t>
  </si>
  <si>
    <t>Melilla</t>
  </si>
  <si>
    <t>Motril</t>
  </si>
  <si>
    <t>Pasaia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</si>
  <si>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</si>
  <si>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</si>
  <si>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</si>
  <si>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</si>
  <si>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</si>
  <si>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</si>
  <si>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</si>
  <si>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</si>
  <si>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Marzo Graneles Líquidos</t>
  </si>
  <si>
    <t>Acumulado desde Enero Graneles Líquidos</t>
  </si>
  <si>
    <t>2022 t</t>
  </si>
  <si>
    <t>2023 t</t>
  </si>
  <si>
    <t xml:space="preserve">Marzo Graneles Sólidos </t>
  </si>
  <si>
    <t xml:space="preserve">Acumulado desde Enero Graneles Sólidos </t>
  </si>
  <si>
    <t>Marzo Mercancía General</t>
  </si>
  <si>
    <t>Acumulado desde Enero Mercancía General</t>
  </si>
  <si>
    <t>Marzo Mercancía general en contenedores</t>
  </si>
  <si>
    <t>Acumulado desde Enero Mercancía general en contenedores</t>
  </si>
  <si>
    <t>Marzo Pesca</t>
  </si>
  <si>
    <t>Acumulado desde Enero Pesca</t>
  </si>
  <si>
    <t>Marzo Avituallamiento</t>
  </si>
  <si>
    <t>Acumulado desde Enero Avituallamiento</t>
  </si>
  <si>
    <t>Marzo Avituallamiento de combustibles líquidos</t>
  </si>
  <si>
    <t>Acumulado desde Enero Avituallamiento de combustibles líquidos</t>
  </si>
  <si>
    <t>Marzo Tráfico interior</t>
  </si>
  <si>
    <t>Acumulado desde Enero Tráfico interior</t>
  </si>
  <si>
    <t>Marzo Mercancías en tránsito</t>
  </si>
  <si>
    <t>Acumulado desde Enero Mercancías en tránsito</t>
  </si>
  <si>
    <t>Marzo Mercancías en tránsito en contenedores</t>
  </si>
  <si>
    <t>Acumulado desde Enero Mercancías en tránsito en contenedores</t>
  </si>
  <si>
    <t>Marzo Tráfico Ro-Ro</t>
  </si>
  <si>
    <t>Acumulado desde Enero Tráfico Ro-Ro</t>
  </si>
  <si>
    <t>Marzo Unidades de transporte intermodal Ro-Ro UTIS</t>
  </si>
  <si>
    <t>Acumulado desde Enero Unidades de transporte intermodal Ro-Ro UTIS</t>
  </si>
  <si>
    <t>Marzo Contenedores TEUS</t>
  </si>
  <si>
    <t>Acumulado desde Enero Contenedores TEUS</t>
  </si>
  <si>
    <t>Marzo Contenedores en tránsito TEUS</t>
  </si>
  <si>
    <t>Acumulado desde Enero Contenedores en tránsito TEUS</t>
  </si>
  <si>
    <t>Marzo Contenedores entrada-salida nacional TEUS</t>
  </si>
  <si>
    <t>Acumulado desde Enero Contenedores entrada-salida nacional TEUS</t>
  </si>
  <si>
    <t>Marzo Contenedores entrada-salida exterior TEUS</t>
  </si>
  <si>
    <t>Acumulado desde Enero Contenedores entrada-salida exterior TEUS</t>
  </si>
  <si>
    <t>Marzo Buques mercantes (G.T.)</t>
  </si>
  <si>
    <t>Marzo Buques mercantes (Número)</t>
  </si>
  <si>
    <t>Acumulado desde Enero Buques mercantes (Número)</t>
  </si>
  <si>
    <t>Acumulado desde Enero Buques mercantes (G.T.)</t>
  </si>
  <si>
    <t>Marzo Buques de crucero (Número)</t>
  </si>
  <si>
    <t>Acumulado desde Enero Buques de crucero (Número)</t>
  </si>
  <si>
    <t>Marzo Pasajeros en régimen de transporte y de crucero (Número)</t>
  </si>
  <si>
    <t>Acumulado desde Enero Pasajeros en régimen de transporte y de crucero (Número)</t>
  </si>
  <si>
    <t>Marzo Pasajeros en régimen de transporte (Número)</t>
  </si>
  <si>
    <t>Acumulado desde Enero Pasajeros en régimen de transporte (Número)</t>
  </si>
  <si>
    <t>Marzo Pasajeros de crucero (Número)</t>
  </si>
  <si>
    <t>Acumulado desde Enero Pasajeros de crucero (Número)</t>
  </si>
  <si>
    <t>Marzo Automóviles en régimen de pasaje (Unidades)</t>
  </si>
  <si>
    <t>Acumulado desde Enero Automóviles en régimen de pasaje (Unidades)</t>
  </si>
  <si>
    <t>Marzo Automóviles en régimen de mercancía (Unidades)</t>
  </si>
  <si>
    <t>Acumulado desde Enero Automóviles en régimen de mercancía (Unidades)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</si>
  <si>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</si>
  <si>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</si>
  <si>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</si>
  <si>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</si>
  <si>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</si>
  <si>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</si>
  <si>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</si>
  <si>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</si>
  <si>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</si>
  <si>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</si>
  <si>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</si>
  <si>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</si>
  <si>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</si>
  <si>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</si>
  <si>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</si>
  <si>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</si>
  <si>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</si>
  <si>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</si>
  <si>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</si>
  <si>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</si>
  <si>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</si>
  <si>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</si>
  <si>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</si>
  <si>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</si>
  <si>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</si>
  <si>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</si>
  <si>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</si>
  <si>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</si>
  <si>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</si>
  <si>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</si>
  <si>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</si>
  <si>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</si>
  <si>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</si>
  <si>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</si>
  <si>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</si>
  <si>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</si>
  <si>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</si>
  <si>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</si>
  <si>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</si>
  <si>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</si>
  <si>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</si>
  <si>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</si>
  <si>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</si>
  <si>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</si>
  <si>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</si>
  <si>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</si>
  <si>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</si>
  <si>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</si>
  <si>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</si>
  <si>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</si>
  <si>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</si>
  <si>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</si>
  <si>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</si>
  <si>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</si>
  <si>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</si>
  <si>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</si>
  <si>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</si>
  <si>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</si>
  <si>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</si>
  <si>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</si>
  <si>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</si>
  <si>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</si>
  <si>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</si>
  <si>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</si>
  <si>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</si>
  <si>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Marzo 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</si>
  <si>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</si>
  <si>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</si>
  <si>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</si>
  <si>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</si>
  <si>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</si>
  <si>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</si>
  <si>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</si>
  <si>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</si>
  <si>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</si>
  <si>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</si>
  <si>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</si>
  <si>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</si>
  <si>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</si>
  <si>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</si>
  <si>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</si>
  <si>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</si>
  <si>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</si>
  <si>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</si>
  <si>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</si>
  <si>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</si>
  <si>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</si>
  <si>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</si>
  <si>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</si>
  <si>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</si>
  <si>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</si>
  <si>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</si>
  <si>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</si>
  <si>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</si>
  <si>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</si>
  <si>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</si>
  <si>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</si>
  <si>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</si>
  <si>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</si>
  <si>
    <t>2022 GT</t>
  </si>
  <si>
    <t>2023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</si>
</sst>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51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3%20Marz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15076914</v>
          </cell>
          <cell r="C35">
            <v>14942976</v>
          </cell>
          <cell r="D35">
            <v>44252144</v>
          </cell>
          <cell r="E35">
            <v>44350336</v>
          </cell>
        </row>
      </sheetData>
      <sheetData sheetId="8">
        <row r="35">
          <cell r="B35">
            <v>6815824</v>
          </cell>
          <cell r="C35">
            <v>8371578</v>
          </cell>
          <cell r="D35">
            <v>22403115</v>
          </cell>
          <cell r="E35">
            <v>23604226</v>
          </cell>
        </row>
      </sheetData>
      <sheetData sheetId="9">
        <row r="35">
          <cell r="B35">
            <v>22730078</v>
          </cell>
          <cell r="C35">
            <v>22887572</v>
          </cell>
          <cell r="D35">
            <v>66190249</v>
          </cell>
          <cell r="E35">
            <v>62813905</v>
          </cell>
        </row>
      </sheetData>
      <sheetData sheetId="10">
        <row r="35">
          <cell r="B35">
            <v>15530745</v>
          </cell>
          <cell r="C35">
            <v>15051258</v>
          </cell>
          <cell r="D35">
            <v>46100480</v>
          </cell>
          <cell r="E35">
            <v>42261042</v>
          </cell>
        </row>
      </sheetData>
      <sheetData sheetId="11">
        <row r="35">
          <cell r="B35">
            <v>12350.231</v>
          </cell>
          <cell r="C35">
            <v>14472.65</v>
          </cell>
          <cell r="D35">
            <v>30159.505999999994</v>
          </cell>
          <cell r="E35">
            <v>31003.353000000003</v>
          </cell>
        </row>
      </sheetData>
      <sheetData sheetId="12">
        <row r="35">
          <cell r="B35">
            <v>966042</v>
          </cell>
          <cell r="C35">
            <v>964360</v>
          </cell>
          <cell r="D35">
            <v>2764494</v>
          </cell>
          <cell r="E35">
            <v>2578435</v>
          </cell>
        </row>
      </sheetData>
      <sheetData sheetId="13">
        <row r="35">
          <cell r="B35">
            <v>824156</v>
          </cell>
          <cell r="C35">
            <v>822290</v>
          </cell>
          <cell r="D35">
            <v>2340537</v>
          </cell>
          <cell r="E35">
            <v>2174887</v>
          </cell>
        </row>
      </sheetData>
      <sheetData sheetId="14">
        <row r="35">
          <cell r="B35">
            <v>302740</v>
          </cell>
          <cell r="C35">
            <v>359331</v>
          </cell>
          <cell r="D35">
            <v>922086</v>
          </cell>
          <cell r="E35">
            <v>848701</v>
          </cell>
        </row>
      </sheetData>
      <sheetData sheetId="15">
        <row r="35">
          <cell r="B35">
            <v>12663695</v>
          </cell>
          <cell r="C35">
            <v>12160484</v>
          </cell>
          <cell r="D35">
            <v>36113505</v>
          </cell>
          <cell r="E35">
            <v>34932088</v>
          </cell>
        </row>
      </sheetData>
      <sheetData sheetId="16">
        <row r="35">
          <cell r="B35">
            <v>9680272</v>
          </cell>
          <cell r="C35">
            <v>8762492</v>
          </cell>
          <cell r="D35">
            <v>27806655</v>
          </cell>
          <cell r="E35">
            <v>24623194</v>
          </cell>
        </row>
      </sheetData>
      <sheetData sheetId="17">
        <row r="35">
          <cell r="B35">
            <v>5919954</v>
          </cell>
          <cell r="C35">
            <v>6714734</v>
          </cell>
          <cell r="D35">
            <v>16910193</v>
          </cell>
          <cell r="E35">
            <v>17679416</v>
          </cell>
        </row>
      </sheetData>
      <sheetData sheetId="18">
        <row r="35">
          <cell r="B35">
            <v>250699</v>
          </cell>
          <cell r="C35">
            <v>278305</v>
          </cell>
          <cell r="D35">
            <v>699694</v>
          </cell>
          <cell r="E35">
            <v>721904</v>
          </cell>
        </row>
      </sheetData>
      <sheetData sheetId="19">
        <row r="35">
          <cell r="B35">
            <v>1387739.75</v>
          </cell>
          <cell r="C35">
            <v>1370626.5</v>
          </cell>
          <cell r="D35">
            <v>4190869</v>
          </cell>
          <cell r="E35">
            <v>3877307.75</v>
          </cell>
        </row>
      </sheetData>
      <sheetData sheetId="20">
        <row r="35">
          <cell r="B35">
            <v>765700.75</v>
          </cell>
          <cell r="C35">
            <v>698923.25</v>
          </cell>
          <cell r="D35">
            <v>2236150.17</v>
          </cell>
          <cell r="E35">
            <v>1956071</v>
          </cell>
        </row>
      </sheetData>
      <sheetData sheetId="21">
        <row r="35">
          <cell r="B35">
            <v>160352</v>
          </cell>
          <cell r="C35">
            <v>186635.75</v>
          </cell>
          <cell r="D35">
            <v>477433.5</v>
          </cell>
          <cell r="E35">
            <v>506038.25</v>
          </cell>
        </row>
      </sheetData>
      <sheetData sheetId="22">
        <row r="35">
          <cell r="B35">
            <v>461687</v>
          </cell>
          <cell r="C35">
            <v>485067.5</v>
          </cell>
          <cell r="D35">
            <v>1477285.33</v>
          </cell>
          <cell r="E35">
            <v>1415198.5</v>
          </cell>
        </row>
      </sheetData>
      <sheetData sheetId="23">
        <row r="35">
          <cell r="B35">
            <v>11132</v>
          </cell>
          <cell r="C35">
            <v>12228</v>
          </cell>
          <cell r="D35">
            <v>32229</v>
          </cell>
          <cell r="E35">
            <v>34341</v>
          </cell>
        </row>
      </sheetData>
      <sheetData sheetId="24">
        <row r="35">
          <cell r="B35">
            <v>188190354</v>
          </cell>
          <cell r="C35">
            <v>208014103</v>
          </cell>
          <cell r="D35">
            <v>536951121</v>
          </cell>
          <cell r="E35">
            <v>586240099</v>
          </cell>
        </row>
      </sheetData>
      <sheetData sheetId="25">
        <row r="35">
          <cell r="B35">
            <v>314</v>
          </cell>
          <cell r="C35">
            <v>297</v>
          </cell>
          <cell r="D35">
            <v>786</v>
          </cell>
          <cell r="E35">
            <v>741</v>
          </cell>
        </row>
      </sheetData>
      <sheetData sheetId="26">
        <row r="35">
          <cell r="B35">
            <v>1489095</v>
          </cell>
          <cell r="C35">
            <v>2253950</v>
          </cell>
          <cell r="D35">
            <v>3944292</v>
          </cell>
          <cell r="E35">
            <v>6108238</v>
          </cell>
        </row>
      </sheetData>
      <sheetData sheetId="27">
        <row r="35">
          <cell r="B35">
            <v>1143547</v>
          </cell>
          <cell r="C35">
            <v>1574341</v>
          </cell>
          <cell r="D35">
            <v>3128112</v>
          </cell>
          <cell r="E35">
            <v>4266140</v>
          </cell>
        </row>
      </sheetData>
      <sheetData sheetId="28">
        <row r="35">
          <cell r="B35">
            <v>345548</v>
          </cell>
          <cell r="C35">
            <v>679609</v>
          </cell>
          <cell r="D35">
            <v>816180</v>
          </cell>
          <cell r="E35">
            <v>1842098</v>
          </cell>
        </row>
      </sheetData>
      <sheetData sheetId="29">
        <row r="35">
          <cell r="B35">
            <v>302778</v>
          </cell>
          <cell r="C35">
            <v>402277</v>
          </cell>
          <cell r="D35">
            <v>851184</v>
          </cell>
          <cell r="E35">
            <v>1122947</v>
          </cell>
        </row>
      </sheetData>
      <sheetData sheetId="30">
        <row r="35">
          <cell r="B35">
            <v>228853</v>
          </cell>
          <cell r="C35">
            <v>388993</v>
          </cell>
          <cell r="D35">
            <v>707948</v>
          </cell>
          <cell r="E35">
            <v>951754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topLeftCell="CR1" workbookViewId="0">
      <selection activeCell="CM2" sqref="CM2"/>
    </sheetView>
  </sheetViews>
  <sheetFormatPr baseColWidth="10" defaultColWidth="9.140625" defaultRowHeight="15" x14ac:dyDescent="0.25"/>
  <cols>
    <col min="1" max="1" width="20.140625" customWidth="1"/>
    <col min="6" max="6" width="12.85546875" customWidth="1"/>
    <col min="18" max="18" width="12.140625" customWidth="1"/>
    <col min="21" max="21" width="12.7109375" customWidth="1"/>
    <col min="28" max="28" width="11.7109375" customWidth="1"/>
    <col min="33" max="33" width="13.140625" customWidth="1"/>
    <col min="36" max="36" width="15.85546875" customWidth="1"/>
    <col min="38" max="38" width="12.140625" customWidth="1"/>
    <col min="43" max="43" width="11.140625" customWidth="1"/>
    <col min="48" max="48" width="15.140625" customWidth="1"/>
    <col min="51" max="51" width="14.5703125" customWidth="1"/>
    <col min="58" max="58" width="19.5703125" customWidth="1"/>
    <col min="61" max="61" width="17.140625" customWidth="1"/>
    <col min="68" max="68" width="12.85546875" customWidth="1"/>
    <col min="73" max="73" width="11.85546875" customWidth="1"/>
    <col min="76" max="76" width="12.140625" customWidth="1"/>
    <col min="78" max="78" width="14.42578125" customWidth="1"/>
    <col min="81" max="81" width="13.28515625" customWidth="1"/>
    <col min="98" max="98" width="17.28515625" customWidth="1"/>
    <col min="101" max="101" width="15.5703125" customWidth="1"/>
    <col min="103" max="103" width="18.28515625" customWidth="1"/>
    <col min="113" max="113" width="13.85546875" customWidth="1"/>
    <col min="118" max="118" width="13.140625" customWidth="1"/>
  </cols>
  <sheetData>
    <row r="1" spans="1:121" ht="36" customHeight="1" x14ac:dyDescent="0.25">
      <c r="A1" s="1" t="s">
        <v>0</v>
      </c>
      <c r="B1" s="13" t="s">
        <v>33</v>
      </c>
      <c r="C1" s="13"/>
      <c r="D1" s="13" t="s">
        <v>34</v>
      </c>
      <c r="E1" s="13"/>
      <c r="F1" s="13"/>
      <c r="G1" s="13" t="s">
        <v>37</v>
      </c>
      <c r="H1" s="13"/>
      <c r="I1" s="13" t="s">
        <v>38</v>
      </c>
      <c r="J1" s="13"/>
      <c r="K1" s="13"/>
      <c r="L1" s="13" t="s">
        <v>39</v>
      </c>
      <c r="M1" s="13"/>
      <c r="N1" s="13" t="s">
        <v>40</v>
      </c>
      <c r="O1" s="13"/>
      <c r="P1" s="13"/>
      <c r="Q1" s="13" t="s">
        <v>41</v>
      </c>
      <c r="R1" s="13"/>
      <c r="S1" s="13" t="s">
        <v>42</v>
      </c>
      <c r="T1" s="13"/>
      <c r="U1" s="13"/>
      <c r="V1" s="13" t="s">
        <v>43</v>
      </c>
      <c r="W1" s="13"/>
      <c r="X1" s="13" t="s">
        <v>44</v>
      </c>
      <c r="Y1" s="13"/>
      <c r="Z1" s="13"/>
      <c r="AA1" s="13" t="s">
        <v>45</v>
      </c>
      <c r="AB1" s="13"/>
      <c r="AC1" s="13" t="s">
        <v>46</v>
      </c>
      <c r="AD1" s="13"/>
      <c r="AE1" s="13"/>
      <c r="AF1" s="13" t="s">
        <v>47</v>
      </c>
      <c r="AG1" s="13"/>
      <c r="AH1" s="13" t="s">
        <v>48</v>
      </c>
      <c r="AI1" s="13"/>
      <c r="AJ1" s="13"/>
      <c r="AK1" s="13" t="s">
        <v>49</v>
      </c>
      <c r="AL1" s="13"/>
      <c r="AM1" s="13" t="s">
        <v>50</v>
      </c>
      <c r="AN1" s="13"/>
      <c r="AO1" s="13"/>
      <c r="AP1" s="13" t="s">
        <v>51</v>
      </c>
      <c r="AQ1" s="13"/>
      <c r="AR1" s="13" t="s">
        <v>52</v>
      </c>
      <c r="AS1" s="13"/>
      <c r="AT1" s="13"/>
      <c r="AU1" s="13" t="s">
        <v>53</v>
      </c>
      <c r="AV1" s="13"/>
      <c r="AW1" s="13" t="s">
        <v>54</v>
      </c>
      <c r="AX1" s="13"/>
      <c r="AY1" s="13"/>
      <c r="AZ1" s="13" t="s">
        <v>55</v>
      </c>
      <c r="BA1" s="13"/>
      <c r="BB1" s="13" t="s">
        <v>56</v>
      </c>
      <c r="BC1" s="13"/>
      <c r="BD1" s="13"/>
      <c r="BE1" s="13" t="s">
        <v>57</v>
      </c>
      <c r="BF1" s="13"/>
      <c r="BG1" s="13" t="s">
        <v>58</v>
      </c>
      <c r="BH1" s="13"/>
      <c r="BI1" s="13"/>
      <c r="BJ1" s="13" t="s">
        <v>59</v>
      </c>
      <c r="BK1" s="13"/>
      <c r="BL1" s="13" t="s">
        <v>60</v>
      </c>
      <c r="BM1" s="13"/>
      <c r="BN1" s="13"/>
      <c r="BO1" s="13" t="s">
        <v>61</v>
      </c>
      <c r="BP1" s="13"/>
      <c r="BQ1" s="13" t="s">
        <v>62</v>
      </c>
      <c r="BR1" s="13"/>
      <c r="BS1" s="13"/>
      <c r="BT1" s="13" t="s">
        <v>63</v>
      </c>
      <c r="BU1" s="13"/>
      <c r="BV1" s="13" t="s">
        <v>64</v>
      </c>
      <c r="BW1" s="13"/>
      <c r="BX1" s="13"/>
      <c r="BY1" s="13" t="s">
        <v>65</v>
      </c>
      <c r="BZ1" s="13"/>
      <c r="CA1" s="13" t="s">
        <v>66</v>
      </c>
      <c r="CB1" s="13"/>
      <c r="CC1" s="13"/>
      <c r="CD1" s="13" t="s">
        <v>68</v>
      </c>
      <c r="CE1" s="13"/>
      <c r="CF1" s="13" t="s">
        <v>69</v>
      </c>
      <c r="CG1" s="13"/>
      <c r="CH1" s="13"/>
      <c r="CI1" s="13" t="s">
        <v>67</v>
      </c>
      <c r="CJ1" s="13"/>
      <c r="CK1" s="13" t="s">
        <v>70</v>
      </c>
      <c r="CL1" s="13"/>
      <c r="CM1" s="13"/>
      <c r="CN1" s="2" t="s">
        <v>71</v>
      </c>
      <c r="CO1" s="2"/>
      <c r="CP1" s="13" t="s">
        <v>72</v>
      </c>
      <c r="CQ1" s="13"/>
      <c r="CR1" s="13"/>
      <c r="CS1" s="13" t="s">
        <v>73</v>
      </c>
      <c r="CT1" s="13"/>
      <c r="CU1" s="13" t="s">
        <v>74</v>
      </c>
      <c r="CV1" s="13"/>
      <c r="CW1" s="13"/>
      <c r="CX1" s="13" t="s">
        <v>75</v>
      </c>
      <c r="CY1" s="13"/>
      <c r="CZ1" s="13" t="s">
        <v>76</v>
      </c>
      <c r="DA1" s="13"/>
      <c r="DB1" s="13"/>
      <c r="DC1" s="13" t="s">
        <v>77</v>
      </c>
      <c r="DD1" s="13"/>
      <c r="DE1" s="13" t="s">
        <v>78</v>
      </c>
      <c r="DF1" s="13"/>
      <c r="DG1" s="13"/>
      <c r="DH1" s="13" t="s">
        <v>79</v>
      </c>
      <c r="DI1" s="13"/>
      <c r="DJ1" s="13" t="s">
        <v>80</v>
      </c>
      <c r="DK1" s="13"/>
      <c r="DL1" s="13"/>
      <c r="DM1" s="13" t="s">
        <v>81</v>
      </c>
      <c r="DN1" s="13"/>
      <c r="DO1" s="13" t="s">
        <v>82</v>
      </c>
      <c r="DP1" s="13"/>
      <c r="DQ1" s="13"/>
    </row>
    <row r="2" spans="1:121" ht="22.5" customHeight="1" x14ac:dyDescent="0.25">
      <c r="A2" s="1"/>
      <c r="B2" s="3" t="s">
        <v>35</v>
      </c>
      <c r="C2" s="3" t="s">
        <v>36</v>
      </c>
      <c r="D2" s="3" t="s">
        <v>35</v>
      </c>
      <c r="E2" s="3" t="s">
        <v>36</v>
      </c>
      <c r="F2" s="4" t="s">
        <v>2</v>
      </c>
      <c r="G2" s="3" t="s">
        <v>35</v>
      </c>
      <c r="H2" s="3" t="s">
        <v>36</v>
      </c>
      <c r="I2" s="3" t="s">
        <v>35</v>
      </c>
      <c r="J2" s="3" t="s">
        <v>36</v>
      </c>
      <c r="K2" s="4" t="s">
        <v>2</v>
      </c>
      <c r="L2" s="3" t="s">
        <v>35</v>
      </c>
      <c r="M2" s="3" t="s">
        <v>36</v>
      </c>
      <c r="N2" s="3" t="s">
        <v>35</v>
      </c>
      <c r="O2" s="3" t="s">
        <v>36</v>
      </c>
      <c r="P2" s="4" t="s">
        <v>2</v>
      </c>
      <c r="Q2" s="3" t="s">
        <v>35</v>
      </c>
      <c r="R2" s="3" t="s">
        <v>36</v>
      </c>
      <c r="S2" s="3" t="s">
        <v>35</v>
      </c>
      <c r="T2" s="3" t="s">
        <v>36</v>
      </c>
      <c r="U2" s="4" t="s">
        <v>2</v>
      </c>
      <c r="V2" s="3" t="s">
        <v>35</v>
      </c>
      <c r="W2" s="3" t="s">
        <v>36</v>
      </c>
      <c r="X2" s="3" t="s">
        <v>35</v>
      </c>
      <c r="Y2" s="3" t="s">
        <v>36</v>
      </c>
      <c r="Z2" s="4" t="s">
        <v>2</v>
      </c>
      <c r="AA2" s="3" t="s">
        <v>35</v>
      </c>
      <c r="AB2" s="3" t="s">
        <v>36</v>
      </c>
      <c r="AC2" s="3" t="s">
        <v>35</v>
      </c>
      <c r="AD2" s="3" t="s">
        <v>36</v>
      </c>
      <c r="AE2" s="4" t="s">
        <v>2</v>
      </c>
      <c r="AF2" s="3" t="s">
        <v>35</v>
      </c>
      <c r="AG2" s="3" t="s">
        <v>36</v>
      </c>
      <c r="AH2" s="3" t="s">
        <v>35</v>
      </c>
      <c r="AI2" s="3" t="s">
        <v>36</v>
      </c>
      <c r="AJ2" s="4" t="s">
        <v>2</v>
      </c>
      <c r="AK2" s="3" t="s">
        <v>35</v>
      </c>
      <c r="AL2" s="3" t="s">
        <v>36</v>
      </c>
      <c r="AM2" s="3" t="s">
        <v>35</v>
      </c>
      <c r="AN2" s="3" t="s">
        <v>36</v>
      </c>
      <c r="AO2" s="4" t="s">
        <v>2</v>
      </c>
      <c r="AP2" s="3" t="s">
        <v>35</v>
      </c>
      <c r="AQ2" s="3" t="s">
        <v>36</v>
      </c>
      <c r="AR2" s="3" t="s">
        <v>35</v>
      </c>
      <c r="AS2" s="3" t="s">
        <v>36</v>
      </c>
      <c r="AT2" s="4" t="s">
        <v>2</v>
      </c>
      <c r="AU2" s="3" t="s">
        <v>35</v>
      </c>
      <c r="AV2" s="3" t="s">
        <v>36</v>
      </c>
      <c r="AW2" s="3" t="s">
        <v>35</v>
      </c>
      <c r="AX2" s="3" t="s">
        <v>36</v>
      </c>
      <c r="AY2" s="4" t="s">
        <v>2</v>
      </c>
      <c r="AZ2" s="3" t="s">
        <v>35</v>
      </c>
      <c r="BA2" s="3" t="s">
        <v>36</v>
      </c>
      <c r="BB2" s="3" t="s">
        <v>35</v>
      </c>
      <c r="BC2" s="3" t="s">
        <v>36</v>
      </c>
      <c r="BD2" s="4" t="s">
        <v>2</v>
      </c>
      <c r="BE2" s="3">
        <v>2022</v>
      </c>
      <c r="BF2" s="3">
        <v>2023</v>
      </c>
      <c r="BG2" s="3">
        <v>2022</v>
      </c>
      <c r="BH2" s="3">
        <v>2023</v>
      </c>
      <c r="BI2" s="4" t="s">
        <v>2</v>
      </c>
      <c r="BJ2" s="3">
        <v>2022</v>
      </c>
      <c r="BK2" s="3">
        <v>2023</v>
      </c>
      <c r="BL2" s="3">
        <v>2022</v>
      </c>
      <c r="BM2" s="3">
        <v>2023</v>
      </c>
      <c r="BN2" s="4" t="s">
        <v>2</v>
      </c>
      <c r="BO2" s="3">
        <v>2022</v>
      </c>
      <c r="BP2" s="3">
        <v>2023</v>
      </c>
      <c r="BQ2" s="3">
        <v>2022</v>
      </c>
      <c r="BR2" s="3">
        <v>2023</v>
      </c>
      <c r="BS2" s="4" t="s">
        <v>2</v>
      </c>
      <c r="BT2" s="3">
        <v>2022</v>
      </c>
      <c r="BU2" s="3">
        <v>2023</v>
      </c>
      <c r="BV2" s="3">
        <v>2022</v>
      </c>
      <c r="BW2" s="3">
        <v>2023</v>
      </c>
      <c r="BX2" s="4" t="s">
        <v>2</v>
      </c>
      <c r="BY2" s="3">
        <v>2022</v>
      </c>
      <c r="BZ2" s="3">
        <v>2023</v>
      </c>
      <c r="CA2" s="3">
        <v>2022</v>
      </c>
      <c r="CB2" s="3">
        <v>2023</v>
      </c>
      <c r="CC2" s="4" t="s">
        <v>2</v>
      </c>
      <c r="CD2" s="3">
        <v>2022</v>
      </c>
      <c r="CE2" s="3">
        <v>2023</v>
      </c>
      <c r="CF2" s="3">
        <v>2022</v>
      </c>
      <c r="CG2" s="3">
        <v>2023</v>
      </c>
      <c r="CH2" s="4" t="s">
        <v>2</v>
      </c>
      <c r="CI2" s="3" t="s">
        <v>182</v>
      </c>
      <c r="CJ2" s="3" t="s">
        <v>183</v>
      </c>
      <c r="CK2" s="3" t="s">
        <v>182</v>
      </c>
      <c r="CL2" s="3" t="s">
        <v>183</v>
      </c>
      <c r="CM2" s="4" t="s">
        <v>2</v>
      </c>
      <c r="CN2" s="3">
        <v>2022</v>
      </c>
      <c r="CO2" s="3">
        <v>2023</v>
      </c>
      <c r="CP2" s="3">
        <v>2022</v>
      </c>
      <c r="CQ2" s="3">
        <v>2023</v>
      </c>
      <c r="CR2" s="4" t="s">
        <v>2</v>
      </c>
      <c r="CS2" s="3">
        <v>2022</v>
      </c>
      <c r="CT2" s="3">
        <v>2023</v>
      </c>
      <c r="CU2" s="3">
        <v>2022</v>
      </c>
      <c r="CV2" s="3">
        <v>2023</v>
      </c>
      <c r="CW2" s="4" t="s">
        <v>2</v>
      </c>
      <c r="CX2" s="3">
        <v>2022</v>
      </c>
      <c r="CY2" s="3">
        <v>2023</v>
      </c>
      <c r="CZ2" s="3">
        <v>2022</v>
      </c>
      <c r="DA2" s="3">
        <v>2023</v>
      </c>
      <c r="DB2" s="4" t="s">
        <v>2</v>
      </c>
      <c r="DC2" s="3">
        <v>2022</v>
      </c>
      <c r="DD2" s="3">
        <v>2023</v>
      </c>
      <c r="DE2" s="3">
        <v>2022</v>
      </c>
      <c r="DF2" s="3">
        <v>2023</v>
      </c>
      <c r="DG2" s="4" t="s">
        <v>2</v>
      </c>
      <c r="DH2" s="3">
        <v>2022</v>
      </c>
      <c r="DI2" s="3">
        <v>2023</v>
      </c>
      <c r="DJ2" s="3">
        <v>2022</v>
      </c>
      <c r="DK2" s="3">
        <v>2023</v>
      </c>
      <c r="DL2" s="4" t="s">
        <v>2</v>
      </c>
      <c r="DM2" s="3">
        <v>2022</v>
      </c>
      <c r="DN2" s="3">
        <v>2023</v>
      </c>
      <c r="DO2" s="3">
        <v>2022</v>
      </c>
      <c r="DP2" s="3">
        <v>2023</v>
      </c>
      <c r="DQ2" s="4" t="s">
        <v>2</v>
      </c>
    </row>
    <row r="3" spans="1:121" x14ac:dyDescent="0.25">
      <c r="A3" s="5" t="s">
        <v>3</v>
      </c>
      <c r="B3" s="6">
        <v>570653</v>
      </c>
      <c r="C3" s="6">
        <v>591403</v>
      </c>
      <c r="D3" s="6">
        <v>1884441</v>
      </c>
      <c r="E3" s="6">
        <v>2163428</v>
      </c>
      <c r="F3" s="7">
        <v>14.804761730401751</v>
      </c>
      <c r="G3" s="6">
        <v>251749</v>
      </c>
      <c r="H3" s="6">
        <v>544458</v>
      </c>
      <c r="I3" s="6">
        <v>901760</v>
      </c>
      <c r="J3" s="6">
        <v>1612138</v>
      </c>
      <c r="K3" s="7">
        <v>78.776836408800563</v>
      </c>
      <c r="L3" s="6">
        <v>60822</v>
      </c>
      <c r="M3" s="6">
        <v>80350</v>
      </c>
      <c r="N3" s="6">
        <v>207752</v>
      </c>
      <c r="O3" s="6">
        <v>178670</v>
      </c>
      <c r="P3" s="7">
        <v>-13.99842119450113</v>
      </c>
      <c r="Q3" s="6">
        <v>0</v>
      </c>
      <c r="R3" s="6">
        <v>0</v>
      </c>
      <c r="S3" s="6">
        <v>30</v>
      </c>
      <c r="T3" s="6">
        <v>66</v>
      </c>
      <c r="U3" s="7">
        <v>120</v>
      </c>
      <c r="V3" s="6">
        <v>1143.8409999999999</v>
      </c>
      <c r="W3" s="6">
        <v>2442.9470000000001</v>
      </c>
      <c r="X3" s="6">
        <v>3512.116</v>
      </c>
      <c r="Y3" s="6">
        <v>5031.3190000000004</v>
      </c>
      <c r="Z3" s="7">
        <v>43.256059879571147</v>
      </c>
      <c r="AA3" s="6">
        <v>6147</v>
      </c>
      <c r="AB3" s="6">
        <v>7792</v>
      </c>
      <c r="AC3" s="6">
        <v>12941</v>
      </c>
      <c r="AD3" s="6">
        <v>13532</v>
      </c>
      <c r="AE3" s="7">
        <v>4.5668804574607833</v>
      </c>
      <c r="AF3" s="6">
        <v>1867</v>
      </c>
      <c r="AG3" s="6">
        <v>3394</v>
      </c>
      <c r="AH3" s="6">
        <v>7448</v>
      </c>
      <c r="AI3" s="6">
        <v>7481</v>
      </c>
      <c r="AJ3" s="7">
        <v>0.44307196562836282</v>
      </c>
      <c r="AK3" s="6">
        <v>0</v>
      </c>
      <c r="AL3" s="6">
        <v>0</v>
      </c>
      <c r="AM3" s="6">
        <v>0</v>
      </c>
      <c r="AN3" s="6">
        <v>0</v>
      </c>
      <c r="AO3" s="7" t="s">
        <v>21</v>
      </c>
      <c r="AP3" s="6">
        <v>0</v>
      </c>
      <c r="AQ3" s="6">
        <v>318609</v>
      </c>
      <c r="AR3" s="6">
        <v>92330</v>
      </c>
      <c r="AS3" s="6">
        <v>902789</v>
      </c>
      <c r="AT3" s="7">
        <v>877.7851185963392</v>
      </c>
      <c r="AU3" s="6">
        <v>0</v>
      </c>
      <c r="AV3" s="6">
        <v>0</v>
      </c>
      <c r="AW3" s="6">
        <v>0</v>
      </c>
      <c r="AX3" s="6">
        <v>0</v>
      </c>
      <c r="AY3" s="7" t="s">
        <v>21</v>
      </c>
      <c r="AZ3" s="6">
        <v>0</v>
      </c>
      <c r="BA3" s="6">
        <v>0</v>
      </c>
      <c r="BB3" s="6">
        <v>0</v>
      </c>
      <c r="BC3" s="6">
        <v>0</v>
      </c>
      <c r="BD3" s="7" t="s">
        <v>21</v>
      </c>
      <c r="BE3" s="6">
        <v>0</v>
      </c>
      <c r="BF3" s="6">
        <v>0</v>
      </c>
      <c r="BG3" s="6">
        <v>0</v>
      </c>
      <c r="BH3" s="6">
        <v>0</v>
      </c>
      <c r="BI3" s="7" t="s">
        <v>21</v>
      </c>
      <c r="BJ3" s="6">
        <v>0</v>
      </c>
      <c r="BK3" s="6">
        <v>0</v>
      </c>
      <c r="BL3" s="6">
        <v>3</v>
      </c>
      <c r="BM3" s="6">
        <v>6</v>
      </c>
      <c r="BN3" s="7">
        <v>100</v>
      </c>
      <c r="BO3" s="6">
        <v>0</v>
      </c>
      <c r="BP3" s="6">
        <v>0</v>
      </c>
      <c r="BQ3" s="6">
        <v>0</v>
      </c>
      <c r="BR3" s="6">
        <v>0</v>
      </c>
      <c r="BS3" s="7" t="s">
        <v>21</v>
      </c>
      <c r="BT3" s="6">
        <v>0</v>
      </c>
      <c r="BU3" s="6">
        <v>0</v>
      </c>
      <c r="BV3" s="6">
        <v>0</v>
      </c>
      <c r="BW3" s="6">
        <v>0</v>
      </c>
      <c r="BX3" s="7" t="s">
        <v>21</v>
      </c>
      <c r="BY3" s="6">
        <v>0</v>
      </c>
      <c r="BZ3" s="6">
        <v>0</v>
      </c>
      <c r="CA3" s="6">
        <v>3</v>
      </c>
      <c r="CB3" s="6">
        <v>6</v>
      </c>
      <c r="CC3" s="7">
        <v>100</v>
      </c>
      <c r="CD3" s="6">
        <v>80</v>
      </c>
      <c r="CE3" s="6">
        <v>86</v>
      </c>
      <c r="CF3" s="6">
        <v>238</v>
      </c>
      <c r="CG3" s="6">
        <v>263</v>
      </c>
      <c r="CH3" s="7">
        <v>10.504201680672271</v>
      </c>
      <c r="CI3" s="6">
        <v>1422512</v>
      </c>
      <c r="CJ3" s="6">
        <v>1659967</v>
      </c>
      <c r="CK3" s="6">
        <v>4122393</v>
      </c>
      <c r="CL3" s="6">
        <v>4664657</v>
      </c>
      <c r="CM3" s="7">
        <v>13.15410733522981</v>
      </c>
      <c r="CN3" s="6">
        <v>5</v>
      </c>
      <c r="CO3" s="6">
        <v>4</v>
      </c>
      <c r="CP3" s="6">
        <v>11</v>
      </c>
      <c r="CQ3" s="6">
        <v>8</v>
      </c>
      <c r="CR3" s="7">
        <v>-27.27272727272727</v>
      </c>
      <c r="CS3" s="6">
        <v>4693</v>
      </c>
      <c r="CT3" s="6">
        <v>10565</v>
      </c>
      <c r="CU3" s="6">
        <v>10390</v>
      </c>
      <c r="CV3" s="6">
        <v>17149</v>
      </c>
      <c r="CW3" s="7">
        <v>65.052935514918204</v>
      </c>
      <c r="CX3" s="6">
        <v>0</v>
      </c>
      <c r="CY3" s="6">
        <v>0</v>
      </c>
      <c r="CZ3" s="6">
        <v>0</v>
      </c>
      <c r="DA3" s="6">
        <v>0</v>
      </c>
      <c r="DB3" s="7" t="s">
        <v>21</v>
      </c>
      <c r="DC3" s="6">
        <v>4693</v>
      </c>
      <c r="DD3" s="6">
        <v>10565</v>
      </c>
      <c r="DE3" s="6">
        <v>10390</v>
      </c>
      <c r="DF3" s="6">
        <v>17149</v>
      </c>
      <c r="DG3" s="7">
        <v>65.052935514918204</v>
      </c>
      <c r="DH3" s="6">
        <v>0</v>
      </c>
      <c r="DI3" s="6">
        <v>0</v>
      </c>
      <c r="DJ3" s="6">
        <v>0</v>
      </c>
      <c r="DK3" s="6">
        <v>0</v>
      </c>
      <c r="DL3" s="7" t="s">
        <v>21</v>
      </c>
      <c r="DM3" s="6">
        <v>0</v>
      </c>
      <c r="DN3" s="6">
        <v>0</v>
      </c>
      <c r="DO3" s="6">
        <v>0</v>
      </c>
      <c r="DP3" s="6">
        <v>0</v>
      </c>
      <c r="DQ3" s="7" t="s">
        <v>21</v>
      </c>
    </row>
    <row r="4" spans="1:121" x14ac:dyDescent="0.25">
      <c r="A4" s="5" t="s">
        <v>4</v>
      </c>
      <c r="B4" s="6">
        <v>5285</v>
      </c>
      <c r="C4" s="6">
        <v>6504</v>
      </c>
      <c r="D4" s="6">
        <v>12475</v>
      </c>
      <c r="E4" s="6">
        <v>11957</v>
      </c>
      <c r="F4" s="7">
        <v>-4.152304609218433</v>
      </c>
      <c r="G4" s="6">
        <v>56578</v>
      </c>
      <c r="H4" s="6">
        <v>276103</v>
      </c>
      <c r="I4" s="6">
        <v>303348</v>
      </c>
      <c r="J4" s="6">
        <v>603270</v>
      </c>
      <c r="K4" s="7">
        <v>98.870604058704856</v>
      </c>
      <c r="L4" s="6">
        <v>141443</v>
      </c>
      <c r="M4" s="6">
        <v>107639</v>
      </c>
      <c r="N4" s="6">
        <v>380040</v>
      </c>
      <c r="O4" s="6">
        <v>300569</v>
      </c>
      <c r="P4" s="7">
        <v>-20.911219871592461</v>
      </c>
      <c r="Q4" s="6">
        <v>128299</v>
      </c>
      <c r="R4" s="6">
        <v>96319</v>
      </c>
      <c r="S4" s="6">
        <v>339611</v>
      </c>
      <c r="T4" s="6">
        <v>275292</v>
      </c>
      <c r="U4" s="7">
        <v>-18.939021409789429</v>
      </c>
      <c r="V4" s="6">
        <v>0</v>
      </c>
      <c r="W4" s="6">
        <v>0</v>
      </c>
      <c r="X4" s="6">
        <v>78.673000000000002</v>
      </c>
      <c r="Y4" s="6">
        <v>0</v>
      </c>
      <c r="Z4" s="7">
        <v>-100</v>
      </c>
      <c r="AA4" s="6">
        <v>2081</v>
      </c>
      <c r="AB4" s="6">
        <v>1509</v>
      </c>
      <c r="AC4" s="6">
        <v>5473</v>
      </c>
      <c r="AD4" s="6">
        <v>4820</v>
      </c>
      <c r="AE4" s="7">
        <v>-11.93129910469578</v>
      </c>
      <c r="AF4" s="6">
        <v>141</v>
      </c>
      <c r="AG4" s="6">
        <v>204</v>
      </c>
      <c r="AH4" s="6">
        <v>470</v>
      </c>
      <c r="AI4" s="6">
        <v>573</v>
      </c>
      <c r="AJ4" s="7">
        <v>21.914893617021281</v>
      </c>
      <c r="AK4" s="6">
        <v>0</v>
      </c>
      <c r="AL4" s="6">
        <v>0</v>
      </c>
      <c r="AM4" s="6">
        <v>0</v>
      </c>
      <c r="AN4" s="6">
        <v>0</v>
      </c>
      <c r="AO4" s="7" t="s">
        <v>21</v>
      </c>
      <c r="AP4" s="6">
        <v>6552</v>
      </c>
      <c r="AQ4" s="6">
        <v>0</v>
      </c>
      <c r="AR4" s="6">
        <v>12322</v>
      </c>
      <c r="AS4" s="6">
        <v>1100</v>
      </c>
      <c r="AT4" s="7">
        <v>-91.072877779581233</v>
      </c>
      <c r="AU4" s="6">
        <v>6552</v>
      </c>
      <c r="AV4" s="6">
        <v>0</v>
      </c>
      <c r="AW4" s="6">
        <v>12322</v>
      </c>
      <c r="AX4" s="6">
        <v>1100</v>
      </c>
      <c r="AY4" s="7">
        <v>-91.072877779581233</v>
      </c>
      <c r="AZ4" s="6">
        <v>167</v>
      </c>
      <c r="BA4" s="6">
        <v>4804</v>
      </c>
      <c r="BB4" s="6">
        <v>5089</v>
      </c>
      <c r="BC4" s="6">
        <v>9685</v>
      </c>
      <c r="BD4" s="7">
        <v>90.312438593043822</v>
      </c>
      <c r="BE4" s="6">
        <v>6</v>
      </c>
      <c r="BF4" s="6">
        <v>214</v>
      </c>
      <c r="BG4" s="6">
        <v>226</v>
      </c>
      <c r="BH4" s="6">
        <v>400</v>
      </c>
      <c r="BI4" s="7">
        <v>76.991150442477874</v>
      </c>
      <c r="BJ4" s="6">
        <v>18116</v>
      </c>
      <c r="BK4" s="6">
        <v>14534</v>
      </c>
      <c r="BL4" s="6">
        <v>51018</v>
      </c>
      <c r="BM4" s="6">
        <v>42644.5</v>
      </c>
      <c r="BN4" s="7">
        <v>-16.412834685797161</v>
      </c>
      <c r="BO4" s="6">
        <v>517.5</v>
      </c>
      <c r="BP4" s="6">
        <v>0</v>
      </c>
      <c r="BQ4" s="6">
        <v>964</v>
      </c>
      <c r="BR4" s="6">
        <v>109.5</v>
      </c>
      <c r="BS4" s="7">
        <v>-88.64107883817428</v>
      </c>
      <c r="BT4" s="6">
        <v>15398.5</v>
      </c>
      <c r="BU4" s="6">
        <v>13380.25</v>
      </c>
      <c r="BV4" s="6">
        <v>41808.5</v>
      </c>
      <c r="BW4" s="6">
        <v>36905.25</v>
      </c>
      <c r="BX4" s="7">
        <v>-11.727878302259111</v>
      </c>
      <c r="BY4" s="6">
        <v>2200</v>
      </c>
      <c r="BZ4" s="6">
        <v>1153.75</v>
      </c>
      <c r="CA4" s="6">
        <v>8245.5</v>
      </c>
      <c r="CB4" s="6">
        <v>5629.75</v>
      </c>
      <c r="CC4" s="7">
        <v>-31.72336425929295</v>
      </c>
      <c r="CD4" s="6">
        <v>60</v>
      </c>
      <c r="CE4" s="6">
        <v>57</v>
      </c>
      <c r="CF4" s="6">
        <v>152</v>
      </c>
      <c r="CG4" s="6">
        <v>168</v>
      </c>
      <c r="CH4" s="7">
        <v>10.52631578947368</v>
      </c>
      <c r="CI4" s="6">
        <v>1062301</v>
      </c>
      <c r="CJ4" s="6">
        <v>745037</v>
      </c>
      <c r="CK4" s="6">
        <v>2312030</v>
      </c>
      <c r="CL4" s="6">
        <v>2538978</v>
      </c>
      <c r="CM4" s="7">
        <v>9.8159625956410537</v>
      </c>
      <c r="CN4" s="6">
        <v>6</v>
      </c>
      <c r="CO4" s="6">
        <v>3</v>
      </c>
      <c r="CP4" s="6">
        <v>8</v>
      </c>
      <c r="CQ4" s="6">
        <v>11</v>
      </c>
      <c r="CR4" s="7">
        <v>37.5</v>
      </c>
      <c r="CS4" s="6">
        <v>19439</v>
      </c>
      <c r="CT4" s="6">
        <v>13212</v>
      </c>
      <c r="CU4" s="6">
        <v>43692</v>
      </c>
      <c r="CV4" s="6">
        <v>51720</v>
      </c>
      <c r="CW4" s="7">
        <v>18.374073056852509</v>
      </c>
      <c r="CX4" s="6">
        <v>10327</v>
      </c>
      <c r="CY4" s="6">
        <v>7243</v>
      </c>
      <c r="CZ4" s="6">
        <v>29692</v>
      </c>
      <c r="DA4" s="6">
        <v>25160</v>
      </c>
      <c r="DB4" s="7">
        <v>-15.263370604876741</v>
      </c>
      <c r="DC4" s="6">
        <v>9112</v>
      </c>
      <c r="DD4" s="6">
        <v>5969</v>
      </c>
      <c r="DE4" s="6">
        <v>14000</v>
      </c>
      <c r="DF4" s="6">
        <v>26560</v>
      </c>
      <c r="DG4" s="7">
        <v>89.714285714285722</v>
      </c>
      <c r="DH4" s="6">
        <v>2149</v>
      </c>
      <c r="DI4" s="6">
        <v>1687</v>
      </c>
      <c r="DJ4" s="6">
        <v>6435</v>
      </c>
      <c r="DK4" s="6">
        <v>6142</v>
      </c>
      <c r="DL4" s="7">
        <v>-4.5532245532245534</v>
      </c>
      <c r="DM4" s="6">
        <v>96</v>
      </c>
      <c r="DN4" s="6">
        <v>95</v>
      </c>
      <c r="DO4" s="6">
        <v>293</v>
      </c>
      <c r="DP4" s="6">
        <v>315</v>
      </c>
      <c r="DQ4" s="7">
        <v>7.5085324232081936</v>
      </c>
    </row>
    <row r="5" spans="1:121" x14ac:dyDescent="0.25">
      <c r="A5" s="5" t="s">
        <v>5</v>
      </c>
      <c r="B5" s="6">
        <v>0</v>
      </c>
      <c r="C5" s="6">
        <v>0</v>
      </c>
      <c r="D5" s="6">
        <v>21406</v>
      </c>
      <c r="E5" s="6">
        <v>8227</v>
      </c>
      <c r="F5" s="7">
        <v>-61.566850415771277</v>
      </c>
      <c r="G5" s="6">
        <v>289639</v>
      </c>
      <c r="H5" s="6">
        <v>368991</v>
      </c>
      <c r="I5" s="6">
        <v>945910</v>
      </c>
      <c r="J5" s="6">
        <v>981838</v>
      </c>
      <c r="K5" s="7">
        <v>3.7982471905361019</v>
      </c>
      <c r="L5" s="6">
        <v>140978</v>
      </c>
      <c r="M5" s="6">
        <v>103864</v>
      </c>
      <c r="N5" s="6">
        <v>402229</v>
      </c>
      <c r="O5" s="6">
        <v>275895</v>
      </c>
      <c r="P5" s="7">
        <v>-31.408476266007671</v>
      </c>
      <c r="Q5" s="6">
        <v>37269</v>
      </c>
      <c r="R5" s="6">
        <v>15162</v>
      </c>
      <c r="S5" s="6">
        <v>127884</v>
      </c>
      <c r="T5" s="6">
        <v>36119</v>
      </c>
      <c r="U5" s="7">
        <v>-71.756435519689717</v>
      </c>
      <c r="V5" s="6">
        <v>72.575999999999993</v>
      </c>
      <c r="W5" s="6">
        <v>110.205</v>
      </c>
      <c r="X5" s="6">
        <v>547.02099999999996</v>
      </c>
      <c r="Y5" s="6">
        <v>441.95199999999988</v>
      </c>
      <c r="Z5" s="7">
        <v>-19.207489292001579</v>
      </c>
      <c r="AA5" s="6">
        <v>5365</v>
      </c>
      <c r="AB5" s="6">
        <v>5894</v>
      </c>
      <c r="AC5" s="6">
        <v>13805</v>
      </c>
      <c r="AD5" s="6">
        <v>16177</v>
      </c>
      <c r="AE5" s="7">
        <v>17.182180369431361</v>
      </c>
      <c r="AF5" s="6">
        <v>2122</v>
      </c>
      <c r="AG5" s="6">
        <v>3797</v>
      </c>
      <c r="AH5" s="6">
        <v>6376</v>
      </c>
      <c r="AI5" s="6">
        <v>9084</v>
      </c>
      <c r="AJ5" s="7">
        <v>42.471769134253464</v>
      </c>
      <c r="AK5" s="6">
        <v>0</v>
      </c>
      <c r="AL5" s="6">
        <v>0</v>
      </c>
      <c r="AM5" s="6">
        <v>0</v>
      </c>
      <c r="AN5" s="6">
        <v>0</v>
      </c>
      <c r="AO5" s="7" t="s">
        <v>21</v>
      </c>
      <c r="AP5" s="6">
        <v>0</v>
      </c>
      <c r="AQ5" s="6">
        <v>0</v>
      </c>
      <c r="AR5" s="6">
        <v>141</v>
      </c>
      <c r="AS5" s="6">
        <v>15</v>
      </c>
      <c r="AT5" s="7">
        <v>-89.361702127659569</v>
      </c>
      <c r="AU5" s="6">
        <v>0</v>
      </c>
      <c r="AV5" s="6">
        <v>0</v>
      </c>
      <c r="AW5" s="6">
        <v>141</v>
      </c>
      <c r="AX5" s="6">
        <v>15</v>
      </c>
      <c r="AY5" s="7">
        <v>-89.361702127659569</v>
      </c>
      <c r="AZ5" s="6">
        <v>78533</v>
      </c>
      <c r="BA5" s="6">
        <v>73554</v>
      </c>
      <c r="BB5" s="6">
        <v>218743</v>
      </c>
      <c r="BC5" s="6">
        <v>179107</v>
      </c>
      <c r="BD5" s="7">
        <v>-18.119894122326201</v>
      </c>
      <c r="BE5" s="6">
        <v>3461</v>
      </c>
      <c r="BF5" s="6">
        <v>3859</v>
      </c>
      <c r="BG5" s="6">
        <v>9392</v>
      </c>
      <c r="BH5" s="6">
        <v>9309</v>
      </c>
      <c r="BI5" s="7">
        <v>-0.8837308347529812</v>
      </c>
      <c r="BJ5" s="6">
        <v>2107.5</v>
      </c>
      <c r="BK5" s="6">
        <v>1058.5</v>
      </c>
      <c r="BL5" s="6">
        <v>7350.25</v>
      </c>
      <c r="BM5" s="6">
        <v>3687</v>
      </c>
      <c r="BN5" s="7">
        <v>-49.838440869358188</v>
      </c>
      <c r="BO5" s="6">
        <v>0</v>
      </c>
      <c r="BP5" s="6">
        <v>0</v>
      </c>
      <c r="BQ5" s="6">
        <v>8</v>
      </c>
      <c r="BR5" s="6">
        <v>3</v>
      </c>
      <c r="BS5" s="7">
        <v>-62.5</v>
      </c>
      <c r="BT5" s="6">
        <v>211.75</v>
      </c>
      <c r="BU5" s="6">
        <v>416</v>
      </c>
      <c r="BV5" s="6">
        <v>1126</v>
      </c>
      <c r="BW5" s="6">
        <v>2158</v>
      </c>
      <c r="BX5" s="7">
        <v>91.651865008881003</v>
      </c>
      <c r="BY5" s="6">
        <v>1895.75</v>
      </c>
      <c r="BZ5" s="6">
        <v>642.5</v>
      </c>
      <c r="CA5" s="6">
        <v>6216.25</v>
      </c>
      <c r="CB5" s="6">
        <v>1526</v>
      </c>
      <c r="CC5" s="7">
        <v>-75.451437763925199</v>
      </c>
      <c r="CD5" s="6">
        <v>113</v>
      </c>
      <c r="CE5" s="6">
        <v>128</v>
      </c>
      <c r="CF5" s="6">
        <v>334</v>
      </c>
      <c r="CG5" s="6">
        <v>352</v>
      </c>
      <c r="CH5" s="7">
        <v>5.3892215568862269</v>
      </c>
      <c r="CI5" s="6">
        <v>1850691</v>
      </c>
      <c r="CJ5" s="6">
        <v>2148677</v>
      </c>
      <c r="CK5" s="6">
        <v>5102926</v>
      </c>
      <c r="CL5" s="6">
        <v>5923238</v>
      </c>
      <c r="CM5" s="7">
        <v>16.07532619520644</v>
      </c>
      <c r="CN5" s="6">
        <v>3</v>
      </c>
      <c r="CO5" s="6">
        <v>0</v>
      </c>
      <c r="CP5" s="6">
        <v>3</v>
      </c>
      <c r="CQ5" s="6">
        <v>0</v>
      </c>
      <c r="CR5" s="7">
        <v>-100</v>
      </c>
      <c r="CS5" s="6">
        <v>14858</v>
      </c>
      <c r="CT5" s="6">
        <v>26930</v>
      </c>
      <c r="CU5" s="6">
        <v>40779</v>
      </c>
      <c r="CV5" s="6">
        <v>85343</v>
      </c>
      <c r="CW5" s="7">
        <v>109.2817381495377</v>
      </c>
      <c r="CX5" s="6">
        <v>13425</v>
      </c>
      <c r="CY5" s="6">
        <v>26930</v>
      </c>
      <c r="CZ5" s="6">
        <v>39346</v>
      </c>
      <c r="DA5" s="6">
        <v>85343</v>
      </c>
      <c r="DB5" s="7">
        <v>116.9038784120368</v>
      </c>
      <c r="DC5" s="6">
        <v>1433</v>
      </c>
      <c r="DD5" s="6">
        <v>0</v>
      </c>
      <c r="DE5" s="6">
        <v>1433</v>
      </c>
      <c r="DF5" s="6">
        <v>0</v>
      </c>
      <c r="DG5" s="7">
        <v>-100</v>
      </c>
      <c r="DH5" s="6">
        <v>3850</v>
      </c>
      <c r="DI5" s="6">
        <v>8321</v>
      </c>
      <c r="DJ5" s="6">
        <v>10469</v>
      </c>
      <c r="DK5" s="6">
        <v>24899</v>
      </c>
      <c r="DL5" s="7">
        <v>137.83551437577611</v>
      </c>
      <c r="DM5" s="6">
        <v>526</v>
      </c>
      <c r="DN5" s="6">
        <v>176</v>
      </c>
      <c r="DO5" s="6">
        <v>947</v>
      </c>
      <c r="DP5" s="6">
        <v>498</v>
      </c>
      <c r="DQ5" s="7">
        <v>-47.412882787750789</v>
      </c>
    </row>
    <row r="6" spans="1:121" x14ac:dyDescent="0.25">
      <c r="A6" s="5" t="s">
        <v>6</v>
      </c>
      <c r="B6" s="6">
        <v>55976</v>
      </c>
      <c r="C6" s="6">
        <v>56189</v>
      </c>
      <c r="D6" s="6">
        <v>184836</v>
      </c>
      <c r="E6" s="6">
        <v>184000</v>
      </c>
      <c r="F6" s="7">
        <v>-0.45229284338549292</v>
      </c>
      <c r="G6" s="6">
        <v>174156</v>
      </c>
      <c r="H6" s="6">
        <v>244437</v>
      </c>
      <c r="I6" s="6">
        <v>658104</v>
      </c>
      <c r="J6" s="6">
        <v>733947</v>
      </c>
      <c r="K6" s="7">
        <v>11.52447029648809</v>
      </c>
      <c r="L6" s="6">
        <v>101476</v>
      </c>
      <c r="M6" s="6">
        <v>128771</v>
      </c>
      <c r="N6" s="6">
        <v>326206</v>
      </c>
      <c r="O6" s="6">
        <v>303610</v>
      </c>
      <c r="P6" s="7">
        <v>-6.926911215612221</v>
      </c>
      <c r="Q6" s="6">
        <v>0</v>
      </c>
      <c r="R6" s="6">
        <v>0</v>
      </c>
      <c r="S6" s="6">
        <v>0</v>
      </c>
      <c r="T6" s="6">
        <v>0</v>
      </c>
      <c r="U6" s="7" t="s">
        <v>21</v>
      </c>
      <c r="V6" s="6">
        <v>2222.9169999999999</v>
      </c>
      <c r="W6" s="6">
        <v>1056.9760000000001</v>
      </c>
      <c r="X6" s="6">
        <v>3567.2820000000002</v>
      </c>
      <c r="Y6" s="6">
        <v>2173.248000000001</v>
      </c>
      <c r="Z6" s="7">
        <v>-39.078323496712613</v>
      </c>
      <c r="AA6" s="6">
        <v>3695</v>
      </c>
      <c r="AB6" s="6">
        <v>5070</v>
      </c>
      <c r="AC6" s="6">
        <v>11475</v>
      </c>
      <c r="AD6" s="6">
        <v>12781</v>
      </c>
      <c r="AE6" s="7">
        <v>11.38126361655773</v>
      </c>
      <c r="AF6" s="6">
        <v>1517</v>
      </c>
      <c r="AG6" s="6">
        <v>1377</v>
      </c>
      <c r="AH6" s="6">
        <v>4371</v>
      </c>
      <c r="AI6" s="6">
        <v>4261</v>
      </c>
      <c r="AJ6" s="7">
        <v>-2.516586593456879</v>
      </c>
      <c r="AK6" s="6">
        <v>0</v>
      </c>
      <c r="AL6" s="6">
        <v>0</v>
      </c>
      <c r="AM6" s="6">
        <v>0</v>
      </c>
      <c r="AN6" s="6">
        <v>0</v>
      </c>
      <c r="AO6" s="7" t="s">
        <v>21</v>
      </c>
      <c r="AP6" s="6">
        <v>0</v>
      </c>
      <c r="AQ6" s="6">
        <v>0</v>
      </c>
      <c r="AR6" s="6">
        <v>6050</v>
      </c>
      <c r="AS6" s="6">
        <v>0</v>
      </c>
      <c r="AT6" s="7">
        <v>-100</v>
      </c>
      <c r="AU6" s="6">
        <v>0</v>
      </c>
      <c r="AV6" s="6">
        <v>0</v>
      </c>
      <c r="AW6" s="6">
        <v>0</v>
      </c>
      <c r="AX6" s="6">
        <v>0</v>
      </c>
      <c r="AY6" s="7" t="s">
        <v>21</v>
      </c>
      <c r="AZ6" s="6">
        <v>0</v>
      </c>
      <c r="BA6" s="6">
        <v>0</v>
      </c>
      <c r="BB6" s="6">
        <v>0</v>
      </c>
      <c r="BC6" s="6">
        <v>0</v>
      </c>
      <c r="BD6" s="7" t="s">
        <v>21</v>
      </c>
      <c r="BE6" s="6">
        <v>0</v>
      </c>
      <c r="BF6" s="6">
        <v>0</v>
      </c>
      <c r="BG6" s="6">
        <v>0</v>
      </c>
      <c r="BH6" s="6">
        <v>0</v>
      </c>
      <c r="BI6" s="7" t="s">
        <v>21</v>
      </c>
      <c r="BJ6" s="6">
        <v>0</v>
      </c>
      <c r="BK6" s="6">
        <v>0</v>
      </c>
      <c r="BL6" s="6">
        <v>0</v>
      </c>
      <c r="BM6" s="6">
        <v>0</v>
      </c>
      <c r="BN6" s="7" t="s">
        <v>21</v>
      </c>
      <c r="BO6" s="6">
        <v>0</v>
      </c>
      <c r="BP6" s="6">
        <v>0</v>
      </c>
      <c r="BQ6" s="6">
        <v>0</v>
      </c>
      <c r="BR6" s="6">
        <v>0</v>
      </c>
      <c r="BS6" s="7" t="s">
        <v>21</v>
      </c>
      <c r="BT6" s="6">
        <v>0</v>
      </c>
      <c r="BU6" s="6">
        <v>0</v>
      </c>
      <c r="BV6" s="6">
        <v>0</v>
      </c>
      <c r="BW6" s="6">
        <v>0</v>
      </c>
      <c r="BX6" s="7" t="s">
        <v>21</v>
      </c>
      <c r="BY6" s="6">
        <v>0</v>
      </c>
      <c r="BZ6" s="6">
        <v>0</v>
      </c>
      <c r="CA6" s="6">
        <v>0</v>
      </c>
      <c r="CB6" s="6">
        <v>0</v>
      </c>
      <c r="CC6" s="7" t="s">
        <v>21</v>
      </c>
      <c r="CD6" s="6">
        <v>70</v>
      </c>
      <c r="CE6" s="6">
        <v>70</v>
      </c>
      <c r="CF6" s="6">
        <v>199</v>
      </c>
      <c r="CG6" s="6">
        <v>192</v>
      </c>
      <c r="CH6" s="7">
        <v>-3.5175879396984868</v>
      </c>
      <c r="CI6" s="6">
        <v>484087</v>
      </c>
      <c r="CJ6" s="6">
        <v>554362</v>
      </c>
      <c r="CK6" s="6">
        <v>1387704</v>
      </c>
      <c r="CL6" s="6">
        <v>1491988</v>
      </c>
      <c r="CM6" s="7">
        <v>7.5148590765754051</v>
      </c>
      <c r="CN6" s="6">
        <v>0</v>
      </c>
      <c r="CO6" s="6">
        <v>0</v>
      </c>
      <c r="CP6" s="6">
        <v>0</v>
      </c>
      <c r="CQ6" s="6">
        <v>0</v>
      </c>
      <c r="CR6" s="7" t="s">
        <v>21</v>
      </c>
      <c r="CS6" s="6">
        <v>0</v>
      </c>
      <c r="CT6" s="6">
        <v>0</v>
      </c>
      <c r="CU6" s="6">
        <v>0</v>
      </c>
      <c r="CV6" s="6">
        <v>0</v>
      </c>
      <c r="CW6" s="7" t="s">
        <v>21</v>
      </c>
      <c r="CX6" s="6">
        <v>0</v>
      </c>
      <c r="CY6" s="6">
        <v>0</v>
      </c>
      <c r="CZ6" s="6">
        <v>0</v>
      </c>
      <c r="DA6" s="6">
        <v>0</v>
      </c>
      <c r="DB6" s="7" t="s">
        <v>21</v>
      </c>
      <c r="DC6" s="6">
        <v>0</v>
      </c>
      <c r="DD6" s="6">
        <v>0</v>
      </c>
      <c r="DE6" s="6">
        <v>0</v>
      </c>
      <c r="DF6" s="6">
        <v>0</v>
      </c>
      <c r="DG6" s="7" t="s">
        <v>21</v>
      </c>
      <c r="DH6" s="6">
        <v>0</v>
      </c>
      <c r="DI6" s="6">
        <v>0</v>
      </c>
      <c r="DJ6" s="6">
        <v>0</v>
      </c>
      <c r="DK6" s="6">
        <v>0</v>
      </c>
      <c r="DL6" s="7" t="s">
        <v>21</v>
      </c>
      <c r="DM6" s="6">
        <v>0</v>
      </c>
      <c r="DN6" s="6">
        <v>0</v>
      </c>
      <c r="DO6" s="6">
        <v>0</v>
      </c>
      <c r="DP6" s="6">
        <v>0</v>
      </c>
      <c r="DQ6" s="7" t="s">
        <v>21</v>
      </c>
    </row>
    <row r="7" spans="1:121" x14ac:dyDescent="0.25">
      <c r="A7" s="5" t="s">
        <v>7</v>
      </c>
      <c r="B7" s="6">
        <v>2202145</v>
      </c>
      <c r="C7" s="6">
        <v>2321077</v>
      </c>
      <c r="D7" s="6">
        <v>6925804</v>
      </c>
      <c r="E7" s="6">
        <v>6599261</v>
      </c>
      <c r="F7" s="7">
        <v>-4.7148749805798786</v>
      </c>
      <c r="G7" s="6">
        <v>281912</v>
      </c>
      <c r="H7" s="6">
        <v>123376</v>
      </c>
      <c r="I7" s="6">
        <v>549171</v>
      </c>
      <c r="J7" s="6">
        <v>190240</v>
      </c>
      <c r="K7" s="7">
        <v>-65.358695196942307</v>
      </c>
      <c r="L7" s="6">
        <v>6098232</v>
      </c>
      <c r="M7" s="6">
        <v>6273324</v>
      </c>
      <c r="N7" s="6">
        <v>17630956</v>
      </c>
      <c r="O7" s="6">
        <v>17314332</v>
      </c>
      <c r="P7" s="7">
        <v>-1.795841359935338</v>
      </c>
      <c r="Q7" s="6">
        <v>4774279</v>
      </c>
      <c r="R7" s="6">
        <v>4854027</v>
      </c>
      <c r="S7" s="6">
        <v>13611641</v>
      </c>
      <c r="T7" s="6">
        <v>13454441</v>
      </c>
      <c r="U7" s="7">
        <v>-1.154893814786917</v>
      </c>
      <c r="V7" s="6">
        <v>31.64</v>
      </c>
      <c r="W7" s="6">
        <v>38.752000000000002</v>
      </c>
      <c r="X7" s="6">
        <v>110.97</v>
      </c>
      <c r="Y7" s="6">
        <v>150.38200000000001</v>
      </c>
      <c r="Z7" s="7">
        <v>35.51590519960348</v>
      </c>
      <c r="AA7" s="6">
        <v>333611</v>
      </c>
      <c r="AB7" s="6">
        <v>349632</v>
      </c>
      <c r="AC7" s="6">
        <v>962911</v>
      </c>
      <c r="AD7" s="6">
        <v>828636</v>
      </c>
      <c r="AE7" s="7">
        <v>-13.94469478487628</v>
      </c>
      <c r="AF7" s="6">
        <v>316983</v>
      </c>
      <c r="AG7" s="6">
        <v>335382</v>
      </c>
      <c r="AH7" s="6">
        <v>918528</v>
      </c>
      <c r="AI7" s="6">
        <v>786914</v>
      </c>
      <c r="AJ7" s="7">
        <v>-14.328795638238571</v>
      </c>
      <c r="AK7" s="6">
        <v>301557</v>
      </c>
      <c r="AL7" s="6">
        <v>352409</v>
      </c>
      <c r="AM7" s="6">
        <v>902417</v>
      </c>
      <c r="AN7" s="6">
        <v>807820</v>
      </c>
      <c r="AO7" s="7">
        <v>-10.482626103010031</v>
      </c>
      <c r="AP7" s="6">
        <v>5327571</v>
      </c>
      <c r="AQ7" s="6">
        <v>5318723</v>
      </c>
      <c r="AR7" s="6">
        <v>15253199</v>
      </c>
      <c r="AS7" s="6">
        <v>15102801</v>
      </c>
      <c r="AT7" s="7">
        <v>-0.98600955773277121</v>
      </c>
      <c r="AU7" s="6">
        <v>4317519</v>
      </c>
      <c r="AV7" s="6">
        <v>4334056</v>
      </c>
      <c r="AW7" s="6">
        <v>12178612</v>
      </c>
      <c r="AX7" s="6">
        <v>11954491</v>
      </c>
      <c r="AY7" s="7">
        <v>-1.840283605389516</v>
      </c>
      <c r="AZ7" s="6">
        <v>1312126</v>
      </c>
      <c r="BA7" s="6">
        <v>1413888</v>
      </c>
      <c r="BB7" s="6">
        <v>3982975</v>
      </c>
      <c r="BC7" s="6">
        <v>3839538</v>
      </c>
      <c r="BD7" s="7">
        <v>-3.6012528323677619</v>
      </c>
      <c r="BE7" s="6">
        <v>41746</v>
      </c>
      <c r="BF7" s="6">
        <v>46720</v>
      </c>
      <c r="BG7" s="6">
        <v>126145</v>
      </c>
      <c r="BH7" s="6">
        <v>127128</v>
      </c>
      <c r="BI7" s="7">
        <v>0.77926196044235496</v>
      </c>
      <c r="BJ7" s="6">
        <v>401635</v>
      </c>
      <c r="BK7" s="6">
        <v>400314</v>
      </c>
      <c r="BL7" s="6">
        <v>1160615</v>
      </c>
      <c r="BM7" s="6">
        <v>1119096</v>
      </c>
      <c r="BN7" s="7">
        <v>-3.5773275375555191</v>
      </c>
      <c r="BO7" s="6">
        <v>345125</v>
      </c>
      <c r="BP7" s="6">
        <v>336648</v>
      </c>
      <c r="BQ7" s="6">
        <v>983008</v>
      </c>
      <c r="BR7" s="6">
        <v>933290</v>
      </c>
      <c r="BS7" s="7">
        <v>-5.057741137406822</v>
      </c>
      <c r="BT7" s="6">
        <v>54</v>
      </c>
      <c r="BU7" s="6">
        <v>4</v>
      </c>
      <c r="BV7" s="6">
        <v>128</v>
      </c>
      <c r="BW7" s="6">
        <v>8</v>
      </c>
      <c r="BX7" s="7">
        <v>-93.75</v>
      </c>
      <c r="BY7" s="6">
        <v>56456</v>
      </c>
      <c r="BZ7" s="6">
        <v>63662</v>
      </c>
      <c r="CA7" s="6">
        <v>177479</v>
      </c>
      <c r="CB7" s="6">
        <v>185798</v>
      </c>
      <c r="CC7" s="7">
        <v>4.6873151189718243</v>
      </c>
      <c r="CD7" s="6">
        <v>1862</v>
      </c>
      <c r="CE7" s="6">
        <v>2359</v>
      </c>
      <c r="CF7" s="6">
        <v>5234</v>
      </c>
      <c r="CG7" s="6">
        <v>6493</v>
      </c>
      <c r="CH7" s="7">
        <v>24.054260603744751</v>
      </c>
      <c r="CI7" s="6">
        <v>36871562</v>
      </c>
      <c r="CJ7" s="6">
        <v>45144327</v>
      </c>
      <c r="CK7" s="6">
        <v>102863538</v>
      </c>
      <c r="CL7" s="6">
        <v>121588402</v>
      </c>
      <c r="CM7" s="7">
        <v>18.203597080240431</v>
      </c>
      <c r="CN7" s="6">
        <v>0</v>
      </c>
      <c r="CO7" s="6">
        <v>0</v>
      </c>
      <c r="CP7" s="6">
        <v>1</v>
      </c>
      <c r="CQ7" s="6">
        <v>0</v>
      </c>
      <c r="CR7" s="7">
        <v>-100</v>
      </c>
      <c r="CS7" s="6">
        <v>129325</v>
      </c>
      <c r="CT7" s="6">
        <v>312991</v>
      </c>
      <c r="CU7" s="6">
        <v>354330</v>
      </c>
      <c r="CV7" s="6">
        <v>865689</v>
      </c>
      <c r="CW7" s="7">
        <v>144.31716196765731</v>
      </c>
      <c r="CX7" s="6">
        <v>129325</v>
      </c>
      <c r="CY7" s="6">
        <v>312991</v>
      </c>
      <c r="CZ7" s="6">
        <v>354330</v>
      </c>
      <c r="DA7" s="6">
        <v>865689</v>
      </c>
      <c r="DB7" s="7">
        <v>144.31716196765731</v>
      </c>
      <c r="DC7" s="6">
        <v>0</v>
      </c>
      <c r="DD7" s="6">
        <v>0</v>
      </c>
      <c r="DE7" s="6">
        <v>0</v>
      </c>
      <c r="DF7" s="6">
        <v>0</v>
      </c>
      <c r="DG7" s="7" t="s">
        <v>21</v>
      </c>
      <c r="DH7" s="6">
        <v>18008</v>
      </c>
      <c r="DI7" s="6">
        <v>61755</v>
      </c>
      <c r="DJ7" s="6">
        <v>51291</v>
      </c>
      <c r="DK7" s="6">
        <v>177848</v>
      </c>
      <c r="DL7" s="7">
        <v>246.7430933302139</v>
      </c>
      <c r="DM7" s="6">
        <v>108</v>
      </c>
      <c r="DN7" s="6">
        <v>350</v>
      </c>
      <c r="DO7" s="6">
        <v>498</v>
      </c>
      <c r="DP7" s="6">
        <v>828</v>
      </c>
      <c r="DQ7" s="7">
        <v>66.265060240963862</v>
      </c>
    </row>
    <row r="8" spans="1:121" x14ac:dyDescent="0.25">
      <c r="A8" s="5" t="s">
        <v>8</v>
      </c>
      <c r="B8" s="6">
        <v>194554</v>
      </c>
      <c r="C8" s="6">
        <v>140155</v>
      </c>
      <c r="D8" s="6">
        <v>338431</v>
      </c>
      <c r="E8" s="6">
        <v>451768</v>
      </c>
      <c r="F8" s="7">
        <v>33.48895343511677</v>
      </c>
      <c r="G8" s="6">
        <v>68996</v>
      </c>
      <c r="H8" s="6">
        <v>148365</v>
      </c>
      <c r="I8" s="6">
        <v>444961</v>
      </c>
      <c r="J8" s="6">
        <v>448391</v>
      </c>
      <c r="K8" s="7">
        <v>0.77085407485149915</v>
      </c>
      <c r="L8" s="6">
        <v>180997</v>
      </c>
      <c r="M8" s="6">
        <v>189757</v>
      </c>
      <c r="N8" s="6">
        <v>583377</v>
      </c>
      <c r="O8" s="6">
        <v>511963</v>
      </c>
      <c r="P8" s="7">
        <v>-12.241483637510569</v>
      </c>
      <c r="Q8" s="6">
        <v>132114</v>
      </c>
      <c r="R8" s="6">
        <v>130404</v>
      </c>
      <c r="S8" s="6">
        <v>437739</v>
      </c>
      <c r="T8" s="6">
        <v>354889</v>
      </c>
      <c r="U8" s="7">
        <v>-18.926803414820242</v>
      </c>
      <c r="V8" s="6">
        <v>689.97299999999996</v>
      </c>
      <c r="W8" s="6">
        <v>1050.9680000000001</v>
      </c>
      <c r="X8" s="6">
        <v>2430.3969999999999</v>
      </c>
      <c r="Y8" s="6">
        <v>2593.9059999999999</v>
      </c>
      <c r="Z8" s="7">
        <v>6.7276663030772568</v>
      </c>
      <c r="AA8" s="6">
        <v>21434</v>
      </c>
      <c r="AB8" s="6">
        <v>10305</v>
      </c>
      <c r="AC8" s="6">
        <v>45143</v>
      </c>
      <c r="AD8" s="6">
        <v>26128</v>
      </c>
      <c r="AE8" s="7">
        <v>-42.121702146512192</v>
      </c>
      <c r="AF8" s="6">
        <v>4180</v>
      </c>
      <c r="AG8" s="6">
        <v>2609</v>
      </c>
      <c r="AH8" s="6">
        <v>9437</v>
      </c>
      <c r="AI8" s="6">
        <v>6195</v>
      </c>
      <c r="AJ8" s="7">
        <v>-34.354137967574452</v>
      </c>
      <c r="AK8" s="6">
        <v>0</v>
      </c>
      <c r="AL8" s="6">
        <v>0</v>
      </c>
      <c r="AM8" s="6">
        <v>0</v>
      </c>
      <c r="AN8" s="6">
        <v>0</v>
      </c>
      <c r="AO8" s="7" t="s">
        <v>21</v>
      </c>
      <c r="AP8" s="6">
        <v>251106</v>
      </c>
      <c r="AQ8" s="6">
        <v>150417</v>
      </c>
      <c r="AR8" s="6">
        <v>521836</v>
      </c>
      <c r="AS8" s="6">
        <v>487240</v>
      </c>
      <c r="AT8" s="7">
        <v>-6.6296690914386858</v>
      </c>
      <c r="AU8" s="6">
        <v>39416</v>
      </c>
      <c r="AV8" s="6">
        <v>18815</v>
      </c>
      <c r="AW8" s="6">
        <v>123237</v>
      </c>
      <c r="AX8" s="6">
        <v>53032</v>
      </c>
      <c r="AY8" s="7">
        <v>-56.967469185390748</v>
      </c>
      <c r="AZ8" s="6">
        <v>49001</v>
      </c>
      <c r="BA8" s="6">
        <v>76923</v>
      </c>
      <c r="BB8" s="6">
        <v>181604</v>
      </c>
      <c r="BC8" s="6">
        <v>209711</v>
      </c>
      <c r="BD8" s="7">
        <v>15.47708200259906</v>
      </c>
      <c r="BE8" s="6">
        <v>1740</v>
      </c>
      <c r="BF8" s="6">
        <v>2328</v>
      </c>
      <c r="BG8" s="6">
        <v>5827</v>
      </c>
      <c r="BH8" s="6">
        <v>6277</v>
      </c>
      <c r="BI8" s="7">
        <v>7.7226703277844573</v>
      </c>
      <c r="BJ8" s="6">
        <v>17302</v>
      </c>
      <c r="BK8" s="6">
        <v>17027</v>
      </c>
      <c r="BL8" s="6">
        <v>55557.75</v>
      </c>
      <c r="BM8" s="6">
        <v>47270</v>
      </c>
      <c r="BN8" s="7">
        <v>-14.917360764249811</v>
      </c>
      <c r="BO8" s="6">
        <v>3083.25</v>
      </c>
      <c r="BP8" s="6">
        <v>1638.25</v>
      </c>
      <c r="BQ8" s="6">
        <v>10425.5</v>
      </c>
      <c r="BR8" s="6">
        <v>4693.75</v>
      </c>
      <c r="BS8" s="7">
        <v>-54.978178504628083</v>
      </c>
      <c r="BT8" s="6">
        <v>10482.5</v>
      </c>
      <c r="BU8" s="6">
        <v>13047.5</v>
      </c>
      <c r="BV8" s="6">
        <v>36103</v>
      </c>
      <c r="BW8" s="6">
        <v>36736.5</v>
      </c>
      <c r="BX8" s="7">
        <v>1.754701825333072</v>
      </c>
      <c r="BY8" s="6">
        <v>3736.25</v>
      </c>
      <c r="BZ8" s="6">
        <v>2341.25</v>
      </c>
      <c r="CA8" s="6">
        <v>9029.25</v>
      </c>
      <c r="CB8" s="6">
        <v>5839.75</v>
      </c>
      <c r="CC8" s="7">
        <v>-35.324085610654272</v>
      </c>
      <c r="CD8" s="6">
        <v>126</v>
      </c>
      <c r="CE8" s="6">
        <v>123</v>
      </c>
      <c r="CF8" s="6">
        <v>388</v>
      </c>
      <c r="CG8" s="6">
        <v>361</v>
      </c>
      <c r="CH8" s="7">
        <v>-6.9587628865979383</v>
      </c>
      <c r="CI8" s="6">
        <v>2646264</v>
      </c>
      <c r="CJ8" s="6">
        <v>2591176</v>
      </c>
      <c r="CK8" s="6">
        <v>6716574</v>
      </c>
      <c r="CL8" s="6">
        <v>7455810</v>
      </c>
      <c r="CM8" s="7">
        <v>11.00614688381309</v>
      </c>
      <c r="CN8" s="6">
        <v>18</v>
      </c>
      <c r="CO8" s="6">
        <v>16</v>
      </c>
      <c r="CP8" s="6">
        <v>36</v>
      </c>
      <c r="CQ8" s="6">
        <v>43</v>
      </c>
      <c r="CR8" s="7">
        <v>19.444444444444439</v>
      </c>
      <c r="CS8" s="6">
        <v>20502</v>
      </c>
      <c r="CT8" s="6">
        <v>24850</v>
      </c>
      <c r="CU8" s="6">
        <v>36227</v>
      </c>
      <c r="CV8" s="6">
        <v>79308</v>
      </c>
      <c r="CW8" s="7">
        <v>118.9195903607806</v>
      </c>
      <c r="CX8" s="6">
        <v>1306</v>
      </c>
      <c r="CY8" s="6">
        <v>1292</v>
      </c>
      <c r="CZ8" s="6">
        <v>3973</v>
      </c>
      <c r="DA8" s="6">
        <v>4469</v>
      </c>
      <c r="DB8" s="7">
        <v>12.48426881449787</v>
      </c>
      <c r="DC8" s="6">
        <v>19196</v>
      </c>
      <c r="DD8" s="6">
        <v>23558</v>
      </c>
      <c r="DE8" s="6">
        <v>32254</v>
      </c>
      <c r="DF8" s="6">
        <v>74839</v>
      </c>
      <c r="DG8" s="7">
        <v>132.0301357971104</v>
      </c>
      <c r="DH8" s="6">
        <v>775</v>
      </c>
      <c r="DI8" s="6">
        <v>771</v>
      </c>
      <c r="DJ8" s="6">
        <v>2135</v>
      </c>
      <c r="DK8" s="6">
        <v>2695</v>
      </c>
      <c r="DL8" s="7">
        <v>26.229508196721309</v>
      </c>
      <c r="DM8" s="6">
        <v>383</v>
      </c>
      <c r="DN8" s="6">
        <v>1789</v>
      </c>
      <c r="DO8" s="6">
        <v>2465</v>
      </c>
      <c r="DP8" s="6">
        <v>5480</v>
      </c>
      <c r="DQ8" s="7">
        <v>122.3123732251521</v>
      </c>
    </row>
    <row r="9" spans="1:121" x14ac:dyDescent="0.25">
      <c r="A9" s="5" t="s">
        <v>9</v>
      </c>
      <c r="B9" s="6">
        <v>65978</v>
      </c>
      <c r="C9" s="6">
        <v>68656</v>
      </c>
      <c r="D9" s="6">
        <v>210074</v>
      </c>
      <c r="E9" s="6">
        <v>221911</v>
      </c>
      <c r="F9" s="7">
        <v>5.6346811123699334</v>
      </c>
      <c r="G9" s="6">
        <v>34082</v>
      </c>
      <c r="H9" s="6">
        <v>23303</v>
      </c>
      <c r="I9" s="6">
        <v>88667</v>
      </c>
      <c r="J9" s="6">
        <v>107794</v>
      </c>
      <c r="K9" s="7">
        <v>21.571723414573629</v>
      </c>
      <c r="L9" s="6">
        <v>1071371</v>
      </c>
      <c r="M9" s="6">
        <v>1271413</v>
      </c>
      <c r="N9" s="6">
        <v>2859366</v>
      </c>
      <c r="O9" s="6">
        <v>3149366</v>
      </c>
      <c r="P9" s="7">
        <v>10.14210842543417</v>
      </c>
      <c r="Q9" s="6">
        <v>31118</v>
      </c>
      <c r="R9" s="6">
        <v>30084</v>
      </c>
      <c r="S9" s="6">
        <v>84658</v>
      </c>
      <c r="T9" s="6">
        <v>75779</v>
      </c>
      <c r="U9" s="7">
        <v>-10.48808145715704</v>
      </c>
      <c r="V9" s="6">
        <v>113.273</v>
      </c>
      <c r="W9" s="6">
        <v>112.90300000000001</v>
      </c>
      <c r="X9" s="6">
        <v>311.59500000000003</v>
      </c>
      <c r="Y9" s="6">
        <v>276.03199999999993</v>
      </c>
      <c r="Z9" s="7">
        <v>-11.413212663874599</v>
      </c>
      <c r="AA9" s="6">
        <v>4383</v>
      </c>
      <c r="AB9" s="6">
        <v>5410</v>
      </c>
      <c r="AC9" s="6">
        <v>14172</v>
      </c>
      <c r="AD9" s="6">
        <v>11471</v>
      </c>
      <c r="AE9" s="7">
        <v>-19.05870731018911</v>
      </c>
      <c r="AF9" s="6">
        <v>151</v>
      </c>
      <c r="AG9" s="6">
        <v>127</v>
      </c>
      <c r="AH9" s="6">
        <v>403</v>
      </c>
      <c r="AI9" s="6">
        <v>386</v>
      </c>
      <c r="AJ9" s="7">
        <v>-4.2183622828784166</v>
      </c>
      <c r="AK9" s="6">
        <v>0</v>
      </c>
      <c r="AL9" s="6">
        <v>488</v>
      </c>
      <c r="AM9" s="6">
        <v>0</v>
      </c>
      <c r="AN9" s="6">
        <v>1187</v>
      </c>
      <c r="AO9" s="7" t="s">
        <v>21</v>
      </c>
      <c r="AP9" s="6">
        <v>450</v>
      </c>
      <c r="AQ9" s="6">
        <v>1122</v>
      </c>
      <c r="AR9" s="6">
        <v>3057</v>
      </c>
      <c r="AS9" s="6">
        <v>2674</v>
      </c>
      <c r="AT9" s="7">
        <v>-12.528622832842659</v>
      </c>
      <c r="AU9" s="6">
        <v>0</v>
      </c>
      <c r="AV9" s="6">
        <v>0</v>
      </c>
      <c r="AW9" s="6">
        <v>0</v>
      </c>
      <c r="AX9" s="6">
        <v>0</v>
      </c>
      <c r="AY9" s="7" t="s">
        <v>21</v>
      </c>
      <c r="AZ9" s="6">
        <v>1056140</v>
      </c>
      <c r="BA9" s="6">
        <v>1264556</v>
      </c>
      <c r="BB9" s="6">
        <v>2835817</v>
      </c>
      <c r="BC9" s="6">
        <v>3128330</v>
      </c>
      <c r="BD9" s="7">
        <v>10.314946274741979</v>
      </c>
      <c r="BE9" s="6">
        <v>51167</v>
      </c>
      <c r="BF9" s="6">
        <v>60671</v>
      </c>
      <c r="BG9" s="6">
        <v>136206</v>
      </c>
      <c r="BH9" s="6">
        <v>148233</v>
      </c>
      <c r="BI9" s="7">
        <v>8.8300074886568893</v>
      </c>
      <c r="BJ9" s="6">
        <v>8393</v>
      </c>
      <c r="BK9" s="6">
        <v>8332</v>
      </c>
      <c r="BL9" s="6">
        <v>22853</v>
      </c>
      <c r="BM9" s="6">
        <v>21026</v>
      </c>
      <c r="BN9" s="7">
        <v>-7.994574016540497</v>
      </c>
      <c r="BO9" s="6">
        <v>0</v>
      </c>
      <c r="BP9" s="6">
        <v>0</v>
      </c>
      <c r="BQ9" s="6">
        <v>0</v>
      </c>
      <c r="BR9" s="6">
        <v>0</v>
      </c>
      <c r="BS9" s="7" t="s">
        <v>21</v>
      </c>
      <c r="BT9" s="6">
        <v>8393</v>
      </c>
      <c r="BU9" s="6">
        <v>8332</v>
      </c>
      <c r="BV9" s="6">
        <v>22853</v>
      </c>
      <c r="BW9" s="6">
        <v>21024</v>
      </c>
      <c r="BX9" s="7">
        <v>-8.0033256027655</v>
      </c>
      <c r="BY9" s="6">
        <v>0</v>
      </c>
      <c r="BZ9" s="6">
        <v>0</v>
      </c>
      <c r="CA9" s="6">
        <v>0</v>
      </c>
      <c r="CB9" s="6">
        <v>2</v>
      </c>
      <c r="CC9" s="7" t="s">
        <v>21</v>
      </c>
      <c r="CD9" s="6">
        <v>2700</v>
      </c>
      <c r="CE9" s="6">
        <v>2836</v>
      </c>
      <c r="CF9" s="6">
        <v>7898</v>
      </c>
      <c r="CG9" s="6">
        <v>7804</v>
      </c>
      <c r="CH9" s="7">
        <v>-1.1901747277791801</v>
      </c>
      <c r="CI9" s="6">
        <v>17698230</v>
      </c>
      <c r="CJ9" s="6">
        <v>17401718</v>
      </c>
      <c r="CK9" s="6">
        <v>49377640</v>
      </c>
      <c r="CL9" s="6">
        <v>49856784</v>
      </c>
      <c r="CM9" s="7">
        <v>0.97036634395649912</v>
      </c>
      <c r="CN9" s="6">
        <v>24</v>
      </c>
      <c r="CO9" s="6">
        <v>17</v>
      </c>
      <c r="CP9" s="6">
        <v>50</v>
      </c>
      <c r="CQ9" s="6">
        <v>44</v>
      </c>
      <c r="CR9" s="7">
        <v>-12</v>
      </c>
      <c r="CS9" s="6">
        <v>282339</v>
      </c>
      <c r="CT9" s="6">
        <v>383287</v>
      </c>
      <c r="CU9" s="6">
        <v>742906</v>
      </c>
      <c r="CV9" s="6">
        <v>936324</v>
      </c>
      <c r="CW9" s="7">
        <v>26.03532613816553</v>
      </c>
      <c r="CX9" s="6">
        <v>245760</v>
      </c>
      <c r="CY9" s="6">
        <v>327546</v>
      </c>
      <c r="CZ9" s="6">
        <v>672151</v>
      </c>
      <c r="DA9" s="6">
        <v>777717</v>
      </c>
      <c r="DB9" s="7">
        <v>15.70569708294714</v>
      </c>
      <c r="DC9" s="6">
        <v>36579</v>
      </c>
      <c r="DD9" s="6">
        <v>55741</v>
      </c>
      <c r="DE9" s="6">
        <v>70755</v>
      </c>
      <c r="DF9" s="6">
        <v>158607</v>
      </c>
      <c r="DG9" s="7">
        <v>124.16366334534661</v>
      </c>
      <c r="DH9" s="6">
        <v>49450</v>
      </c>
      <c r="DI9" s="6">
        <v>64703</v>
      </c>
      <c r="DJ9" s="6">
        <v>138939</v>
      </c>
      <c r="DK9" s="6">
        <v>161826</v>
      </c>
      <c r="DL9" s="7">
        <v>16.472696651048299</v>
      </c>
      <c r="DM9" s="6">
        <v>7251</v>
      </c>
      <c r="DN9" s="6">
        <v>13670</v>
      </c>
      <c r="DO9" s="6">
        <v>15240</v>
      </c>
      <c r="DP9" s="6">
        <v>25765</v>
      </c>
      <c r="DQ9" s="7">
        <v>69.061679790026233</v>
      </c>
    </row>
    <row r="10" spans="1:121" x14ac:dyDescent="0.25">
      <c r="A10" s="5" t="s">
        <v>10</v>
      </c>
      <c r="B10" s="6">
        <v>1488794</v>
      </c>
      <c r="C10" s="6">
        <v>1166042</v>
      </c>
      <c r="D10" s="6">
        <v>4371128</v>
      </c>
      <c r="E10" s="6">
        <v>3238661</v>
      </c>
      <c r="F10" s="7">
        <v>-25.907889222187041</v>
      </c>
      <c r="G10" s="6">
        <v>527472</v>
      </c>
      <c r="H10" s="6">
        <v>500734</v>
      </c>
      <c r="I10" s="6">
        <v>1193207</v>
      </c>
      <c r="J10" s="6">
        <v>1283964</v>
      </c>
      <c r="K10" s="7">
        <v>7.6061404265982313</v>
      </c>
      <c r="L10" s="6">
        <v>4474862</v>
      </c>
      <c r="M10" s="6">
        <v>3794743</v>
      </c>
      <c r="N10" s="6">
        <v>11944169</v>
      </c>
      <c r="O10" s="6">
        <v>10719808</v>
      </c>
      <c r="P10" s="7">
        <v>-10.250700571969469</v>
      </c>
      <c r="Q10" s="6">
        <v>3461354</v>
      </c>
      <c r="R10" s="6">
        <v>2744971</v>
      </c>
      <c r="S10" s="6">
        <v>9218077</v>
      </c>
      <c r="T10" s="6">
        <v>8056650</v>
      </c>
      <c r="U10" s="7">
        <v>-12.599449972049481</v>
      </c>
      <c r="V10" s="6">
        <v>198.84100000000001</v>
      </c>
      <c r="W10" s="6">
        <v>169.035</v>
      </c>
      <c r="X10" s="6">
        <v>729.5010000000002</v>
      </c>
      <c r="Y10" s="6">
        <v>319.5</v>
      </c>
      <c r="Z10" s="7">
        <v>-56.202938721125832</v>
      </c>
      <c r="AA10" s="6">
        <v>149221</v>
      </c>
      <c r="AB10" s="6">
        <v>116022</v>
      </c>
      <c r="AC10" s="6">
        <v>434382</v>
      </c>
      <c r="AD10" s="6">
        <v>340681</v>
      </c>
      <c r="AE10" s="7">
        <v>-21.57110561671524</v>
      </c>
      <c r="AF10" s="6">
        <v>135408</v>
      </c>
      <c r="AG10" s="6">
        <v>97442</v>
      </c>
      <c r="AH10" s="6">
        <v>388052</v>
      </c>
      <c r="AI10" s="6">
        <v>293383</v>
      </c>
      <c r="AJ10" s="7">
        <v>-24.39595724284375</v>
      </c>
      <c r="AK10" s="6">
        <v>0</v>
      </c>
      <c r="AL10" s="6">
        <v>0</v>
      </c>
      <c r="AM10" s="6">
        <v>0</v>
      </c>
      <c r="AN10" s="6">
        <v>0</v>
      </c>
      <c r="AO10" s="7" t="s">
        <v>21</v>
      </c>
      <c r="AP10" s="6">
        <v>2828676</v>
      </c>
      <c r="AQ10" s="6">
        <v>1622089</v>
      </c>
      <c r="AR10" s="6">
        <v>6852218</v>
      </c>
      <c r="AS10" s="6">
        <v>4822488</v>
      </c>
      <c r="AT10" s="7">
        <v>-29.621503577381809</v>
      </c>
      <c r="AU10" s="6">
        <v>1904701</v>
      </c>
      <c r="AV10" s="6">
        <v>1219856</v>
      </c>
      <c r="AW10" s="6">
        <v>4555625</v>
      </c>
      <c r="AX10" s="6">
        <v>3690569</v>
      </c>
      <c r="AY10" s="7">
        <v>-18.988744683770069</v>
      </c>
      <c r="AZ10" s="6">
        <v>1034998</v>
      </c>
      <c r="BA10" s="6">
        <v>1089060</v>
      </c>
      <c r="BB10" s="6">
        <v>2757661</v>
      </c>
      <c r="BC10" s="6">
        <v>2741944</v>
      </c>
      <c r="BD10" s="7">
        <v>-0.5699395248364425</v>
      </c>
      <c r="BE10" s="6">
        <v>38096</v>
      </c>
      <c r="BF10" s="6">
        <v>38690</v>
      </c>
      <c r="BG10" s="6">
        <v>101137</v>
      </c>
      <c r="BH10" s="6">
        <v>96392</v>
      </c>
      <c r="BI10" s="7">
        <v>-4.6916558727270967</v>
      </c>
      <c r="BJ10" s="6">
        <v>319486</v>
      </c>
      <c r="BK10" s="6">
        <v>259313.25</v>
      </c>
      <c r="BL10" s="6">
        <v>877615.25</v>
      </c>
      <c r="BM10" s="6">
        <v>773812.25</v>
      </c>
      <c r="BN10" s="7">
        <v>-11.827848251269559</v>
      </c>
      <c r="BO10" s="6">
        <v>156997.5</v>
      </c>
      <c r="BP10" s="6">
        <v>94237.5</v>
      </c>
      <c r="BQ10" s="6">
        <v>386192.42</v>
      </c>
      <c r="BR10" s="6">
        <v>301911</v>
      </c>
      <c r="BS10" s="7">
        <v>-21.823685716047979</v>
      </c>
      <c r="BT10" s="6">
        <v>14308.5</v>
      </c>
      <c r="BU10" s="6">
        <v>21238.25</v>
      </c>
      <c r="BV10" s="6">
        <v>44586</v>
      </c>
      <c r="BW10" s="6">
        <v>52208.75</v>
      </c>
      <c r="BX10" s="7">
        <v>17.09673440093303</v>
      </c>
      <c r="BY10" s="6">
        <v>148180</v>
      </c>
      <c r="BZ10" s="6">
        <v>143837.5</v>
      </c>
      <c r="CA10" s="6">
        <v>446836.83</v>
      </c>
      <c r="CB10" s="6">
        <v>419692.5</v>
      </c>
      <c r="CC10" s="7">
        <v>-6.0747745435397462</v>
      </c>
      <c r="CD10" s="6">
        <v>656</v>
      </c>
      <c r="CE10" s="6">
        <v>701</v>
      </c>
      <c r="CF10" s="6">
        <v>1897</v>
      </c>
      <c r="CG10" s="6">
        <v>1946</v>
      </c>
      <c r="CH10" s="7">
        <v>2.583025830258308</v>
      </c>
      <c r="CI10" s="6">
        <v>23974996</v>
      </c>
      <c r="CJ10" s="6">
        <v>26863389</v>
      </c>
      <c r="CK10" s="6">
        <v>68321540</v>
      </c>
      <c r="CL10" s="6">
        <v>74024262</v>
      </c>
      <c r="CM10" s="7">
        <v>8.346887379880485</v>
      </c>
      <c r="CN10" s="6">
        <v>26</v>
      </c>
      <c r="CO10" s="6">
        <v>32</v>
      </c>
      <c r="CP10" s="6">
        <v>73</v>
      </c>
      <c r="CQ10" s="6">
        <v>78</v>
      </c>
      <c r="CR10" s="7">
        <v>6.849315068493155</v>
      </c>
      <c r="CS10" s="6">
        <v>102565</v>
      </c>
      <c r="CT10" s="6">
        <v>217051</v>
      </c>
      <c r="CU10" s="6">
        <v>251936</v>
      </c>
      <c r="CV10" s="6">
        <v>516579</v>
      </c>
      <c r="CW10" s="7">
        <v>105.0437412676235</v>
      </c>
      <c r="CX10" s="6">
        <v>57261</v>
      </c>
      <c r="CY10" s="6">
        <v>97166</v>
      </c>
      <c r="CZ10" s="6">
        <v>158691</v>
      </c>
      <c r="DA10" s="6">
        <v>224487</v>
      </c>
      <c r="DB10" s="7">
        <v>41.461708603512477</v>
      </c>
      <c r="DC10" s="6">
        <v>45304</v>
      </c>
      <c r="DD10" s="6">
        <v>119885</v>
      </c>
      <c r="DE10" s="6">
        <v>93245</v>
      </c>
      <c r="DF10" s="6">
        <v>292092</v>
      </c>
      <c r="DG10" s="7">
        <v>213.2521851037589</v>
      </c>
      <c r="DH10" s="6">
        <v>16686</v>
      </c>
      <c r="DI10" s="6">
        <v>23272</v>
      </c>
      <c r="DJ10" s="6">
        <v>45894</v>
      </c>
      <c r="DK10" s="6">
        <v>62293</v>
      </c>
      <c r="DL10" s="7">
        <v>35.732339739399492</v>
      </c>
      <c r="DM10" s="6">
        <v>39904</v>
      </c>
      <c r="DN10" s="6">
        <v>77057</v>
      </c>
      <c r="DO10" s="6">
        <v>98707</v>
      </c>
      <c r="DP10" s="6">
        <v>196955</v>
      </c>
      <c r="DQ10" s="7">
        <v>99.534987386912775</v>
      </c>
    </row>
    <row r="11" spans="1:121" x14ac:dyDescent="0.25">
      <c r="A11" s="5" t="s">
        <v>11</v>
      </c>
      <c r="B11" s="6">
        <v>1782361</v>
      </c>
      <c r="C11" s="6">
        <v>1801755</v>
      </c>
      <c r="D11" s="6">
        <v>4472556</v>
      </c>
      <c r="E11" s="6">
        <v>4810427</v>
      </c>
      <c r="F11" s="7">
        <v>7.5543156977799697</v>
      </c>
      <c r="G11" s="6">
        <v>208410</v>
      </c>
      <c r="H11" s="6">
        <v>378813</v>
      </c>
      <c r="I11" s="6">
        <v>821097</v>
      </c>
      <c r="J11" s="6">
        <v>991504</v>
      </c>
      <c r="K11" s="7">
        <v>20.75357722656398</v>
      </c>
      <c r="L11" s="6">
        <v>754975</v>
      </c>
      <c r="M11" s="6">
        <v>694522</v>
      </c>
      <c r="N11" s="6">
        <v>2096391</v>
      </c>
      <c r="O11" s="6">
        <v>1921705</v>
      </c>
      <c r="P11" s="7">
        <v>-8.3327012947489294</v>
      </c>
      <c r="Q11" s="6">
        <v>410177</v>
      </c>
      <c r="R11" s="6">
        <v>426316</v>
      </c>
      <c r="S11" s="6">
        <v>1282687</v>
      </c>
      <c r="T11" s="6">
        <v>1279053</v>
      </c>
      <c r="U11" s="7">
        <v>-0.28331151715110542</v>
      </c>
      <c r="V11" s="6">
        <v>0</v>
      </c>
      <c r="W11" s="6">
        <v>0</v>
      </c>
      <c r="X11" s="6">
        <v>0</v>
      </c>
      <c r="Y11" s="6">
        <v>0</v>
      </c>
      <c r="Z11" s="7" t="s">
        <v>21</v>
      </c>
      <c r="AA11" s="6">
        <v>9366</v>
      </c>
      <c r="AB11" s="6">
        <v>10954</v>
      </c>
      <c r="AC11" s="6">
        <v>26297</v>
      </c>
      <c r="AD11" s="6">
        <v>29918</v>
      </c>
      <c r="AE11" s="7">
        <v>13.769631516903081</v>
      </c>
      <c r="AF11" s="6">
        <v>4965</v>
      </c>
      <c r="AG11" s="6">
        <v>5696</v>
      </c>
      <c r="AH11" s="6">
        <v>13940</v>
      </c>
      <c r="AI11" s="6">
        <v>15745</v>
      </c>
      <c r="AJ11" s="7">
        <v>12.948350071736019</v>
      </c>
      <c r="AK11" s="6">
        <v>0</v>
      </c>
      <c r="AL11" s="6">
        <v>0</v>
      </c>
      <c r="AM11" s="6">
        <v>0</v>
      </c>
      <c r="AN11" s="6">
        <v>0</v>
      </c>
      <c r="AO11" s="7" t="s">
        <v>21</v>
      </c>
      <c r="AP11" s="6">
        <v>2423</v>
      </c>
      <c r="AQ11" s="6">
        <v>2212</v>
      </c>
      <c r="AR11" s="6">
        <v>4970</v>
      </c>
      <c r="AS11" s="6">
        <v>7542</v>
      </c>
      <c r="AT11" s="7">
        <v>51.750503018108652</v>
      </c>
      <c r="AU11" s="6">
        <v>2423</v>
      </c>
      <c r="AV11" s="6">
        <v>1791</v>
      </c>
      <c r="AW11" s="6">
        <v>4970</v>
      </c>
      <c r="AX11" s="6">
        <v>7121</v>
      </c>
      <c r="AY11" s="7">
        <v>43.279678068410483</v>
      </c>
      <c r="AZ11" s="6">
        <v>85317</v>
      </c>
      <c r="BA11" s="6">
        <v>81483</v>
      </c>
      <c r="BB11" s="6">
        <v>234810</v>
      </c>
      <c r="BC11" s="6">
        <v>231502</v>
      </c>
      <c r="BD11" s="7">
        <v>-1.408798603125931</v>
      </c>
      <c r="BE11" s="6">
        <v>3230</v>
      </c>
      <c r="BF11" s="6">
        <v>3156</v>
      </c>
      <c r="BG11" s="6">
        <v>8957</v>
      </c>
      <c r="BH11" s="6">
        <v>9142</v>
      </c>
      <c r="BI11" s="7">
        <v>2.0654236909679611</v>
      </c>
      <c r="BJ11" s="6">
        <v>38543.75</v>
      </c>
      <c r="BK11" s="6">
        <v>39909</v>
      </c>
      <c r="BL11" s="6">
        <v>121463.75</v>
      </c>
      <c r="BM11" s="6">
        <v>123838.25</v>
      </c>
      <c r="BN11" s="7">
        <v>1.954904240977243</v>
      </c>
      <c r="BO11" s="6">
        <v>184.5</v>
      </c>
      <c r="BP11" s="6">
        <v>166.25</v>
      </c>
      <c r="BQ11" s="6">
        <v>371</v>
      </c>
      <c r="BR11" s="6">
        <v>513.75</v>
      </c>
      <c r="BS11" s="7">
        <v>38.47708894878707</v>
      </c>
      <c r="BT11" s="6">
        <v>2762.5</v>
      </c>
      <c r="BU11" s="6">
        <v>3993</v>
      </c>
      <c r="BV11" s="6">
        <v>9827.25</v>
      </c>
      <c r="BW11" s="6">
        <v>12016.75</v>
      </c>
      <c r="BX11" s="7">
        <v>22.279885013610109</v>
      </c>
      <c r="BY11" s="6">
        <v>35596.75</v>
      </c>
      <c r="BZ11" s="6">
        <v>35749.75</v>
      </c>
      <c r="CA11" s="6">
        <v>111265.5</v>
      </c>
      <c r="CB11" s="6">
        <v>111307.75</v>
      </c>
      <c r="CC11" s="7">
        <v>3.797223757588597E-2</v>
      </c>
      <c r="CD11" s="6">
        <v>204</v>
      </c>
      <c r="CE11" s="6">
        <v>228</v>
      </c>
      <c r="CF11" s="6">
        <v>575</v>
      </c>
      <c r="CG11" s="6">
        <v>621</v>
      </c>
      <c r="CH11" s="7">
        <v>8</v>
      </c>
      <c r="CI11" s="6">
        <v>3743253</v>
      </c>
      <c r="CJ11" s="6">
        <v>4271152</v>
      </c>
      <c r="CK11" s="6">
        <v>10176660</v>
      </c>
      <c r="CL11" s="6">
        <v>11458183</v>
      </c>
      <c r="CM11" s="7">
        <v>12.59276619244427</v>
      </c>
      <c r="CN11" s="6">
        <v>0</v>
      </c>
      <c r="CO11" s="6">
        <v>0</v>
      </c>
      <c r="CP11" s="6">
        <v>0</v>
      </c>
      <c r="CQ11" s="6">
        <v>0</v>
      </c>
      <c r="CR11" s="7" t="s">
        <v>21</v>
      </c>
      <c r="CS11" s="6">
        <v>3194</v>
      </c>
      <c r="CT11" s="6">
        <v>3883</v>
      </c>
      <c r="CU11" s="6">
        <v>6456</v>
      </c>
      <c r="CV11" s="6">
        <v>8867</v>
      </c>
      <c r="CW11" s="7">
        <v>37.345105328376718</v>
      </c>
      <c r="CX11" s="6">
        <v>3194</v>
      </c>
      <c r="CY11" s="6">
        <v>3883</v>
      </c>
      <c r="CZ11" s="6">
        <v>6456</v>
      </c>
      <c r="DA11" s="6">
        <v>8867</v>
      </c>
      <c r="DB11" s="7">
        <v>37.345105328376718</v>
      </c>
      <c r="DC11" s="6">
        <v>0</v>
      </c>
      <c r="DD11" s="6">
        <v>0</v>
      </c>
      <c r="DE11" s="6">
        <v>0</v>
      </c>
      <c r="DF11" s="6">
        <v>0</v>
      </c>
      <c r="DG11" s="7" t="s">
        <v>21</v>
      </c>
      <c r="DH11" s="6">
        <v>1335</v>
      </c>
      <c r="DI11" s="6">
        <v>1662</v>
      </c>
      <c r="DJ11" s="6">
        <v>2464</v>
      </c>
      <c r="DK11" s="6">
        <v>3554</v>
      </c>
      <c r="DL11" s="7">
        <v>44.237012987012967</v>
      </c>
      <c r="DM11" s="6">
        <v>11249</v>
      </c>
      <c r="DN11" s="6">
        <v>7606</v>
      </c>
      <c r="DO11" s="6">
        <v>19139</v>
      </c>
      <c r="DP11" s="6">
        <v>12222</v>
      </c>
      <c r="DQ11" s="7">
        <v>-36.140864203981401</v>
      </c>
    </row>
    <row r="12" spans="1:121" x14ac:dyDescent="0.25">
      <c r="A12" s="5" t="s">
        <v>12</v>
      </c>
      <c r="B12" s="6">
        <v>2211468</v>
      </c>
      <c r="C12" s="6">
        <v>2611390</v>
      </c>
      <c r="D12" s="6">
        <v>6729910</v>
      </c>
      <c r="E12" s="6">
        <v>7057319</v>
      </c>
      <c r="F12" s="7">
        <v>4.8649833355869561</v>
      </c>
      <c r="G12" s="6">
        <v>510606</v>
      </c>
      <c r="H12" s="6">
        <v>746119</v>
      </c>
      <c r="I12" s="6">
        <v>1745148</v>
      </c>
      <c r="J12" s="6">
        <v>2174217</v>
      </c>
      <c r="K12" s="7">
        <v>24.58639611081696</v>
      </c>
      <c r="L12" s="6">
        <v>77436</v>
      </c>
      <c r="M12" s="6">
        <v>117044</v>
      </c>
      <c r="N12" s="6">
        <v>245686</v>
      </c>
      <c r="O12" s="6">
        <v>267424</v>
      </c>
      <c r="P12" s="7">
        <v>8.8478790000244203</v>
      </c>
      <c r="Q12" s="6">
        <v>49427</v>
      </c>
      <c r="R12" s="6">
        <v>50454</v>
      </c>
      <c r="S12" s="6">
        <v>156070</v>
      </c>
      <c r="T12" s="6">
        <v>139735</v>
      </c>
      <c r="U12" s="7">
        <v>-10.46645735887742</v>
      </c>
      <c r="V12" s="6">
        <v>1.734</v>
      </c>
      <c r="W12" s="6">
        <v>0</v>
      </c>
      <c r="X12" s="6">
        <v>47.707000000000001</v>
      </c>
      <c r="Y12" s="6">
        <v>0</v>
      </c>
      <c r="Z12" s="7">
        <v>-100</v>
      </c>
      <c r="AA12" s="6">
        <v>11108</v>
      </c>
      <c r="AB12" s="6">
        <v>21407</v>
      </c>
      <c r="AC12" s="6">
        <v>53841</v>
      </c>
      <c r="AD12" s="6">
        <v>42356</v>
      </c>
      <c r="AE12" s="7">
        <v>-21.33132742705374</v>
      </c>
      <c r="AF12" s="6">
        <v>1113</v>
      </c>
      <c r="AG12" s="6">
        <v>1068</v>
      </c>
      <c r="AH12" s="6">
        <v>4126</v>
      </c>
      <c r="AI12" s="6">
        <v>2360</v>
      </c>
      <c r="AJ12" s="7">
        <v>-42.801745031507522</v>
      </c>
      <c r="AK12" s="6">
        <v>0</v>
      </c>
      <c r="AL12" s="6">
        <v>0</v>
      </c>
      <c r="AM12" s="6">
        <v>0</v>
      </c>
      <c r="AN12" s="6">
        <v>0</v>
      </c>
      <c r="AO12" s="7" t="s">
        <v>21</v>
      </c>
      <c r="AP12" s="6">
        <v>0</v>
      </c>
      <c r="AQ12" s="6">
        <v>77539</v>
      </c>
      <c r="AR12" s="6">
        <v>0</v>
      </c>
      <c r="AS12" s="6">
        <v>380751</v>
      </c>
      <c r="AT12" s="7" t="s">
        <v>21</v>
      </c>
      <c r="AU12" s="6">
        <v>0</v>
      </c>
      <c r="AV12" s="6">
        <v>29</v>
      </c>
      <c r="AW12" s="6">
        <v>0</v>
      </c>
      <c r="AX12" s="6">
        <v>140</v>
      </c>
      <c r="AY12" s="7" t="s">
        <v>21</v>
      </c>
      <c r="AZ12" s="6">
        <v>0</v>
      </c>
      <c r="BA12" s="6">
        <v>0</v>
      </c>
      <c r="BB12" s="6">
        <v>0</v>
      </c>
      <c r="BC12" s="6">
        <v>0</v>
      </c>
      <c r="BD12" s="7" t="s">
        <v>21</v>
      </c>
      <c r="BE12" s="6">
        <v>0</v>
      </c>
      <c r="BF12" s="6">
        <v>0</v>
      </c>
      <c r="BG12" s="6">
        <v>0</v>
      </c>
      <c r="BH12" s="6">
        <v>0</v>
      </c>
      <c r="BI12" s="7" t="s">
        <v>21</v>
      </c>
      <c r="BJ12" s="6">
        <v>4061.5</v>
      </c>
      <c r="BK12" s="6">
        <v>3377.25</v>
      </c>
      <c r="BL12" s="6">
        <v>13283.25</v>
      </c>
      <c r="BM12" s="6">
        <v>9729.75</v>
      </c>
      <c r="BN12" s="7">
        <v>-26.751736209135569</v>
      </c>
      <c r="BO12" s="6">
        <v>0</v>
      </c>
      <c r="BP12" s="6">
        <v>2</v>
      </c>
      <c r="BQ12" s="6">
        <v>0</v>
      </c>
      <c r="BR12" s="6">
        <v>57</v>
      </c>
      <c r="BS12" s="7" t="s">
        <v>21</v>
      </c>
      <c r="BT12" s="6">
        <v>1012.25</v>
      </c>
      <c r="BU12" s="6">
        <v>542</v>
      </c>
      <c r="BV12" s="6">
        <v>4160.25</v>
      </c>
      <c r="BW12" s="6">
        <v>1806</v>
      </c>
      <c r="BX12" s="7">
        <v>-56.589147286821706</v>
      </c>
      <c r="BY12" s="6">
        <v>3049.25</v>
      </c>
      <c r="BZ12" s="6">
        <v>2833.25</v>
      </c>
      <c r="CA12" s="6">
        <v>9123</v>
      </c>
      <c r="CB12" s="6">
        <v>7866.75</v>
      </c>
      <c r="CC12" s="7">
        <v>-13.77014140085498</v>
      </c>
      <c r="CD12" s="6">
        <v>178</v>
      </c>
      <c r="CE12" s="6">
        <v>177</v>
      </c>
      <c r="CF12" s="6">
        <v>526</v>
      </c>
      <c r="CG12" s="6">
        <v>474</v>
      </c>
      <c r="CH12" s="7">
        <v>-9.8859315589353542</v>
      </c>
      <c r="CI12" s="6">
        <v>3989543</v>
      </c>
      <c r="CJ12" s="6">
        <v>3931480</v>
      </c>
      <c r="CK12" s="6">
        <v>11634171</v>
      </c>
      <c r="CL12" s="6">
        <v>10976236</v>
      </c>
      <c r="CM12" s="7">
        <v>-5.6551945127847887</v>
      </c>
      <c r="CN12" s="6">
        <v>12</v>
      </c>
      <c r="CO12" s="6">
        <v>4</v>
      </c>
      <c r="CP12" s="6">
        <v>28</v>
      </c>
      <c r="CQ12" s="6">
        <v>12</v>
      </c>
      <c r="CR12" s="7">
        <v>-57.142857142857153</v>
      </c>
      <c r="CS12" s="6">
        <v>11391</v>
      </c>
      <c r="CT12" s="6">
        <v>4401</v>
      </c>
      <c r="CU12" s="6">
        <v>23075</v>
      </c>
      <c r="CV12" s="6">
        <v>16891</v>
      </c>
      <c r="CW12" s="7">
        <v>-26.799566630552551</v>
      </c>
      <c r="CX12" s="6">
        <v>0</v>
      </c>
      <c r="CY12" s="6">
        <v>0</v>
      </c>
      <c r="CZ12" s="6">
        <v>0</v>
      </c>
      <c r="DA12" s="6">
        <v>0</v>
      </c>
      <c r="DB12" s="7" t="s">
        <v>21</v>
      </c>
      <c r="DC12" s="6">
        <v>11391</v>
      </c>
      <c r="DD12" s="6">
        <v>4401</v>
      </c>
      <c r="DE12" s="6">
        <v>23075</v>
      </c>
      <c r="DF12" s="6">
        <v>16891</v>
      </c>
      <c r="DG12" s="7">
        <v>-26.799566630552551</v>
      </c>
      <c r="DH12" s="6">
        <v>0</v>
      </c>
      <c r="DI12" s="6">
        <v>0</v>
      </c>
      <c r="DJ12" s="6">
        <v>0</v>
      </c>
      <c r="DK12" s="6">
        <v>0</v>
      </c>
      <c r="DL12" s="7" t="s">
        <v>21</v>
      </c>
      <c r="DM12" s="6">
        <v>0</v>
      </c>
      <c r="DN12" s="6">
        <v>0</v>
      </c>
      <c r="DO12" s="6">
        <v>6</v>
      </c>
      <c r="DP12" s="6">
        <v>11</v>
      </c>
      <c r="DQ12" s="7">
        <v>83.333333333333343</v>
      </c>
    </row>
    <row r="13" spans="1:121" x14ac:dyDescent="0.25">
      <c r="A13" s="5" t="s">
        <v>13</v>
      </c>
      <c r="B13" s="6">
        <v>868966</v>
      </c>
      <c r="C13" s="6">
        <v>751441</v>
      </c>
      <c r="D13" s="6">
        <v>2418950</v>
      </c>
      <c r="E13" s="6">
        <v>2157076</v>
      </c>
      <c r="F13" s="7">
        <v>-10.82593687343682</v>
      </c>
      <c r="G13" s="6">
        <v>809362</v>
      </c>
      <c r="H13" s="6">
        <v>656447</v>
      </c>
      <c r="I13" s="6">
        <v>2670820</v>
      </c>
      <c r="J13" s="6">
        <v>1700882</v>
      </c>
      <c r="K13" s="7">
        <v>-36.316112654540547</v>
      </c>
      <c r="L13" s="6">
        <v>101681</v>
      </c>
      <c r="M13" s="6">
        <v>113933</v>
      </c>
      <c r="N13" s="6">
        <v>314620</v>
      </c>
      <c r="O13" s="6">
        <v>288391</v>
      </c>
      <c r="P13" s="7">
        <v>-8.3367236666454829</v>
      </c>
      <c r="Q13" s="6">
        <v>91496</v>
      </c>
      <c r="R13" s="6">
        <v>100561</v>
      </c>
      <c r="S13" s="6">
        <v>291216</v>
      </c>
      <c r="T13" s="6">
        <v>263863</v>
      </c>
      <c r="U13" s="7">
        <v>-9.392684467886383</v>
      </c>
      <c r="V13" s="6">
        <v>103.068</v>
      </c>
      <c r="W13" s="6">
        <v>212.05600000000001</v>
      </c>
      <c r="X13" s="6">
        <v>463.43900000000002</v>
      </c>
      <c r="Y13" s="6">
        <v>566.23799999999994</v>
      </c>
      <c r="Z13" s="7">
        <v>22.18177581084025</v>
      </c>
      <c r="AA13" s="6">
        <v>2217</v>
      </c>
      <c r="AB13" s="6">
        <v>2122</v>
      </c>
      <c r="AC13" s="6">
        <v>8223</v>
      </c>
      <c r="AD13" s="6">
        <v>6755</v>
      </c>
      <c r="AE13" s="7">
        <v>-17.852365316794359</v>
      </c>
      <c r="AF13" s="6">
        <v>0</v>
      </c>
      <c r="AG13" s="6">
        <v>0</v>
      </c>
      <c r="AH13" s="6">
        <v>0</v>
      </c>
      <c r="AI13" s="6">
        <v>0</v>
      </c>
      <c r="AJ13" s="7" t="s">
        <v>21</v>
      </c>
      <c r="AK13" s="6">
        <v>0</v>
      </c>
      <c r="AL13" s="6">
        <v>0</v>
      </c>
      <c r="AM13" s="6">
        <v>0</v>
      </c>
      <c r="AN13" s="6">
        <v>0</v>
      </c>
      <c r="AO13" s="7" t="s">
        <v>21</v>
      </c>
      <c r="AP13" s="6">
        <v>894</v>
      </c>
      <c r="AQ13" s="6">
        <v>255</v>
      </c>
      <c r="AR13" s="6">
        <v>3718</v>
      </c>
      <c r="AS13" s="6">
        <v>2544</v>
      </c>
      <c r="AT13" s="7">
        <v>-31.576116191500802</v>
      </c>
      <c r="AU13" s="6">
        <v>894</v>
      </c>
      <c r="AV13" s="6">
        <v>255</v>
      </c>
      <c r="AW13" s="6">
        <v>3718</v>
      </c>
      <c r="AX13" s="6">
        <v>2544</v>
      </c>
      <c r="AY13" s="7">
        <v>-31.576116191500802</v>
      </c>
      <c r="AZ13" s="6">
        <v>24310</v>
      </c>
      <c r="BA13" s="6">
        <v>11239</v>
      </c>
      <c r="BB13" s="6">
        <v>74396</v>
      </c>
      <c r="BC13" s="6">
        <v>36579</v>
      </c>
      <c r="BD13" s="7">
        <v>-50.832033980321533</v>
      </c>
      <c r="BE13" s="6">
        <v>0</v>
      </c>
      <c r="BF13" s="6">
        <v>8</v>
      </c>
      <c r="BG13" s="6">
        <v>11</v>
      </c>
      <c r="BH13" s="6">
        <v>17</v>
      </c>
      <c r="BI13" s="7">
        <v>54.545454545454533</v>
      </c>
      <c r="BJ13" s="6">
        <v>7430</v>
      </c>
      <c r="BK13" s="6">
        <v>6220</v>
      </c>
      <c r="BL13" s="6">
        <v>23231.25</v>
      </c>
      <c r="BM13" s="6">
        <v>17728</v>
      </c>
      <c r="BN13" s="7">
        <v>-23.68899650255582</v>
      </c>
      <c r="BO13" s="6">
        <v>40</v>
      </c>
      <c r="BP13" s="6">
        <v>92</v>
      </c>
      <c r="BQ13" s="6">
        <v>600</v>
      </c>
      <c r="BR13" s="6">
        <v>415</v>
      </c>
      <c r="BS13" s="7">
        <v>-30.833333333333329</v>
      </c>
      <c r="BT13" s="6">
        <v>102</v>
      </c>
      <c r="BU13" s="6">
        <v>468</v>
      </c>
      <c r="BV13" s="6">
        <v>393</v>
      </c>
      <c r="BW13" s="6">
        <v>1132</v>
      </c>
      <c r="BX13" s="7">
        <v>188.04071246819339</v>
      </c>
      <c r="BY13" s="6">
        <v>7288</v>
      </c>
      <c r="BZ13" s="6">
        <v>5660</v>
      </c>
      <c r="CA13" s="6">
        <v>22238.25</v>
      </c>
      <c r="CB13" s="6">
        <v>16181</v>
      </c>
      <c r="CC13" s="7">
        <v>-27.237979607208299</v>
      </c>
      <c r="CD13" s="6">
        <v>113</v>
      </c>
      <c r="CE13" s="6">
        <v>117</v>
      </c>
      <c r="CF13" s="6">
        <v>367</v>
      </c>
      <c r="CG13" s="6">
        <v>331</v>
      </c>
      <c r="CH13" s="7">
        <v>-9.8092643051771091</v>
      </c>
      <c r="CI13" s="6">
        <v>1653323</v>
      </c>
      <c r="CJ13" s="6">
        <v>1634468</v>
      </c>
      <c r="CK13" s="6">
        <v>5213603</v>
      </c>
      <c r="CL13" s="6">
        <v>4582814</v>
      </c>
      <c r="CM13" s="7">
        <v>-12.09890741585042</v>
      </c>
      <c r="CN13" s="6">
        <v>0</v>
      </c>
      <c r="CO13" s="6">
        <v>0</v>
      </c>
      <c r="CP13" s="6">
        <v>0</v>
      </c>
      <c r="CQ13" s="6">
        <v>0</v>
      </c>
      <c r="CR13" s="7" t="s">
        <v>21</v>
      </c>
      <c r="CS13" s="6">
        <v>0</v>
      </c>
      <c r="CT13" s="6">
        <v>0</v>
      </c>
      <c r="CU13" s="6">
        <v>0</v>
      </c>
      <c r="CV13" s="6">
        <v>0</v>
      </c>
      <c r="CW13" s="7" t="s">
        <v>21</v>
      </c>
      <c r="CX13" s="6">
        <v>0</v>
      </c>
      <c r="CY13" s="6">
        <v>0</v>
      </c>
      <c r="CZ13" s="6">
        <v>0</v>
      </c>
      <c r="DA13" s="6">
        <v>0</v>
      </c>
      <c r="DB13" s="7" t="s">
        <v>21</v>
      </c>
      <c r="DC13" s="6">
        <v>0</v>
      </c>
      <c r="DD13" s="6">
        <v>0</v>
      </c>
      <c r="DE13" s="6">
        <v>0</v>
      </c>
      <c r="DF13" s="6">
        <v>0</v>
      </c>
      <c r="DG13" s="7" t="s">
        <v>21</v>
      </c>
      <c r="DH13" s="6">
        <v>0</v>
      </c>
      <c r="DI13" s="6">
        <v>0</v>
      </c>
      <c r="DJ13" s="6">
        <v>0</v>
      </c>
      <c r="DK13" s="6">
        <v>0</v>
      </c>
      <c r="DL13" s="7" t="s">
        <v>21</v>
      </c>
      <c r="DM13" s="6">
        <v>50</v>
      </c>
      <c r="DN13" s="6">
        <v>62</v>
      </c>
      <c r="DO13" s="6">
        <v>67</v>
      </c>
      <c r="DP13" s="6">
        <v>241</v>
      </c>
      <c r="DQ13" s="7">
        <v>259.70149253731341</v>
      </c>
    </row>
    <row r="14" spans="1:121" x14ac:dyDescent="0.25">
      <c r="A14" s="5" t="s">
        <v>14</v>
      </c>
      <c r="B14" s="6">
        <v>34661</v>
      </c>
      <c r="C14" s="6">
        <v>53938</v>
      </c>
      <c r="D14" s="6">
        <v>117798</v>
      </c>
      <c r="E14" s="6">
        <v>155663</v>
      </c>
      <c r="F14" s="7">
        <v>32.144009236150033</v>
      </c>
      <c r="G14" s="6">
        <v>0</v>
      </c>
      <c r="H14" s="6">
        <v>0</v>
      </c>
      <c r="I14" s="6">
        <v>2256</v>
      </c>
      <c r="J14" s="6">
        <v>2400</v>
      </c>
      <c r="K14" s="7">
        <v>6.3829787234042499</v>
      </c>
      <c r="L14" s="6">
        <v>44213</v>
      </c>
      <c r="M14" s="6">
        <v>50002</v>
      </c>
      <c r="N14" s="6">
        <v>128163</v>
      </c>
      <c r="O14" s="6">
        <v>130020</v>
      </c>
      <c r="P14" s="7">
        <v>1.448936120409172</v>
      </c>
      <c r="Q14" s="6">
        <v>6042</v>
      </c>
      <c r="R14" s="6">
        <v>6430</v>
      </c>
      <c r="S14" s="6">
        <v>16295</v>
      </c>
      <c r="T14" s="6">
        <v>16865</v>
      </c>
      <c r="U14" s="7">
        <v>3.498005523166611</v>
      </c>
      <c r="V14" s="6">
        <v>0</v>
      </c>
      <c r="W14" s="6">
        <v>0</v>
      </c>
      <c r="X14" s="6">
        <v>0.9</v>
      </c>
      <c r="Y14" s="6">
        <v>0</v>
      </c>
      <c r="Z14" s="7">
        <v>-100</v>
      </c>
      <c r="AA14" s="6">
        <v>56448</v>
      </c>
      <c r="AB14" s="6">
        <v>62899</v>
      </c>
      <c r="AC14" s="6">
        <v>146273</v>
      </c>
      <c r="AD14" s="6">
        <v>164490</v>
      </c>
      <c r="AE14" s="7">
        <v>12.45410978102589</v>
      </c>
      <c r="AF14" s="6">
        <v>55469</v>
      </c>
      <c r="AG14" s="6">
        <v>61181</v>
      </c>
      <c r="AH14" s="6">
        <v>142714</v>
      </c>
      <c r="AI14" s="6">
        <v>160157</v>
      </c>
      <c r="AJ14" s="7">
        <v>12.222346791485069</v>
      </c>
      <c r="AK14" s="6">
        <v>0</v>
      </c>
      <c r="AL14" s="6">
        <v>0</v>
      </c>
      <c r="AM14" s="6">
        <v>0</v>
      </c>
      <c r="AN14" s="6">
        <v>0</v>
      </c>
      <c r="AO14" s="7" t="s">
        <v>21</v>
      </c>
      <c r="AP14" s="6">
        <v>0</v>
      </c>
      <c r="AQ14" s="6">
        <v>0</v>
      </c>
      <c r="AR14" s="6">
        <v>0</v>
      </c>
      <c r="AS14" s="6">
        <v>0</v>
      </c>
      <c r="AT14" s="7" t="s">
        <v>21</v>
      </c>
      <c r="AU14" s="6">
        <v>0</v>
      </c>
      <c r="AV14" s="6">
        <v>0</v>
      </c>
      <c r="AW14" s="6">
        <v>0</v>
      </c>
      <c r="AX14" s="6">
        <v>0</v>
      </c>
      <c r="AY14" s="7" t="s">
        <v>21</v>
      </c>
      <c r="AZ14" s="6">
        <v>43693</v>
      </c>
      <c r="BA14" s="6">
        <v>49352</v>
      </c>
      <c r="BB14" s="6">
        <v>127269</v>
      </c>
      <c r="BC14" s="6">
        <v>128720</v>
      </c>
      <c r="BD14" s="7">
        <v>1.140104817355365</v>
      </c>
      <c r="BE14" s="6">
        <v>2411</v>
      </c>
      <c r="BF14" s="6">
        <v>2939</v>
      </c>
      <c r="BG14" s="6">
        <v>6938</v>
      </c>
      <c r="BH14" s="6">
        <v>7673</v>
      </c>
      <c r="BI14" s="7">
        <v>10.593831075237819</v>
      </c>
      <c r="BJ14" s="6">
        <v>448</v>
      </c>
      <c r="BK14" s="6">
        <v>540</v>
      </c>
      <c r="BL14" s="6">
        <v>1269</v>
      </c>
      <c r="BM14" s="6">
        <v>1430.5</v>
      </c>
      <c r="BN14" s="7">
        <v>12.726556343577631</v>
      </c>
      <c r="BO14" s="6">
        <v>0</v>
      </c>
      <c r="BP14" s="6">
        <v>0</v>
      </c>
      <c r="BQ14" s="6">
        <v>0</v>
      </c>
      <c r="BR14" s="6">
        <v>0</v>
      </c>
      <c r="BS14" s="7" t="s">
        <v>21</v>
      </c>
      <c r="BT14" s="6">
        <v>435</v>
      </c>
      <c r="BU14" s="6">
        <v>530</v>
      </c>
      <c r="BV14" s="6">
        <v>1249</v>
      </c>
      <c r="BW14" s="6">
        <v>1384.5</v>
      </c>
      <c r="BX14" s="7">
        <v>10.848678943154519</v>
      </c>
      <c r="BY14" s="6">
        <v>13</v>
      </c>
      <c r="BZ14" s="6">
        <v>10</v>
      </c>
      <c r="CA14" s="6">
        <v>20</v>
      </c>
      <c r="CB14" s="6">
        <v>46</v>
      </c>
      <c r="CC14" s="7">
        <v>130</v>
      </c>
      <c r="CD14" s="6">
        <v>738</v>
      </c>
      <c r="CE14" s="6">
        <v>843</v>
      </c>
      <c r="CF14" s="6">
        <v>2170</v>
      </c>
      <c r="CG14" s="6">
        <v>2352</v>
      </c>
      <c r="CH14" s="7">
        <v>8.3870967741935516</v>
      </c>
      <c r="CI14" s="6">
        <v>5988391</v>
      </c>
      <c r="CJ14" s="6">
        <v>6477387</v>
      </c>
      <c r="CK14" s="6">
        <v>16332513</v>
      </c>
      <c r="CL14" s="6">
        <v>17687508</v>
      </c>
      <c r="CM14" s="7">
        <v>8.2963044327593707</v>
      </c>
      <c r="CN14" s="6">
        <v>0</v>
      </c>
      <c r="CO14" s="6">
        <v>4</v>
      </c>
      <c r="CP14" s="6">
        <v>0</v>
      </c>
      <c r="CQ14" s="6">
        <v>8</v>
      </c>
      <c r="CR14" s="7" t="s">
        <v>21</v>
      </c>
      <c r="CS14" s="6">
        <v>90695</v>
      </c>
      <c r="CT14" s="6">
        <v>147013</v>
      </c>
      <c r="CU14" s="6">
        <v>243330</v>
      </c>
      <c r="CV14" s="6">
        <v>386159</v>
      </c>
      <c r="CW14" s="7">
        <v>58.697653392512223</v>
      </c>
      <c r="CX14" s="6">
        <v>90695</v>
      </c>
      <c r="CY14" s="6">
        <v>139069</v>
      </c>
      <c r="CZ14" s="6">
        <v>243330</v>
      </c>
      <c r="DA14" s="6">
        <v>371705</v>
      </c>
      <c r="DB14" s="7">
        <v>52.757572021534543</v>
      </c>
      <c r="DC14" s="6">
        <v>0</v>
      </c>
      <c r="DD14" s="6">
        <v>7944</v>
      </c>
      <c r="DE14" s="6">
        <v>0</v>
      </c>
      <c r="DF14" s="6">
        <v>14454</v>
      </c>
      <c r="DG14" s="7" t="s">
        <v>21</v>
      </c>
      <c r="DH14" s="6">
        <v>17910</v>
      </c>
      <c r="DI14" s="6">
        <v>31187</v>
      </c>
      <c r="DJ14" s="6">
        <v>51151</v>
      </c>
      <c r="DK14" s="6">
        <v>86565</v>
      </c>
      <c r="DL14" s="7">
        <v>69.234228069832454</v>
      </c>
      <c r="DM14" s="6">
        <v>100</v>
      </c>
      <c r="DN14" s="6">
        <v>128</v>
      </c>
      <c r="DO14" s="6">
        <v>295</v>
      </c>
      <c r="DP14" s="6">
        <v>351</v>
      </c>
      <c r="DQ14" s="7">
        <v>18.98305084745763</v>
      </c>
    </row>
    <row r="15" spans="1:121" x14ac:dyDescent="0.25">
      <c r="A15" s="5" t="s">
        <v>15</v>
      </c>
      <c r="B15" s="6">
        <v>224436</v>
      </c>
      <c r="C15" s="6">
        <v>309451</v>
      </c>
      <c r="D15" s="6">
        <v>801208</v>
      </c>
      <c r="E15" s="6">
        <v>1244734</v>
      </c>
      <c r="F15" s="7">
        <v>55.357160687362096</v>
      </c>
      <c r="G15" s="6">
        <v>679261</v>
      </c>
      <c r="H15" s="6">
        <v>330196</v>
      </c>
      <c r="I15" s="6">
        <v>1674335</v>
      </c>
      <c r="J15" s="6">
        <v>876139</v>
      </c>
      <c r="K15" s="7">
        <v>-47.672419199264183</v>
      </c>
      <c r="L15" s="6">
        <v>52606</v>
      </c>
      <c r="M15" s="6">
        <v>98565</v>
      </c>
      <c r="N15" s="6">
        <v>131335</v>
      </c>
      <c r="O15" s="6">
        <v>332480</v>
      </c>
      <c r="P15" s="7">
        <v>153.1541477900027</v>
      </c>
      <c r="Q15" s="6">
        <v>17733</v>
      </c>
      <c r="R15" s="6">
        <v>43659</v>
      </c>
      <c r="S15" s="6">
        <v>41199</v>
      </c>
      <c r="T15" s="6">
        <v>137977</v>
      </c>
      <c r="U15" s="7">
        <v>234.90375979999521</v>
      </c>
      <c r="V15" s="6">
        <v>14.765000000000001</v>
      </c>
      <c r="W15" s="6">
        <v>23.913</v>
      </c>
      <c r="X15" s="6">
        <v>50.545999999999999</v>
      </c>
      <c r="Y15" s="6">
        <v>46.326999999999998</v>
      </c>
      <c r="Z15" s="7">
        <v>-8.3468523720967056</v>
      </c>
      <c r="AA15" s="6">
        <v>995</v>
      </c>
      <c r="AB15" s="6">
        <v>1356</v>
      </c>
      <c r="AC15" s="6">
        <v>2357</v>
      </c>
      <c r="AD15" s="6">
        <v>3150</v>
      </c>
      <c r="AE15" s="7">
        <v>33.644463300806109</v>
      </c>
      <c r="AF15" s="6">
        <v>609</v>
      </c>
      <c r="AG15" s="6">
        <v>792</v>
      </c>
      <c r="AH15" s="6">
        <v>1513</v>
      </c>
      <c r="AI15" s="6">
        <v>1816</v>
      </c>
      <c r="AJ15" s="7">
        <v>20.026437541308649</v>
      </c>
      <c r="AK15" s="6">
        <v>0</v>
      </c>
      <c r="AL15" s="6">
        <v>0</v>
      </c>
      <c r="AM15" s="6">
        <v>0</v>
      </c>
      <c r="AN15" s="6">
        <v>0</v>
      </c>
      <c r="AO15" s="7" t="s">
        <v>21</v>
      </c>
      <c r="AP15" s="6">
        <v>1979</v>
      </c>
      <c r="AQ15" s="6">
        <v>121342</v>
      </c>
      <c r="AR15" s="6">
        <v>4262</v>
      </c>
      <c r="AS15" s="6">
        <v>164457</v>
      </c>
      <c r="AT15" s="7">
        <v>3758.6813702487088</v>
      </c>
      <c r="AU15" s="6">
        <v>0</v>
      </c>
      <c r="AV15" s="6">
        <v>0</v>
      </c>
      <c r="AW15" s="6">
        <v>0</v>
      </c>
      <c r="AX15" s="6">
        <v>0</v>
      </c>
      <c r="AY15" s="7" t="s">
        <v>21</v>
      </c>
      <c r="AZ15" s="6">
        <v>0</v>
      </c>
      <c r="BA15" s="6">
        <v>745</v>
      </c>
      <c r="BB15" s="6">
        <v>1760</v>
      </c>
      <c r="BC15" s="6">
        <v>3566</v>
      </c>
      <c r="BD15" s="7">
        <v>102.6136363636364</v>
      </c>
      <c r="BE15" s="6">
        <v>0</v>
      </c>
      <c r="BF15" s="6">
        <v>9</v>
      </c>
      <c r="BG15" s="6">
        <v>3</v>
      </c>
      <c r="BH15" s="6">
        <v>21</v>
      </c>
      <c r="BI15" s="7">
        <v>600</v>
      </c>
      <c r="BJ15" s="6">
        <v>1729.5</v>
      </c>
      <c r="BK15" s="6">
        <v>3360.5</v>
      </c>
      <c r="BL15" s="6">
        <v>3852.75</v>
      </c>
      <c r="BM15" s="6">
        <v>11946</v>
      </c>
      <c r="BN15" s="7">
        <v>210.06423982869379</v>
      </c>
      <c r="BO15" s="6">
        <v>0</v>
      </c>
      <c r="BP15" s="6">
        <v>0</v>
      </c>
      <c r="BQ15" s="6">
        <v>0</v>
      </c>
      <c r="BR15" s="6">
        <v>0</v>
      </c>
      <c r="BS15" s="7" t="s">
        <v>21</v>
      </c>
      <c r="BT15" s="6">
        <v>269.25</v>
      </c>
      <c r="BU15" s="6">
        <v>877.75</v>
      </c>
      <c r="BV15" s="6">
        <v>568.75</v>
      </c>
      <c r="BW15" s="6">
        <v>3361.5</v>
      </c>
      <c r="BX15" s="7">
        <v>491.03296703296701</v>
      </c>
      <c r="BY15" s="6">
        <v>1460.25</v>
      </c>
      <c r="BZ15" s="6">
        <v>2482.75</v>
      </c>
      <c r="CA15" s="6">
        <v>3284</v>
      </c>
      <c r="CB15" s="6">
        <v>8584.5</v>
      </c>
      <c r="CC15" s="7">
        <v>161.40377588306939</v>
      </c>
      <c r="CD15" s="6">
        <v>84</v>
      </c>
      <c r="CE15" s="6">
        <v>83</v>
      </c>
      <c r="CF15" s="6">
        <v>220</v>
      </c>
      <c r="CG15" s="6">
        <v>254</v>
      </c>
      <c r="CH15" s="7">
        <v>15.45454545454545</v>
      </c>
      <c r="CI15" s="6">
        <v>1108354</v>
      </c>
      <c r="CJ15" s="6">
        <v>1420347</v>
      </c>
      <c r="CK15" s="6">
        <v>3073679</v>
      </c>
      <c r="CL15" s="6">
        <v>4391879</v>
      </c>
      <c r="CM15" s="7">
        <v>42.886716537413321</v>
      </c>
      <c r="CN15" s="6">
        <v>0</v>
      </c>
      <c r="CO15" s="6">
        <v>0</v>
      </c>
      <c r="CP15" s="6">
        <v>1</v>
      </c>
      <c r="CQ15" s="6">
        <v>1</v>
      </c>
      <c r="CR15" s="7">
        <v>0</v>
      </c>
      <c r="CS15" s="6">
        <v>0</v>
      </c>
      <c r="CT15" s="6">
        <v>0</v>
      </c>
      <c r="CU15" s="6">
        <v>0</v>
      </c>
      <c r="CV15" s="6">
        <v>749</v>
      </c>
      <c r="CW15" s="7" t="s">
        <v>21</v>
      </c>
      <c r="CX15" s="6">
        <v>0</v>
      </c>
      <c r="CY15" s="6">
        <v>0</v>
      </c>
      <c r="CZ15" s="6">
        <v>0</v>
      </c>
      <c r="DA15" s="6">
        <v>0</v>
      </c>
      <c r="DB15" s="7" t="s">
        <v>21</v>
      </c>
      <c r="DC15" s="6">
        <v>0</v>
      </c>
      <c r="DD15" s="6">
        <v>0</v>
      </c>
      <c r="DE15" s="6">
        <v>0</v>
      </c>
      <c r="DF15" s="6">
        <v>749</v>
      </c>
      <c r="DG15" s="7" t="s">
        <v>21</v>
      </c>
      <c r="DH15" s="6">
        <v>0</v>
      </c>
      <c r="DI15" s="6">
        <v>0</v>
      </c>
      <c r="DJ15" s="6">
        <v>0</v>
      </c>
      <c r="DK15" s="6">
        <v>0</v>
      </c>
      <c r="DL15" s="7" t="s">
        <v>21</v>
      </c>
      <c r="DM15" s="6">
        <v>0</v>
      </c>
      <c r="DN15" s="6">
        <v>38</v>
      </c>
      <c r="DO15" s="6">
        <v>0</v>
      </c>
      <c r="DP15" s="6">
        <v>60</v>
      </c>
      <c r="DQ15" s="7" t="s">
        <v>21</v>
      </c>
    </row>
    <row r="16" spans="1:121" x14ac:dyDescent="0.25">
      <c r="A16" s="5" t="s">
        <v>16</v>
      </c>
      <c r="B16" s="6">
        <v>78256</v>
      </c>
      <c r="C16" s="6">
        <v>95963</v>
      </c>
      <c r="D16" s="6">
        <v>213520</v>
      </c>
      <c r="E16" s="6">
        <v>283392</v>
      </c>
      <c r="F16" s="7">
        <v>32.723866616710382</v>
      </c>
      <c r="G16" s="6">
        <v>1327027</v>
      </c>
      <c r="H16" s="6">
        <v>1536601</v>
      </c>
      <c r="I16" s="6">
        <v>3905926</v>
      </c>
      <c r="J16" s="6">
        <v>4317193</v>
      </c>
      <c r="K16" s="7">
        <v>10.52930854296778</v>
      </c>
      <c r="L16" s="6">
        <v>89215</v>
      </c>
      <c r="M16" s="6">
        <v>121932</v>
      </c>
      <c r="N16" s="6">
        <v>307992</v>
      </c>
      <c r="O16" s="6">
        <v>344068</v>
      </c>
      <c r="P16" s="7">
        <v>11.713291254318291</v>
      </c>
      <c r="Q16" s="6">
        <v>36275</v>
      </c>
      <c r="R16" s="6">
        <v>54160</v>
      </c>
      <c r="S16" s="6">
        <v>147854</v>
      </c>
      <c r="T16" s="6">
        <v>169508</v>
      </c>
      <c r="U16" s="7">
        <v>14.64552869722834</v>
      </c>
      <c r="V16" s="6">
        <v>853.02100000000007</v>
      </c>
      <c r="W16" s="6">
        <v>1765.627</v>
      </c>
      <c r="X16" s="6">
        <v>1122.6389999999999</v>
      </c>
      <c r="Y16" s="6">
        <v>2043.91</v>
      </c>
      <c r="Z16" s="7">
        <v>82.062978392876062</v>
      </c>
      <c r="AA16" s="6">
        <v>0</v>
      </c>
      <c r="AB16" s="6">
        <v>0</v>
      </c>
      <c r="AC16" s="6">
        <v>7499</v>
      </c>
      <c r="AD16" s="6">
        <v>7423</v>
      </c>
      <c r="AE16" s="7">
        <v>-1.0134684624616599</v>
      </c>
      <c r="AF16" s="6">
        <v>0</v>
      </c>
      <c r="AG16" s="6">
        <v>0</v>
      </c>
      <c r="AH16" s="6">
        <v>7499</v>
      </c>
      <c r="AI16" s="6">
        <v>7423</v>
      </c>
      <c r="AJ16" s="7">
        <v>-1.0134684624616599</v>
      </c>
      <c r="AK16" s="6">
        <v>0</v>
      </c>
      <c r="AL16" s="6">
        <v>0</v>
      </c>
      <c r="AM16" s="6">
        <v>0</v>
      </c>
      <c r="AN16" s="6">
        <v>0</v>
      </c>
      <c r="AO16" s="7" t="s">
        <v>21</v>
      </c>
      <c r="AP16" s="6">
        <v>8096</v>
      </c>
      <c r="AQ16" s="6">
        <v>545969</v>
      </c>
      <c r="AR16" s="6">
        <v>314117</v>
      </c>
      <c r="AS16" s="6">
        <v>1800851</v>
      </c>
      <c r="AT16" s="7">
        <v>473.30580643518181</v>
      </c>
      <c r="AU16" s="6">
        <v>32</v>
      </c>
      <c r="AV16" s="6">
        <v>278</v>
      </c>
      <c r="AW16" s="6">
        <v>162</v>
      </c>
      <c r="AX16" s="6">
        <v>283</v>
      </c>
      <c r="AY16" s="7">
        <v>74.691358024691368</v>
      </c>
      <c r="AZ16" s="6">
        <v>0</v>
      </c>
      <c r="BA16" s="6">
        <v>0</v>
      </c>
      <c r="BB16" s="6">
        <v>0</v>
      </c>
      <c r="BC16" s="6">
        <v>0</v>
      </c>
      <c r="BD16" s="7" t="s">
        <v>21</v>
      </c>
      <c r="BE16" s="6">
        <v>0</v>
      </c>
      <c r="BF16" s="6">
        <v>0</v>
      </c>
      <c r="BG16" s="6">
        <v>0</v>
      </c>
      <c r="BH16" s="6">
        <v>0</v>
      </c>
      <c r="BI16" s="7" t="s">
        <v>21</v>
      </c>
      <c r="BJ16" s="6">
        <v>2811</v>
      </c>
      <c r="BK16" s="6">
        <v>3909</v>
      </c>
      <c r="BL16" s="6">
        <v>10646</v>
      </c>
      <c r="BM16" s="6">
        <v>12392</v>
      </c>
      <c r="BN16" s="7">
        <v>16.400526019162129</v>
      </c>
      <c r="BO16" s="6">
        <v>4</v>
      </c>
      <c r="BP16" s="6">
        <v>69</v>
      </c>
      <c r="BQ16" s="6">
        <v>48</v>
      </c>
      <c r="BR16" s="6">
        <v>71</v>
      </c>
      <c r="BS16" s="7">
        <v>47.916666666666657</v>
      </c>
      <c r="BT16" s="6">
        <v>417</v>
      </c>
      <c r="BU16" s="6">
        <v>577</v>
      </c>
      <c r="BV16" s="6">
        <v>1823</v>
      </c>
      <c r="BW16" s="6">
        <v>2359</v>
      </c>
      <c r="BX16" s="7">
        <v>29.402084476138239</v>
      </c>
      <c r="BY16" s="6">
        <v>2390</v>
      </c>
      <c r="BZ16" s="6">
        <v>3263</v>
      </c>
      <c r="CA16" s="6">
        <v>8775</v>
      </c>
      <c r="CB16" s="6">
        <v>9962</v>
      </c>
      <c r="CC16" s="7">
        <v>13.527065527065529</v>
      </c>
      <c r="CD16" s="6">
        <v>91</v>
      </c>
      <c r="CE16" s="6">
        <v>120</v>
      </c>
      <c r="CF16" s="6">
        <v>281</v>
      </c>
      <c r="CG16" s="6">
        <v>303</v>
      </c>
      <c r="CH16" s="7">
        <v>7.829181494661924</v>
      </c>
      <c r="CI16" s="6">
        <v>1545384</v>
      </c>
      <c r="CJ16" s="6">
        <v>2079182</v>
      </c>
      <c r="CK16" s="6">
        <v>4424937</v>
      </c>
      <c r="CL16" s="6">
        <v>5221796</v>
      </c>
      <c r="CM16" s="7">
        <v>18.00836938469406</v>
      </c>
      <c r="CN16" s="6">
        <v>0</v>
      </c>
      <c r="CO16" s="6">
        <v>1</v>
      </c>
      <c r="CP16" s="6">
        <v>0</v>
      </c>
      <c r="CQ16" s="6">
        <v>1</v>
      </c>
      <c r="CR16" s="7" t="s">
        <v>21</v>
      </c>
      <c r="CS16" s="6">
        <v>0</v>
      </c>
      <c r="CT16" s="6">
        <v>985</v>
      </c>
      <c r="CU16" s="6">
        <v>0</v>
      </c>
      <c r="CV16" s="6">
        <v>985</v>
      </c>
      <c r="CW16" s="7" t="s">
        <v>21</v>
      </c>
      <c r="CX16" s="6">
        <v>0</v>
      </c>
      <c r="CY16" s="6">
        <v>0</v>
      </c>
      <c r="CZ16" s="6">
        <v>0</v>
      </c>
      <c r="DA16" s="6">
        <v>0</v>
      </c>
      <c r="DB16" s="7" t="s">
        <v>21</v>
      </c>
      <c r="DC16" s="6">
        <v>0</v>
      </c>
      <c r="DD16" s="6">
        <v>985</v>
      </c>
      <c r="DE16" s="6">
        <v>0</v>
      </c>
      <c r="DF16" s="6">
        <v>985</v>
      </c>
      <c r="DG16" s="7" t="s">
        <v>21</v>
      </c>
      <c r="DH16" s="6">
        <v>0</v>
      </c>
      <c r="DI16" s="6">
        <v>0</v>
      </c>
      <c r="DJ16" s="6">
        <v>0</v>
      </c>
      <c r="DK16" s="6">
        <v>0</v>
      </c>
      <c r="DL16" s="7" t="s">
        <v>21</v>
      </c>
      <c r="DM16" s="6">
        <v>0</v>
      </c>
      <c r="DN16" s="6">
        <v>0</v>
      </c>
      <c r="DO16" s="6">
        <v>0</v>
      </c>
      <c r="DP16" s="6">
        <v>1</v>
      </c>
      <c r="DQ16" s="7" t="s">
        <v>21</v>
      </c>
    </row>
    <row r="17" spans="1:121" x14ac:dyDescent="0.25">
      <c r="A17" s="5" t="s">
        <v>17</v>
      </c>
      <c r="B17" s="6">
        <v>2292832</v>
      </c>
      <c r="C17" s="6">
        <v>1243543</v>
      </c>
      <c r="D17" s="6">
        <v>5946003</v>
      </c>
      <c r="E17" s="6">
        <v>5586176</v>
      </c>
      <c r="F17" s="7">
        <v>-6.0515778414508086</v>
      </c>
      <c r="G17" s="6">
        <v>240107</v>
      </c>
      <c r="H17" s="6">
        <v>365072</v>
      </c>
      <c r="I17" s="6">
        <v>1283836</v>
      </c>
      <c r="J17" s="6">
        <v>1335976</v>
      </c>
      <c r="K17" s="7">
        <v>4.0612663922806291</v>
      </c>
      <c r="L17" s="6">
        <v>105522</v>
      </c>
      <c r="M17" s="6">
        <v>111494</v>
      </c>
      <c r="N17" s="6">
        <v>296039</v>
      </c>
      <c r="O17" s="6">
        <v>301175</v>
      </c>
      <c r="P17" s="7">
        <v>1.7349065494749001</v>
      </c>
      <c r="Q17" s="6">
        <v>40542</v>
      </c>
      <c r="R17" s="6">
        <v>50618</v>
      </c>
      <c r="S17" s="6">
        <v>128337</v>
      </c>
      <c r="T17" s="6">
        <v>133314</v>
      </c>
      <c r="U17" s="7">
        <v>3.8780710161527878</v>
      </c>
      <c r="V17" s="6">
        <v>6.5750000000000002</v>
      </c>
      <c r="W17" s="6">
        <v>21.827999999999999</v>
      </c>
      <c r="X17" s="6">
        <v>43.055999999999997</v>
      </c>
      <c r="Y17" s="6">
        <v>46.452000000000012</v>
      </c>
      <c r="Z17" s="7">
        <v>7.8874024526198534</v>
      </c>
      <c r="AA17" s="6">
        <v>16457</v>
      </c>
      <c r="AB17" s="6">
        <v>13773</v>
      </c>
      <c r="AC17" s="6">
        <v>49246</v>
      </c>
      <c r="AD17" s="6">
        <v>32650</v>
      </c>
      <c r="AE17" s="7">
        <v>-33.700199000934091</v>
      </c>
      <c r="AF17" s="6">
        <v>15306</v>
      </c>
      <c r="AG17" s="6">
        <v>12091</v>
      </c>
      <c r="AH17" s="6">
        <v>44245</v>
      </c>
      <c r="AI17" s="6">
        <v>26650</v>
      </c>
      <c r="AJ17" s="7">
        <v>-39.76720533393604</v>
      </c>
      <c r="AK17" s="6">
        <v>0</v>
      </c>
      <c r="AL17" s="6">
        <v>0</v>
      </c>
      <c r="AM17" s="6">
        <v>5796</v>
      </c>
      <c r="AN17" s="6">
        <v>13019</v>
      </c>
      <c r="AO17" s="7">
        <v>124.6204278812974</v>
      </c>
      <c r="AP17" s="6">
        <v>329491</v>
      </c>
      <c r="AQ17" s="6">
        <v>120480</v>
      </c>
      <c r="AR17" s="6">
        <v>513628</v>
      </c>
      <c r="AS17" s="6">
        <v>431297</v>
      </c>
      <c r="AT17" s="7">
        <v>-16.029305255943999</v>
      </c>
      <c r="AU17" s="6">
        <v>0</v>
      </c>
      <c r="AV17" s="6">
        <v>0</v>
      </c>
      <c r="AW17" s="6">
        <v>11</v>
      </c>
      <c r="AX17" s="6">
        <v>6</v>
      </c>
      <c r="AY17" s="7">
        <v>-45.454545454545453</v>
      </c>
      <c r="AZ17" s="6">
        <v>52260</v>
      </c>
      <c r="BA17" s="6">
        <v>58117</v>
      </c>
      <c r="BB17" s="6">
        <v>139158</v>
      </c>
      <c r="BC17" s="6">
        <v>159419</v>
      </c>
      <c r="BD17" s="7">
        <v>14.559709107633051</v>
      </c>
      <c r="BE17" s="6">
        <v>2591</v>
      </c>
      <c r="BF17" s="6">
        <v>2894</v>
      </c>
      <c r="BG17" s="6">
        <v>7052</v>
      </c>
      <c r="BH17" s="6">
        <v>7938</v>
      </c>
      <c r="BI17" s="7">
        <v>12.56381168462848</v>
      </c>
      <c r="BJ17" s="6">
        <v>6023.5</v>
      </c>
      <c r="BK17" s="6">
        <v>6727.5</v>
      </c>
      <c r="BL17" s="6">
        <v>18508.5</v>
      </c>
      <c r="BM17" s="6">
        <v>18463</v>
      </c>
      <c r="BN17" s="7">
        <v>-0.24583299565064459</v>
      </c>
      <c r="BO17" s="6">
        <v>0</v>
      </c>
      <c r="BP17" s="6">
        <v>0</v>
      </c>
      <c r="BQ17" s="6">
        <v>2</v>
      </c>
      <c r="BR17" s="6">
        <v>1</v>
      </c>
      <c r="BS17" s="7">
        <v>-50</v>
      </c>
      <c r="BT17" s="6">
        <v>5148</v>
      </c>
      <c r="BU17" s="6">
        <v>5875.25</v>
      </c>
      <c r="BV17" s="6">
        <v>15876.75</v>
      </c>
      <c r="BW17" s="6">
        <v>16118</v>
      </c>
      <c r="BX17" s="7">
        <v>1.5195175335002491</v>
      </c>
      <c r="BY17" s="6">
        <v>875.5</v>
      </c>
      <c r="BZ17" s="6">
        <v>852.25</v>
      </c>
      <c r="CA17" s="6">
        <v>2629.75</v>
      </c>
      <c r="CB17" s="6">
        <v>2344</v>
      </c>
      <c r="CC17" s="7">
        <v>-10.86605190607472</v>
      </c>
      <c r="CD17" s="6">
        <v>181</v>
      </c>
      <c r="CE17" s="6">
        <v>155</v>
      </c>
      <c r="CF17" s="6">
        <v>522</v>
      </c>
      <c r="CG17" s="6">
        <v>475</v>
      </c>
      <c r="CH17" s="7">
        <v>-9.0038314176245251</v>
      </c>
      <c r="CI17" s="6">
        <v>3102783</v>
      </c>
      <c r="CJ17" s="6">
        <v>2594511</v>
      </c>
      <c r="CK17" s="6">
        <v>10092766</v>
      </c>
      <c r="CL17" s="6">
        <v>9629396</v>
      </c>
      <c r="CM17" s="7">
        <v>-4.5911101079723844</v>
      </c>
      <c r="CN17" s="6">
        <v>0</v>
      </c>
      <c r="CO17" s="6">
        <v>0</v>
      </c>
      <c r="CP17" s="6">
        <v>0</v>
      </c>
      <c r="CQ17" s="6">
        <v>0</v>
      </c>
      <c r="CR17" s="7" t="s">
        <v>21</v>
      </c>
      <c r="CS17" s="6">
        <v>4687</v>
      </c>
      <c r="CT17" s="6">
        <v>4616</v>
      </c>
      <c r="CU17" s="6">
        <v>12253</v>
      </c>
      <c r="CV17" s="6">
        <v>12883</v>
      </c>
      <c r="CW17" s="7">
        <v>5.1415979760058832</v>
      </c>
      <c r="CX17" s="6">
        <v>4687</v>
      </c>
      <c r="CY17" s="6">
        <v>4616</v>
      </c>
      <c r="CZ17" s="6">
        <v>12253</v>
      </c>
      <c r="DA17" s="6">
        <v>12883</v>
      </c>
      <c r="DB17" s="7">
        <v>5.1415979760058832</v>
      </c>
      <c r="DC17" s="6">
        <v>0</v>
      </c>
      <c r="DD17" s="6">
        <v>0</v>
      </c>
      <c r="DE17" s="6">
        <v>0</v>
      </c>
      <c r="DF17" s="6">
        <v>0</v>
      </c>
      <c r="DG17" s="7" t="s">
        <v>21</v>
      </c>
      <c r="DH17" s="6">
        <v>2785</v>
      </c>
      <c r="DI17" s="6">
        <v>2790</v>
      </c>
      <c r="DJ17" s="6">
        <v>7324</v>
      </c>
      <c r="DK17" s="6">
        <v>7846</v>
      </c>
      <c r="DL17" s="7">
        <v>7.127252867285633</v>
      </c>
      <c r="DM17" s="6">
        <v>441</v>
      </c>
      <c r="DN17" s="6">
        <v>814</v>
      </c>
      <c r="DO17" s="6">
        <v>1571</v>
      </c>
      <c r="DP17" s="6">
        <v>2401</v>
      </c>
      <c r="DQ17" s="7">
        <v>52.832590706556353</v>
      </c>
    </row>
    <row r="18" spans="1:121" x14ac:dyDescent="0.25">
      <c r="A18" s="5" t="s">
        <v>18</v>
      </c>
      <c r="B18" s="6">
        <v>720588</v>
      </c>
      <c r="C18" s="6">
        <v>823575</v>
      </c>
      <c r="D18" s="6">
        <v>2070854</v>
      </c>
      <c r="E18" s="6">
        <v>2027316</v>
      </c>
      <c r="F18" s="7">
        <v>-2.1024176499164038</v>
      </c>
      <c r="G18" s="6">
        <v>45566</v>
      </c>
      <c r="H18" s="6">
        <v>55844</v>
      </c>
      <c r="I18" s="6">
        <v>92618</v>
      </c>
      <c r="J18" s="6">
        <v>109629</v>
      </c>
      <c r="K18" s="7">
        <v>18.36684013906584</v>
      </c>
      <c r="L18" s="6">
        <v>1449721</v>
      </c>
      <c r="M18" s="6">
        <v>1626453</v>
      </c>
      <c r="N18" s="6">
        <v>4147982</v>
      </c>
      <c r="O18" s="6">
        <v>4232505</v>
      </c>
      <c r="P18" s="7">
        <v>2.0376896524623329</v>
      </c>
      <c r="Q18" s="6">
        <v>1045216</v>
      </c>
      <c r="R18" s="6">
        <v>1198891</v>
      </c>
      <c r="S18" s="6">
        <v>3054219</v>
      </c>
      <c r="T18" s="6">
        <v>3069040</v>
      </c>
      <c r="U18" s="7">
        <v>0.48526317202531288</v>
      </c>
      <c r="V18" s="6">
        <v>55.679000000000002</v>
      </c>
      <c r="W18" s="6">
        <v>27.024999999999999</v>
      </c>
      <c r="X18" s="6">
        <v>132.577</v>
      </c>
      <c r="Y18" s="6">
        <v>120.164</v>
      </c>
      <c r="Z18" s="7">
        <v>-9.3628608280471042</v>
      </c>
      <c r="AA18" s="6">
        <v>249002</v>
      </c>
      <c r="AB18" s="6">
        <v>214693</v>
      </c>
      <c r="AC18" s="6">
        <v>657625</v>
      </c>
      <c r="AD18" s="6">
        <v>643901</v>
      </c>
      <c r="AE18" s="7">
        <v>-2.0869036304885071</v>
      </c>
      <c r="AF18" s="6">
        <v>225732</v>
      </c>
      <c r="AG18" s="6">
        <v>187986</v>
      </c>
      <c r="AH18" s="6">
        <v>579058</v>
      </c>
      <c r="AI18" s="6">
        <v>554823</v>
      </c>
      <c r="AJ18" s="7">
        <v>-4.185245692141379</v>
      </c>
      <c r="AK18" s="6">
        <v>0</v>
      </c>
      <c r="AL18" s="6">
        <v>0</v>
      </c>
      <c r="AM18" s="6">
        <v>0</v>
      </c>
      <c r="AN18" s="6">
        <v>0</v>
      </c>
      <c r="AO18" s="7" t="s">
        <v>21</v>
      </c>
      <c r="AP18" s="6">
        <v>1058954</v>
      </c>
      <c r="AQ18" s="6">
        <v>1240434</v>
      </c>
      <c r="AR18" s="6">
        <v>3085589</v>
      </c>
      <c r="AS18" s="6">
        <v>2978855</v>
      </c>
      <c r="AT18" s="7">
        <v>-3.4591126686023301</v>
      </c>
      <c r="AU18" s="6">
        <v>709475</v>
      </c>
      <c r="AV18" s="6">
        <v>808624</v>
      </c>
      <c r="AW18" s="6">
        <v>2040277</v>
      </c>
      <c r="AX18" s="6">
        <v>2004443</v>
      </c>
      <c r="AY18" s="7">
        <v>-1.756330145367514</v>
      </c>
      <c r="AZ18" s="6">
        <v>407308</v>
      </c>
      <c r="BA18" s="6">
        <v>426039</v>
      </c>
      <c r="BB18" s="6">
        <v>1098483</v>
      </c>
      <c r="BC18" s="6">
        <v>1163575</v>
      </c>
      <c r="BD18" s="7">
        <v>5.9256265231232561</v>
      </c>
      <c r="BE18" s="6">
        <v>30481</v>
      </c>
      <c r="BF18" s="6">
        <v>30328</v>
      </c>
      <c r="BG18" s="6">
        <v>81239</v>
      </c>
      <c r="BH18" s="6">
        <v>82089</v>
      </c>
      <c r="BI18" s="7">
        <v>1.046295498467487</v>
      </c>
      <c r="BJ18" s="6">
        <v>90533</v>
      </c>
      <c r="BK18" s="6">
        <v>115966</v>
      </c>
      <c r="BL18" s="6">
        <v>271658</v>
      </c>
      <c r="BM18" s="6">
        <v>285851</v>
      </c>
      <c r="BN18" s="7">
        <v>5.2245838517547867</v>
      </c>
      <c r="BO18" s="6">
        <v>45665</v>
      </c>
      <c r="BP18" s="6">
        <v>63713</v>
      </c>
      <c r="BQ18" s="6">
        <v>136932</v>
      </c>
      <c r="BR18" s="6">
        <v>142841</v>
      </c>
      <c r="BS18" s="7">
        <v>4.315280577220804</v>
      </c>
      <c r="BT18" s="6">
        <v>39894</v>
      </c>
      <c r="BU18" s="6">
        <v>45271</v>
      </c>
      <c r="BV18" s="6">
        <v>117874</v>
      </c>
      <c r="BW18" s="6">
        <v>124537</v>
      </c>
      <c r="BX18" s="7">
        <v>5.6526460457777006</v>
      </c>
      <c r="BY18" s="6">
        <v>4974</v>
      </c>
      <c r="BZ18" s="6">
        <v>6982</v>
      </c>
      <c r="CA18" s="6">
        <v>16852</v>
      </c>
      <c r="CB18" s="6">
        <v>18473</v>
      </c>
      <c r="CC18" s="7">
        <v>9.6190363161642551</v>
      </c>
      <c r="CD18" s="6">
        <v>1088</v>
      </c>
      <c r="CE18" s="6">
        <v>1082</v>
      </c>
      <c r="CF18" s="6">
        <v>3081</v>
      </c>
      <c r="CG18" s="6">
        <v>3156</v>
      </c>
      <c r="CH18" s="7">
        <v>2.4342745861733159</v>
      </c>
      <c r="CI18" s="6">
        <v>25960015</v>
      </c>
      <c r="CJ18" s="6">
        <v>25548644</v>
      </c>
      <c r="CK18" s="6">
        <v>73094128</v>
      </c>
      <c r="CL18" s="6">
        <v>75253279</v>
      </c>
      <c r="CM18" s="7">
        <v>2.953932222845594</v>
      </c>
      <c r="CN18" s="6">
        <v>97</v>
      </c>
      <c r="CO18" s="6">
        <v>95</v>
      </c>
      <c r="CP18" s="6">
        <v>256</v>
      </c>
      <c r="CQ18" s="6">
        <v>258</v>
      </c>
      <c r="CR18" s="7">
        <v>0.78125</v>
      </c>
      <c r="CS18" s="6">
        <v>211434</v>
      </c>
      <c r="CT18" s="6">
        <v>334594</v>
      </c>
      <c r="CU18" s="6">
        <v>578731</v>
      </c>
      <c r="CV18" s="6">
        <v>958785</v>
      </c>
      <c r="CW18" s="7">
        <v>65.670233666418426</v>
      </c>
      <c r="CX18" s="6">
        <v>99425</v>
      </c>
      <c r="CY18" s="6">
        <v>104946</v>
      </c>
      <c r="CZ18" s="6">
        <v>276019</v>
      </c>
      <c r="DA18" s="6">
        <v>304232</v>
      </c>
      <c r="DB18" s="7">
        <v>10.2213978023252</v>
      </c>
      <c r="DC18" s="6">
        <v>112009</v>
      </c>
      <c r="DD18" s="6">
        <v>229648</v>
      </c>
      <c r="DE18" s="6">
        <v>302712</v>
      </c>
      <c r="DF18" s="6">
        <v>654553</v>
      </c>
      <c r="DG18" s="7">
        <v>116.22961759031691</v>
      </c>
      <c r="DH18" s="6">
        <v>44254</v>
      </c>
      <c r="DI18" s="6">
        <v>46503</v>
      </c>
      <c r="DJ18" s="6">
        <v>126251</v>
      </c>
      <c r="DK18" s="6">
        <v>132675</v>
      </c>
      <c r="DL18" s="7">
        <v>5.088276528502746</v>
      </c>
      <c r="DM18" s="6">
        <v>14505</v>
      </c>
      <c r="DN18" s="6">
        <v>57332</v>
      </c>
      <c r="DO18" s="6">
        <v>91909</v>
      </c>
      <c r="DP18" s="6">
        <v>103832</v>
      </c>
      <c r="DQ18" s="7">
        <v>12.97261421623563</v>
      </c>
    </row>
    <row r="19" spans="1:121" x14ac:dyDescent="0.25">
      <c r="A19" s="5" t="s">
        <v>19</v>
      </c>
      <c r="B19" s="6">
        <v>9724</v>
      </c>
      <c r="C19" s="6">
        <v>6000</v>
      </c>
      <c r="D19" s="6">
        <v>23749</v>
      </c>
      <c r="E19" s="6">
        <v>20910</v>
      </c>
      <c r="F19" s="7">
        <v>-11.95418754473873</v>
      </c>
      <c r="G19" s="6">
        <v>105284</v>
      </c>
      <c r="H19" s="6">
        <v>108583</v>
      </c>
      <c r="I19" s="6">
        <v>456792</v>
      </c>
      <c r="J19" s="6">
        <v>340862</v>
      </c>
      <c r="K19" s="7">
        <v>-25.379166009912609</v>
      </c>
      <c r="L19" s="6">
        <v>313784</v>
      </c>
      <c r="M19" s="6">
        <v>85489</v>
      </c>
      <c r="N19" s="6">
        <v>827545</v>
      </c>
      <c r="O19" s="6">
        <v>193315</v>
      </c>
      <c r="P19" s="7">
        <v>-76.639941030397139</v>
      </c>
      <c r="Q19" s="6">
        <v>282070</v>
      </c>
      <c r="R19" s="6">
        <v>23545</v>
      </c>
      <c r="S19" s="6">
        <v>735269</v>
      </c>
      <c r="T19" s="6">
        <v>64368</v>
      </c>
      <c r="U19" s="7">
        <v>-91.245652951504823</v>
      </c>
      <c r="V19" s="6">
        <v>5.383</v>
      </c>
      <c r="W19" s="6">
        <v>6.6470000000000002</v>
      </c>
      <c r="X19" s="6">
        <v>78.594000000000008</v>
      </c>
      <c r="Y19" s="6">
        <v>26.414999999999999</v>
      </c>
      <c r="Z19" s="7">
        <v>-66.390564165203457</v>
      </c>
      <c r="AA19" s="6">
        <v>4122</v>
      </c>
      <c r="AB19" s="6">
        <v>6564</v>
      </c>
      <c r="AC19" s="6">
        <v>15080</v>
      </c>
      <c r="AD19" s="6">
        <v>16870</v>
      </c>
      <c r="AE19" s="7">
        <v>11.87002652519894</v>
      </c>
      <c r="AF19" s="6">
        <v>1560</v>
      </c>
      <c r="AG19" s="6">
        <v>2841</v>
      </c>
      <c r="AH19" s="6">
        <v>5095</v>
      </c>
      <c r="AI19" s="6">
        <v>6842</v>
      </c>
      <c r="AJ19" s="7">
        <v>34.288518155053957</v>
      </c>
      <c r="AK19" s="6">
        <v>0</v>
      </c>
      <c r="AL19" s="6">
        <v>0</v>
      </c>
      <c r="AM19" s="6">
        <v>0</v>
      </c>
      <c r="AN19" s="6">
        <v>0</v>
      </c>
      <c r="AO19" s="7" t="s">
        <v>21</v>
      </c>
      <c r="AP19" s="6">
        <v>266464</v>
      </c>
      <c r="AQ19" s="6">
        <v>3846</v>
      </c>
      <c r="AR19" s="6">
        <v>680636</v>
      </c>
      <c r="AS19" s="6">
        <v>9565</v>
      </c>
      <c r="AT19" s="7">
        <v>-98.594696724827955</v>
      </c>
      <c r="AU19" s="6">
        <v>262253</v>
      </c>
      <c r="AV19" s="6">
        <v>2694</v>
      </c>
      <c r="AW19" s="6">
        <v>672101</v>
      </c>
      <c r="AX19" s="6">
        <v>5333</v>
      </c>
      <c r="AY19" s="7">
        <v>-99.206518067968958</v>
      </c>
      <c r="AZ19" s="6">
        <v>33312</v>
      </c>
      <c r="BA19" s="6">
        <v>62576</v>
      </c>
      <c r="BB19" s="6">
        <v>99471</v>
      </c>
      <c r="BC19" s="6">
        <v>133163</v>
      </c>
      <c r="BD19" s="7">
        <v>33.871178534447239</v>
      </c>
      <c r="BE19" s="6">
        <v>1845</v>
      </c>
      <c r="BF19" s="6">
        <v>3373</v>
      </c>
      <c r="BG19" s="6">
        <v>5715</v>
      </c>
      <c r="BH19" s="6">
        <v>7578</v>
      </c>
      <c r="BI19" s="7">
        <v>32.5984251968504</v>
      </c>
      <c r="BJ19" s="6">
        <v>26383.25</v>
      </c>
      <c r="BK19" s="6">
        <v>3312.25</v>
      </c>
      <c r="BL19" s="6">
        <v>68219.25</v>
      </c>
      <c r="BM19" s="6">
        <v>8181.5</v>
      </c>
      <c r="BN19" s="7">
        <v>-88.007050795779776</v>
      </c>
      <c r="BO19" s="6">
        <v>24561.75</v>
      </c>
      <c r="BP19" s="6">
        <v>1334.25</v>
      </c>
      <c r="BQ19" s="6">
        <v>62817.25</v>
      </c>
      <c r="BR19" s="6">
        <v>2662.5</v>
      </c>
      <c r="BS19" s="7">
        <v>-95.761514552133377</v>
      </c>
      <c r="BT19" s="6">
        <v>618.5</v>
      </c>
      <c r="BU19" s="6">
        <v>890</v>
      </c>
      <c r="BV19" s="6">
        <v>1647</v>
      </c>
      <c r="BW19" s="6">
        <v>2369</v>
      </c>
      <c r="BX19" s="7">
        <v>43.83727990285368</v>
      </c>
      <c r="BY19" s="6">
        <v>1203</v>
      </c>
      <c r="BZ19" s="6">
        <v>1088</v>
      </c>
      <c r="CA19" s="6">
        <v>3755</v>
      </c>
      <c r="CB19" s="6">
        <v>3150</v>
      </c>
      <c r="CC19" s="7">
        <v>-16.11185086551265</v>
      </c>
      <c r="CD19" s="6">
        <v>104</v>
      </c>
      <c r="CE19" s="6">
        <v>142</v>
      </c>
      <c r="CF19" s="6">
        <v>297</v>
      </c>
      <c r="CG19" s="6">
        <v>322</v>
      </c>
      <c r="CH19" s="7">
        <v>8.4175084175084152</v>
      </c>
      <c r="CI19" s="6">
        <v>3584228</v>
      </c>
      <c r="CJ19" s="6">
        <v>3446390</v>
      </c>
      <c r="CK19" s="6">
        <v>9301003</v>
      </c>
      <c r="CL19" s="6">
        <v>8205046</v>
      </c>
      <c r="CM19" s="7">
        <v>-11.783213057774519</v>
      </c>
      <c r="CN19" s="6">
        <v>13</v>
      </c>
      <c r="CO19" s="6">
        <v>16</v>
      </c>
      <c r="CP19" s="6">
        <v>36</v>
      </c>
      <c r="CQ19" s="6">
        <v>31</v>
      </c>
      <c r="CR19" s="7">
        <v>-13.888888888888889</v>
      </c>
      <c r="CS19" s="6">
        <v>26183</v>
      </c>
      <c r="CT19" s="6">
        <v>48987</v>
      </c>
      <c r="CU19" s="6">
        <v>63438</v>
      </c>
      <c r="CV19" s="6">
        <v>117192</v>
      </c>
      <c r="CW19" s="7">
        <v>84.73470159841105</v>
      </c>
      <c r="CX19" s="6">
        <v>16742</v>
      </c>
      <c r="CY19" s="6">
        <v>22382</v>
      </c>
      <c r="CZ19" s="6">
        <v>46654</v>
      </c>
      <c r="DA19" s="6">
        <v>60917</v>
      </c>
      <c r="DB19" s="7">
        <v>30.571869507437729</v>
      </c>
      <c r="DC19" s="6">
        <v>9441</v>
      </c>
      <c r="DD19" s="6">
        <v>26605</v>
      </c>
      <c r="DE19" s="6">
        <v>16784</v>
      </c>
      <c r="DF19" s="6">
        <v>56275</v>
      </c>
      <c r="DG19" s="7">
        <v>235.28956148713061</v>
      </c>
      <c r="DH19" s="6">
        <v>2058</v>
      </c>
      <c r="DI19" s="6">
        <v>4058</v>
      </c>
      <c r="DJ19" s="6">
        <v>6391</v>
      </c>
      <c r="DK19" s="6">
        <v>11335</v>
      </c>
      <c r="DL19" s="7">
        <v>77.358785792520735</v>
      </c>
      <c r="DM19" s="6">
        <v>11373</v>
      </c>
      <c r="DN19" s="6">
        <v>8027</v>
      </c>
      <c r="DO19" s="6">
        <v>32351</v>
      </c>
      <c r="DP19" s="6">
        <v>13908</v>
      </c>
      <c r="DQ19" s="7">
        <v>-57.009056907050777</v>
      </c>
    </row>
    <row r="20" spans="1:121" ht="22.5" x14ac:dyDescent="0.25">
      <c r="A20" s="5" t="s">
        <v>20</v>
      </c>
      <c r="B20" s="6">
        <v>0</v>
      </c>
      <c r="C20" s="6">
        <v>0</v>
      </c>
      <c r="D20" s="6">
        <v>0</v>
      </c>
      <c r="E20" s="6">
        <v>0</v>
      </c>
      <c r="F20" s="7" t="s">
        <v>21</v>
      </c>
      <c r="G20" s="6">
        <v>142745</v>
      </c>
      <c r="H20" s="6">
        <v>53295</v>
      </c>
      <c r="I20" s="6">
        <v>209100</v>
      </c>
      <c r="J20" s="6">
        <v>221063</v>
      </c>
      <c r="K20" s="7">
        <v>5.7211860353897626</v>
      </c>
      <c r="L20" s="6">
        <v>110030</v>
      </c>
      <c r="M20" s="6">
        <v>80222</v>
      </c>
      <c r="N20" s="6">
        <v>289318</v>
      </c>
      <c r="O20" s="6">
        <v>260486</v>
      </c>
      <c r="P20" s="7">
        <v>-9.9655050843708324</v>
      </c>
      <c r="Q20" s="6">
        <v>40486</v>
      </c>
      <c r="R20" s="6">
        <v>37196</v>
      </c>
      <c r="S20" s="6">
        <v>124351</v>
      </c>
      <c r="T20" s="6">
        <v>120256</v>
      </c>
      <c r="U20" s="7">
        <v>-3.2930977635885479</v>
      </c>
      <c r="V20" s="6">
        <v>197.28800000000001</v>
      </c>
      <c r="W20" s="6">
        <v>271.56900000000002</v>
      </c>
      <c r="X20" s="6">
        <v>582.84500000000003</v>
      </c>
      <c r="Y20" s="6">
        <v>653.548</v>
      </c>
      <c r="Z20" s="7">
        <v>12.130669388945609</v>
      </c>
      <c r="AA20" s="6">
        <v>2553</v>
      </c>
      <c r="AB20" s="6">
        <v>1323</v>
      </c>
      <c r="AC20" s="6">
        <v>8854</v>
      </c>
      <c r="AD20" s="6">
        <v>4007</v>
      </c>
      <c r="AE20" s="7">
        <v>-54.743618703410888</v>
      </c>
      <c r="AF20" s="6">
        <v>1183</v>
      </c>
      <c r="AG20" s="6">
        <v>561</v>
      </c>
      <c r="AH20" s="6">
        <v>4964</v>
      </c>
      <c r="AI20" s="6">
        <v>1598</v>
      </c>
      <c r="AJ20" s="7">
        <v>-67.808219178082197</v>
      </c>
      <c r="AK20" s="6">
        <v>0</v>
      </c>
      <c r="AL20" s="6">
        <v>0</v>
      </c>
      <c r="AM20" s="6">
        <v>0</v>
      </c>
      <c r="AN20" s="6">
        <v>0</v>
      </c>
      <c r="AO20" s="7" t="s">
        <v>21</v>
      </c>
      <c r="AP20" s="6">
        <v>145</v>
      </c>
      <c r="AQ20" s="6">
        <v>0</v>
      </c>
      <c r="AR20" s="6">
        <v>721</v>
      </c>
      <c r="AS20" s="6">
        <v>408</v>
      </c>
      <c r="AT20" s="7">
        <v>-43.411927877947292</v>
      </c>
      <c r="AU20" s="6">
        <v>145</v>
      </c>
      <c r="AV20" s="6">
        <v>0</v>
      </c>
      <c r="AW20" s="6">
        <v>706</v>
      </c>
      <c r="AX20" s="6">
        <v>408</v>
      </c>
      <c r="AY20" s="7">
        <v>-42.209631728045323</v>
      </c>
      <c r="AZ20" s="6">
        <v>0</v>
      </c>
      <c r="BA20" s="6">
        <v>0</v>
      </c>
      <c r="BB20" s="6">
        <v>0</v>
      </c>
      <c r="BC20" s="6">
        <v>0</v>
      </c>
      <c r="BD20" s="7" t="s">
        <v>21</v>
      </c>
      <c r="BE20" s="6">
        <v>0</v>
      </c>
      <c r="BF20" s="6">
        <v>0</v>
      </c>
      <c r="BG20" s="6">
        <v>0</v>
      </c>
      <c r="BH20" s="6">
        <v>0</v>
      </c>
      <c r="BI20" s="7" t="s">
        <v>21</v>
      </c>
      <c r="BJ20" s="6">
        <v>3427.25</v>
      </c>
      <c r="BK20" s="6">
        <v>3278.75</v>
      </c>
      <c r="BL20" s="6">
        <v>10246.25</v>
      </c>
      <c r="BM20" s="6">
        <v>10919</v>
      </c>
      <c r="BN20" s="7">
        <v>6.5658167622300851</v>
      </c>
      <c r="BO20" s="6">
        <v>9</v>
      </c>
      <c r="BP20" s="6">
        <v>0</v>
      </c>
      <c r="BQ20" s="6">
        <v>183</v>
      </c>
      <c r="BR20" s="6">
        <v>204</v>
      </c>
      <c r="BS20" s="7">
        <v>11.47540983606558</v>
      </c>
      <c r="BT20" s="6">
        <v>195.5</v>
      </c>
      <c r="BU20" s="6">
        <v>388</v>
      </c>
      <c r="BV20" s="6">
        <v>682</v>
      </c>
      <c r="BW20" s="6">
        <v>1103</v>
      </c>
      <c r="BX20" s="7">
        <v>61.730205278592372</v>
      </c>
      <c r="BY20" s="6">
        <v>3222.75</v>
      </c>
      <c r="BZ20" s="6">
        <v>2890.75</v>
      </c>
      <c r="CA20" s="6">
        <v>9381.25</v>
      </c>
      <c r="CB20" s="6">
        <v>9612</v>
      </c>
      <c r="CC20" s="7">
        <v>2.4596935376415701</v>
      </c>
      <c r="CD20" s="6">
        <v>40</v>
      </c>
      <c r="CE20" s="6">
        <v>36</v>
      </c>
      <c r="CF20" s="6">
        <v>108</v>
      </c>
      <c r="CG20" s="6">
        <v>100</v>
      </c>
      <c r="CH20" s="7">
        <v>-7.4074074074074048</v>
      </c>
      <c r="CI20" s="6">
        <v>262728</v>
      </c>
      <c r="CJ20" s="6">
        <v>177050</v>
      </c>
      <c r="CK20" s="6">
        <v>706095</v>
      </c>
      <c r="CL20" s="6">
        <v>590105</v>
      </c>
      <c r="CM20" s="7">
        <v>-16.426968042543852</v>
      </c>
      <c r="CN20" s="6">
        <v>0</v>
      </c>
      <c r="CO20" s="6">
        <v>0</v>
      </c>
      <c r="CP20" s="6">
        <v>0</v>
      </c>
      <c r="CQ20" s="6">
        <v>0</v>
      </c>
      <c r="CR20" s="7" t="s">
        <v>21</v>
      </c>
      <c r="CS20" s="6">
        <v>0</v>
      </c>
      <c r="CT20" s="6">
        <v>0</v>
      </c>
      <c r="CU20" s="6">
        <v>0</v>
      </c>
      <c r="CV20" s="6">
        <v>0</v>
      </c>
      <c r="CW20" s="7" t="s">
        <v>21</v>
      </c>
      <c r="CX20" s="6">
        <v>0</v>
      </c>
      <c r="CY20" s="6">
        <v>0</v>
      </c>
      <c r="CZ20" s="6">
        <v>0</v>
      </c>
      <c r="DA20" s="6">
        <v>0</v>
      </c>
      <c r="DB20" s="7" t="s">
        <v>21</v>
      </c>
      <c r="DC20" s="6">
        <v>0</v>
      </c>
      <c r="DD20" s="6">
        <v>0</v>
      </c>
      <c r="DE20" s="6">
        <v>0</v>
      </c>
      <c r="DF20" s="6">
        <v>0</v>
      </c>
      <c r="DG20" s="7" t="s">
        <v>21</v>
      </c>
      <c r="DH20" s="6">
        <v>0</v>
      </c>
      <c r="DI20" s="6">
        <v>0</v>
      </c>
      <c r="DJ20" s="6">
        <v>0</v>
      </c>
      <c r="DK20" s="6">
        <v>0</v>
      </c>
      <c r="DL20" s="7" t="s">
        <v>21</v>
      </c>
      <c r="DM20" s="6">
        <v>12</v>
      </c>
      <c r="DN20" s="6">
        <v>11</v>
      </c>
      <c r="DO20" s="6">
        <v>31</v>
      </c>
      <c r="DP20" s="6">
        <v>19</v>
      </c>
      <c r="DQ20" s="7">
        <v>-38.70967741935484</v>
      </c>
    </row>
    <row r="21" spans="1:121" x14ac:dyDescent="0.25">
      <c r="A21" s="5" t="s">
        <v>22</v>
      </c>
      <c r="B21" s="6">
        <v>4463</v>
      </c>
      <c r="C21" s="6">
        <v>4509</v>
      </c>
      <c r="D21" s="6">
        <v>13198</v>
      </c>
      <c r="E21" s="6">
        <v>14054</v>
      </c>
      <c r="F21" s="7">
        <v>6.4858311865434217</v>
      </c>
      <c r="G21" s="6">
        <v>1502</v>
      </c>
      <c r="H21" s="6">
        <v>0</v>
      </c>
      <c r="I21" s="6">
        <v>8105</v>
      </c>
      <c r="J21" s="6">
        <v>1499</v>
      </c>
      <c r="K21" s="7">
        <v>-81.505243676742751</v>
      </c>
      <c r="L21" s="6">
        <v>35454</v>
      </c>
      <c r="M21" s="6">
        <v>42975</v>
      </c>
      <c r="N21" s="6">
        <v>109568</v>
      </c>
      <c r="O21" s="6">
        <v>110455</v>
      </c>
      <c r="P21" s="7">
        <v>0.8095429322429909</v>
      </c>
      <c r="Q21" s="6">
        <v>3674</v>
      </c>
      <c r="R21" s="6">
        <v>4013</v>
      </c>
      <c r="S21" s="6">
        <v>10522</v>
      </c>
      <c r="T21" s="6">
        <v>11043</v>
      </c>
      <c r="U21" s="7">
        <v>4.9515301273522141</v>
      </c>
      <c r="V21" s="6">
        <v>0</v>
      </c>
      <c r="W21" s="6">
        <v>0</v>
      </c>
      <c r="X21" s="6">
        <v>0</v>
      </c>
      <c r="Y21" s="6">
        <v>0</v>
      </c>
      <c r="Z21" s="7" t="s">
        <v>21</v>
      </c>
      <c r="AA21" s="6">
        <v>1147</v>
      </c>
      <c r="AB21" s="6">
        <v>70</v>
      </c>
      <c r="AC21" s="6">
        <v>1157</v>
      </c>
      <c r="AD21" s="6">
        <v>79</v>
      </c>
      <c r="AE21" s="7">
        <v>-93.171996542783063</v>
      </c>
      <c r="AF21" s="6">
        <v>0</v>
      </c>
      <c r="AG21" s="6">
        <v>0</v>
      </c>
      <c r="AH21" s="6">
        <v>0</v>
      </c>
      <c r="AI21" s="6">
        <v>0</v>
      </c>
      <c r="AJ21" s="7" t="s">
        <v>21</v>
      </c>
      <c r="AK21" s="6">
        <v>0</v>
      </c>
      <c r="AL21" s="6">
        <v>0</v>
      </c>
      <c r="AM21" s="6">
        <v>0</v>
      </c>
      <c r="AN21" s="6">
        <v>0</v>
      </c>
      <c r="AO21" s="7" t="s">
        <v>21</v>
      </c>
      <c r="AP21" s="6">
        <v>0</v>
      </c>
      <c r="AQ21" s="6">
        <v>0</v>
      </c>
      <c r="AR21" s="6">
        <v>0</v>
      </c>
      <c r="AS21" s="6">
        <v>0</v>
      </c>
      <c r="AT21" s="7" t="s">
        <v>21</v>
      </c>
      <c r="AU21" s="6">
        <v>0</v>
      </c>
      <c r="AV21" s="6">
        <v>0</v>
      </c>
      <c r="AW21" s="6">
        <v>0</v>
      </c>
      <c r="AX21" s="6">
        <v>0</v>
      </c>
      <c r="AY21" s="7" t="s">
        <v>21</v>
      </c>
      <c r="AZ21" s="6">
        <v>35454</v>
      </c>
      <c r="BA21" s="6">
        <v>42975</v>
      </c>
      <c r="BB21" s="6">
        <v>109568</v>
      </c>
      <c r="BC21" s="6">
        <v>110455</v>
      </c>
      <c r="BD21" s="7">
        <v>0.8095429322429909</v>
      </c>
      <c r="BE21" s="6">
        <v>2220</v>
      </c>
      <c r="BF21" s="6">
        <v>2792</v>
      </c>
      <c r="BG21" s="6">
        <v>6780</v>
      </c>
      <c r="BH21" s="6">
        <v>7249</v>
      </c>
      <c r="BI21" s="7">
        <v>6.9174041297935096</v>
      </c>
      <c r="BJ21" s="6">
        <v>531.75</v>
      </c>
      <c r="BK21" s="6">
        <v>577</v>
      </c>
      <c r="BL21" s="6">
        <v>1617.5</v>
      </c>
      <c r="BM21" s="6">
        <v>1514</v>
      </c>
      <c r="BN21" s="7">
        <v>-6.3987635239567169</v>
      </c>
      <c r="BO21" s="6">
        <v>0</v>
      </c>
      <c r="BP21" s="6">
        <v>0</v>
      </c>
      <c r="BQ21" s="6">
        <v>0</v>
      </c>
      <c r="BR21" s="6">
        <v>0</v>
      </c>
      <c r="BS21" s="7" t="s">
        <v>21</v>
      </c>
      <c r="BT21" s="6">
        <v>529.75</v>
      </c>
      <c r="BU21" s="6">
        <v>567</v>
      </c>
      <c r="BV21" s="6">
        <v>1600.5</v>
      </c>
      <c r="BW21" s="6">
        <v>1501</v>
      </c>
      <c r="BX21" s="7">
        <v>-6.2168072477350762</v>
      </c>
      <c r="BY21" s="6">
        <v>2</v>
      </c>
      <c r="BZ21" s="6">
        <v>10</v>
      </c>
      <c r="CA21" s="6">
        <v>17</v>
      </c>
      <c r="CB21" s="6">
        <v>13</v>
      </c>
      <c r="CC21" s="7">
        <v>-23.52941176470588</v>
      </c>
      <c r="CD21" s="6">
        <v>86</v>
      </c>
      <c r="CE21" s="6">
        <v>97</v>
      </c>
      <c r="CF21" s="6">
        <v>247</v>
      </c>
      <c r="CG21" s="6">
        <v>274</v>
      </c>
      <c r="CH21" s="7">
        <v>10.931174089068829</v>
      </c>
      <c r="CI21" s="6">
        <v>1912215</v>
      </c>
      <c r="CJ21" s="6">
        <v>2260116</v>
      </c>
      <c r="CK21" s="6">
        <v>5427644</v>
      </c>
      <c r="CL21" s="6">
        <v>6299693</v>
      </c>
      <c r="CM21" s="7">
        <v>16.06680541317743</v>
      </c>
      <c r="CN21" s="6">
        <v>0</v>
      </c>
      <c r="CO21" s="6">
        <v>1</v>
      </c>
      <c r="CP21" s="6">
        <v>0</v>
      </c>
      <c r="CQ21" s="6">
        <v>1</v>
      </c>
      <c r="CR21" s="7" t="s">
        <v>21</v>
      </c>
      <c r="CS21" s="6">
        <v>22309</v>
      </c>
      <c r="CT21" s="6">
        <v>32700</v>
      </c>
      <c r="CU21" s="6">
        <v>61793</v>
      </c>
      <c r="CV21" s="6">
        <v>93796</v>
      </c>
      <c r="CW21" s="7">
        <v>51.790655899535551</v>
      </c>
      <c r="CX21" s="6">
        <v>22309</v>
      </c>
      <c r="CY21" s="6">
        <v>31943</v>
      </c>
      <c r="CZ21" s="6">
        <v>61793</v>
      </c>
      <c r="DA21" s="6">
        <v>93039</v>
      </c>
      <c r="DB21" s="7">
        <v>50.565598045086013</v>
      </c>
      <c r="DC21" s="6">
        <v>0</v>
      </c>
      <c r="DD21" s="6">
        <v>757</v>
      </c>
      <c r="DE21" s="6">
        <v>0</v>
      </c>
      <c r="DF21" s="6">
        <v>757</v>
      </c>
      <c r="DG21" s="7" t="s">
        <v>21</v>
      </c>
      <c r="DH21" s="6">
        <v>3657</v>
      </c>
      <c r="DI21" s="6">
        <v>6673</v>
      </c>
      <c r="DJ21" s="6">
        <v>10848</v>
      </c>
      <c r="DK21" s="6">
        <v>19833</v>
      </c>
      <c r="DL21" s="7">
        <v>82.826327433628308</v>
      </c>
      <c r="DM21" s="6">
        <v>183</v>
      </c>
      <c r="DN21" s="6">
        <v>95</v>
      </c>
      <c r="DO21" s="6">
        <v>522</v>
      </c>
      <c r="DP21" s="6">
        <v>446</v>
      </c>
      <c r="DQ21" s="7">
        <v>-14.55938697318008</v>
      </c>
    </row>
    <row r="22" spans="1:121" x14ac:dyDescent="0.25">
      <c r="A22" s="5" t="s">
        <v>23</v>
      </c>
      <c r="B22" s="6">
        <v>68607</v>
      </c>
      <c r="C22" s="6">
        <v>110008</v>
      </c>
      <c r="D22" s="6">
        <v>298124</v>
      </c>
      <c r="E22" s="6">
        <v>333880</v>
      </c>
      <c r="F22" s="7">
        <v>11.99366706471133</v>
      </c>
      <c r="G22" s="6">
        <v>53942</v>
      </c>
      <c r="H22" s="6">
        <v>29612</v>
      </c>
      <c r="I22" s="6">
        <v>186792</v>
      </c>
      <c r="J22" s="6">
        <v>79731</v>
      </c>
      <c r="K22" s="7">
        <v>-57.315623795451629</v>
      </c>
      <c r="L22" s="6">
        <v>15290</v>
      </c>
      <c r="M22" s="6">
        <v>65165</v>
      </c>
      <c r="N22" s="6">
        <v>46335</v>
      </c>
      <c r="O22" s="6">
        <v>150368</v>
      </c>
      <c r="P22" s="7">
        <v>224.52357828855079</v>
      </c>
      <c r="Q22" s="6">
        <v>0</v>
      </c>
      <c r="R22" s="6">
        <v>878</v>
      </c>
      <c r="S22" s="6">
        <v>0</v>
      </c>
      <c r="T22" s="6">
        <v>1689</v>
      </c>
      <c r="U22" s="7" t="s">
        <v>21</v>
      </c>
      <c r="V22" s="6">
        <v>42.512</v>
      </c>
      <c r="W22" s="6">
        <v>57.819000000000003</v>
      </c>
      <c r="X22" s="6">
        <v>179.23700000000011</v>
      </c>
      <c r="Y22" s="6">
        <v>149.01</v>
      </c>
      <c r="Z22" s="7">
        <v>-16.864263517019399</v>
      </c>
      <c r="AA22" s="6">
        <v>1560</v>
      </c>
      <c r="AB22" s="6">
        <v>1659</v>
      </c>
      <c r="AC22" s="6">
        <v>4223</v>
      </c>
      <c r="AD22" s="6">
        <v>5633</v>
      </c>
      <c r="AE22" s="7">
        <v>33.388586313047597</v>
      </c>
      <c r="AF22" s="6">
        <v>1319</v>
      </c>
      <c r="AG22" s="6">
        <v>788</v>
      </c>
      <c r="AH22" s="6">
        <v>3012</v>
      </c>
      <c r="AI22" s="6">
        <v>2660</v>
      </c>
      <c r="AJ22" s="7">
        <v>-11.68658698539177</v>
      </c>
      <c r="AK22" s="6">
        <v>0</v>
      </c>
      <c r="AL22" s="6">
        <v>0</v>
      </c>
      <c r="AM22" s="6">
        <v>0</v>
      </c>
      <c r="AN22" s="6">
        <v>0</v>
      </c>
      <c r="AO22" s="7" t="s">
        <v>21</v>
      </c>
      <c r="AP22" s="6">
        <v>6054</v>
      </c>
      <c r="AQ22" s="6">
        <v>12716</v>
      </c>
      <c r="AR22" s="6">
        <v>23592</v>
      </c>
      <c r="AS22" s="6">
        <v>39862</v>
      </c>
      <c r="AT22" s="7">
        <v>68.964055612071888</v>
      </c>
      <c r="AU22" s="6">
        <v>0</v>
      </c>
      <c r="AV22" s="6">
        <v>0</v>
      </c>
      <c r="AW22" s="6">
        <v>0</v>
      </c>
      <c r="AX22" s="6">
        <v>0</v>
      </c>
      <c r="AY22" s="7" t="s">
        <v>21</v>
      </c>
      <c r="AZ22" s="6">
        <v>4138</v>
      </c>
      <c r="BA22" s="6">
        <v>60955</v>
      </c>
      <c r="BB22" s="6">
        <v>12593</v>
      </c>
      <c r="BC22" s="6">
        <v>130706</v>
      </c>
      <c r="BD22" s="7">
        <v>937.92583181132386</v>
      </c>
      <c r="BE22" s="6">
        <v>200</v>
      </c>
      <c r="BF22" s="6">
        <v>2297</v>
      </c>
      <c r="BG22" s="6">
        <v>603</v>
      </c>
      <c r="BH22" s="6">
        <v>4752</v>
      </c>
      <c r="BI22" s="7">
        <v>688.05970149253733</v>
      </c>
      <c r="BJ22" s="6">
        <v>0</v>
      </c>
      <c r="BK22" s="6">
        <v>156</v>
      </c>
      <c r="BL22" s="6">
        <v>0</v>
      </c>
      <c r="BM22" s="6">
        <v>300</v>
      </c>
      <c r="BN22" s="7" t="s">
        <v>21</v>
      </c>
      <c r="BO22" s="6">
        <v>0</v>
      </c>
      <c r="BP22" s="6">
        <v>0</v>
      </c>
      <c r="BQ22" s="6">
        <v>0</v>
      </c>
      <c r="BR22" s="6">
        <v>0</v>
      </c>
      <c r="BS22" s="7" t="s">
        <v>21</v>
      </c>
      <c r="BT22" s="6">
        <v>0</v>
      </c>
      <c r="BU22" s="6">
        <v>0</v>
      </c>
      <c r="BV22" s="6">
        <v>0</v>
      </c>
      <c r="BW22" s="6">
        <v>0</v>
      </c>
      <c r="BX22" s="7" t="s">
        <v>21</v>
      </c>
      <c r="BY22" s="6">
        <v>0</v>
      </c>
      <c r="BZ22" s="6">
        <v>156</v>
      </c>
      <c r="CA22" s="6">
        <v>0</v>
      </c>
      <c r="CB22" s="6">
        <v>300</v>
      </c>
      <c r="CC22" s="7" t="s">
        <v>21</v>
      </c>
      <c r="CD22" s="6">
        <v>34</v>
      </c>
      <c r="CE22" s="6">
        <v>68</v>
      </c>
      <c r="CF22" s="6">
        <v>110</v>
      </c>
      <c r="CG22" s="6">
        <v>194</v>
      </c>
      <c r="CH22" s="7">
        <v>76.363636363636374</v>
      </c>
      <c r="CI22" s="6">
        <v>529220</v>
      </c>
      <c r="CJ22" s="6">
        <v>1091598</v>
      </c>
      <c r="CK22" s="6">
        <v>1542882</v>
      </c>
      <c r="CL22" s="6">
        <v>2685963</v>
      </c>
      <c r="CM22" s="7">
        <v>74.087389703165883</v>
      </c>
      <c r="CN22" s="6">
        <v>0</v>
      </c>
      <c r="CO22" s="6">
        <v>0</v>
      </c>
      <c r="CP22" s="6">
        <v>0</v>
      </c>
      <c r="CQ22" s="6">
        <v>0</v>
      </c>
      <c r="CR22" s="7" t="s">
        <v>21</v>
      </c>
      <c r="CS22" s="6">
        <v>2458</v>
      </c>
      <c r="CT22" s="6">
        <v>3538</v>
      </c>
      <c r="CU22" s="6">
        <v>7396</v>
      </c>
      <c r="CV22" s="6">
        <v>11157</v>
      </c>
      <c r="CW22" s="7">
        <v>50.85181179015683</v>
      </c>
      <c r="CX22" s="6">
        <v>2458</v>
      </c>
      <c r="CY22" s="6">
        <v>3538</v>
      </c>
      <c r="CZ22" s="6">
        <v>7396</v>
      </c>
      <c r="DA22" s="6">
        <v>11157</v>
      </c>
      <c r="DB22" s="7">
        <v>50.85181179015683</v>
      </c>
      <c r="DC22" s="6">
        <v>0</v>
      </c>
      <c r="DD22" s="6">
        <v>0</v>
      </c>
      <c r="DE22" s="6">
        <v>0</v>
      </c>
      <c r="DF22" s="6">
        <v>0</v>
      </c>
      <c r="DG22" s="7" t="s">
        <v>21</v>
      </c>
      <c r="DH22" s="6">
        <v>810</v>
      </c>
      <c r="DI22" s="6">
        <v>805</v>
      </c>
      <c r="DJ22" s="6">
        <v>2362</v>
      </c>
      <c r="DK22" s="6">
        <v>2545</v>
      </c>
      <c r="DL22" s="7">
        <v>7.7476714648602893</v>
      </c>
      <c r="DM22" s="6">
        <v>0</v>
      </c>
      <c r="DN22" s="6">
        <v>6</v>
      </c>
      <c r="DO22" s="6">
        <v>0</v>
      </c>
      <c r="DP22" s="6">
        <v>1020</v>
      </c>
      <c r="DQ22" s="7" t="s">
        <v>21</v>
      </c>
    </row>
    <row r="23" spans="1:121" x14ac:dyDescent="0.25">
      <c r="A23" s="5" t="s">
        <v>24</v>
      </c>
      <c r="B23" s="6">
        <v>0</v>
      </c>
      <c r="C23" s="6">
        <v>0</v>
      </c>
      <c r="D23" s="6">
        <v>0</v>
      </c>
      <c r="E23" s="6">
        <v>0</v>
      </c>
      <c r="F23" s="7" t="s">
        <v>21</v>
      </c>
      <c r="G23" s="6">
        <v>77793</v>
      </c>
      <c r="H23" s="6">
        <v>104616</v>
      </c>
      <c r="I23" s="6">
        <v>243330</v>
      </c>
      <c r="J23" s="6">
        <v>230875</v>
      </c>
      <c r="K23" s="7">
        <v>-5.1185632679899697</v>
      </c>
      <c r="L23" s="6">
        <v>228611</v>
      </c>
      <c r="M23" s="6">
        <v>254603</v>
      </c>
      <c r="N23" s="6">
        <v>600058</v>
      </c>
      <c r="O23" s="6">
        <v>635160</v>
      </c>
      <c r="P23" s="7">
        <v>5.8497678557739494</v>
      </c>
      <c r="Q23" s="6">
        <v>0</v>
      </c>
      <c r="R23" s="6">
        <v>0</v>
      </c>
      <c r="S23" s="6">
        <v>0</v>
      </c>
      <c r="T23" s="6">
        <v>0</v>
      </c>
      <c r="U23" s="7" t="s">
        <v>21</v>
      </c>
      <c r="V23" s="6">
        <v>2651.8310000000001</v>
      </c>
      <c r="W23" s="6">
        <v>2821.8739999999998</v>
      </c>
      <c r="X23" s="6">
        <v>6041.1729999999998</v>
      </c>
      <c r="Y23" s="6">
        <v>6786.875</v>
      </c>
      <c r="Z23" s="7">
        <v>12.34366239801443</v>
      </c>
      <c r="AA23" s="6">
        <v>2066</v>
      </c>
      <c r="AB23" s="6">
        <v>1965</v>
      </c>
      <c r="AC23" s="6">
        <v>6555</v>
      </c>
      <c r="AD23" s="6">
        <v>6145</v>
      </c>
      <c r="AE23" s="7">
        <v>-6.2547673531655192</v>
      </c>
      <c r="AF23" s="6">
        <v>993</v>
      </c>
      <c r="AG23" s="6">
        <v>777</v>
      </c>
      <c r="AH23" s="6">
        <v>2936</v>
      </c>
      <c r="AI23" s="6">
        <v>2840</v>
      </c>
      <c r="AJ23" s="7">
        <v>-3.269754768392374</v>
      </c>
      <c r="AK23" s="6">
        <v>0</v>
      </c>
      <c r="AL23" s="6">
        <v>0</v>
      </c>
      <c r="AM23" s="6">
        <v>0</v>
      </c>
      <c r="AN23" s="6">
        <v>0</v>
      </c>
      <c r="AO23" s="7" t="s">
        <v>21</v>
      </c>
      <c r="AP23" s="6">
        <v>762</v>
      </c>
      <c r="AQ23" s="6">
        <v>1029</v>
      </c>
      <c r="AR23" s="6">
        <v>3020</v>
      </c>
      <c r="AS23" s="6">
        <v>5313</v>
      </c>
      <c r="AT23" s="7">
        <v>75.927152317880797</v>
      </c>
      <c r="AU23" s="6">
        <v>0</v>
      </c>
      <c r="AV23" s="6">
        <v>0</v>
      </c>
      <c r="AW23" s="6">
        <v>0</v>
      </c>
      <c r="AX23" s="6">
        <v>0</v>
      </c>
      <c r="AY23" s="7" t="s">
        <v>21</v>
      </c>
      <c r="AZ23" s="6">
        <v>47407</v>
      </c>
      <c r="BA23" s="6">
        <v>58310</v>
      </c>
      <c r="BB23" s="6">
        <v>144693</v>
      </c>
      <c r="BC23" s="6">
        <v>158002</v>
      </c>
      <c r="BD23" s="7">
        <v>9.1980952775877256</v>
      </c>
      <c r="BE23" s="6">
        <v>311</v>
      </c>
      <c r="BF23" s="6">
        <v>347</v>
      </c>
      <c r="BG23" s="6">
        <v>915</v>
      </c>
      <c r="BH23" s="6">
        <v>864</v>
      </c>
      <c r="BI23" s="7">
        <v>-5.5737704918032733</v>
      </c>
      <c r="BJ23" s="6">
        <v>0</v>
      </c>
      <c r="BK23" s="6">
        <v>0</v>
      </c>
      <c r="BL23" s="6">
        <v>0</v>
      </c>
      <c r="BM23" s="6">
        <v>0</v>
      </c>
      <c r="BN23" s="7" t="s">
        <v>21</v>
      </c>
      <c r="BO23" s="6">
        <v>0</v>
      </c>
      <c r="BP23" s="6">
        <v>0</v>
      </c>
      <c r="BQ23" s="6">
        <v>0</v>
      </c>
      <c r="BR23" s="6">
        <v>0</v>
      </c>
      <c r="BS23" s="7" t="s">
        <v>21</v>
      </c>
      <c r="BT23" s="6">
        <v>0</v>
      </c>
      <c r="BU23" s="6">
        <v>0</v>
      </c>
      <c r="BV23" s="6">
        <v>0</v>
      </c>
      <c r="BW23" s="6">
        <v>0</v>
      </c>
      <c r="BX23" s="7" t="s">
        <v>21</v>
      </c>
      <c r="BY23" s="6">
        <v>0</v>
      </c>
      <c r="BZ23" s="6">
        <v>0</v>
      </c>
      <c r="CA23" s="6">
        <v>0</v>
      </c>
      <c r="CB23" s="6">
        <v>0</v>
      </c>
      <c r="CC23" s="7" t="s">
        <v>21</v>
      </c>
      <c r="CD23" s="6">
        <v>83</v>
      </c>
      <c r="CE23" s="6">
        <v>83</v>
      </c>
      <c r="CF23" s="6">
        <v>238</v>
      </c>
      <c r="CG23" s="6">
        <v>227</v>
      </c>
      <c r="CH23" s="7">
        <v>-4.6218487394958032</v>
      </c>
      <c r="CI23" s="6">
        <v>626249</v>
      </c>
      <c r="CJ23" s="6">
        <v>700434</v>
      </c>
      <c r="CK23" s="6">
        <v>1824043</v>
      </c>
      <c r="CL23" s="6">
        <v>1824681</v>
      </c>
      <c r="CM23" s="7">
        <v>3.4977245602220819E-2</v>
      </c>
      <c r="CN23" s="6">
        <v>0</v>
      </c>
      <c r="CO23" s="6">
        <v>0</v>
      </c>
      <c r="CP23" s="6">
        <v>0</v>
      </c>
      <c r="CQ23" s="6">
        <v>0</v>
      </c>
      <c r="CR23" s="7" t="s">
        <v>21</v>
      </c>
      <c r="CS23" s="6">
        <v>0</v>
      </c>
      <c r="CT23" s="6">
        <v>1</v>
      </c>
      <c r="CU23" s="6">
        <v>0</v>
      </c>
      <c r="CV23" s="6">
        <v>2</v>
      </c>
      <c r="CW23" s="7" t="s">
        <v>21</v>
      </c>
      <c r="CX23" s="6">
        <v>0</v>
      </c>
      <c r="CY23" s="6">
        <v>0</v>
      </c>
      <c r="CZ23" s="6">
        <v>0</v>
      </c>
      <c r="DA23" s="6">
        <v>0</v>
      </c>
      <c r="DB23" s="7" t="s">
        <v>21</v>
      </c>
      <c r="DC23" s="6">
        <v>0</v>
      </c>
      <c r="DD23" s="6">
        <v>1</v>
      </c>
      <c r="DE23" s="6">
        <v>0</v>
      </c>
      <c r="DF23" s="6">
        <v>2</v>
      </c>
      <c r="DG23" s="7" t="s">
        <v>21</v>
      </c>
      <c r="DH23" s="6">
        <v>0</v>
      </c>
      <c r="DI23" s="6">
        <v>0</v>
      </c>
      <c r="DJ23" s="6">
        <v>0</v>
      </c>
      <c r="DK23" s="6">
        <v>0</v>
      </c>
      <c r="DL23" s="7" t="s">
        <v>21</v>
      </c>
      <c r="DM23" s="6">
        <v>19870</v>
      </c>
      <c r="DN23" s="6">
        <v>24345</v>
      </c>
      <c r="DO23" s="6">
        <v>59753</v>
      </c>
      <c r="DP23" s="6">
        <v>65081</v>
      </c>
      <c r="DQ23" s="7">
        <v>8.9167071109400382</v>
      </c>
    </row>
    <row r="24" spans="1:121" ht="22.5" x14ac:dyDescent="0.25">
      <c r="A24" s="5" t="s">
        <v>25</v>
      </c>
      <c r="B24" s="6">
        <v>351662</v>
      </c>
      <c r="C24" s="6">
        <v>282523</v>
      </c>
      <c r="D24" s="6">
        <v>797460</v>
      </c>
      <c r="E24" s="6">
        <v>966914</v>
      </c>
      <c r="F24" s="7">
        <v>21.249216261630679</v>
      </c>
      <c r="G24" s="6">
        <v>41691</v>
      </c>
      <c r="H24" s="6">
        <v>42165</v>
      </c>
      <c r="I24" s="6">
        <v>103872</v>
      </c>
      <c r="J24" s="6">
        <v>82543</v>
      </c>
      <c r="K24" s="7">
        <v>-20.533926370918049</v>
      </c>
      <c r="L24" s="6">
        <v>636716</v>
      </c>
      <c r="M24" s="6">
        <v>740762</v>
      </c>
      <c r="N24" s="6">
        <v>1777200</v>
      </c>
      <c r="O24" s="6">
        <v>2037667</v>
      </c>
      <c r="P24" s="7">
        <v>14.65603196038713</v>
      </c>
      <c r="Q24" s="6">
        <v>303110</v>
      </c>
      <c r="R24" s="6">
        <v>363182</v>
      </c>
      <c r="S24" s="6">
        <v>866939</v>
      </c>
      <c r="T24" s="6">
        <v>1047112</v>
      </c>
      <c r="U24" s="7">
        <v>20.78266175590208</v>
      </c>
      <c r="V24" s="6">
        <v>212.392</v>
      </c>
      <c r="W24" s="6">
        <v>320.74700000000001</v>
      </c>
      <c r="X24" s="6">
        <v>633.85700000000008</v>
      </c>
      <c r="Y24" s="6">
        <v>588.21400000000006</v>
      </c>
      <c r="Z24" s="7">
        <v>-7.2008355196834799</v>
      </c>
      <c r="AA24" s="6">
        <v>39333</v>
      </c>
      <c r="AB24" s="6">
        <v>63522</v>
      </c>
      <c r="AC24" s="6">
        <v>117287</v>
      </c>
      <c r="AD24" s="6">
        <v>181408</v>
      </c>
      <c r="AE24" s="7">
        <v>54.670168049314917</v>
      </c>
      <c r="AF24" s="6">
        <v>28413</v>
      </c>
      <c r="AG24" s="6">
        <v>59831</v>
      </c>
      <c r="AH24" s="6">
        <v>91054</v>
      </c>
      <c r="AI24" s="6">
        <v>161103</v>
      </c>
      <c r="AJ24" s="7">
        <v>76.931271553144285</v>
      </c>
      <c r="AK24" s="6">
        <v>134</v>
      </c>
      <c r="AL24" s="6">
        <v>131</v>
      </c>
      <c r="AM24" s="6">
        <v>418</v>
      </c>
      <c r="AN24" s="6">
        <v>389</v>
      </c>
      <c r="AO24" s="7">
        <v>-6.9377990430621992</v>
      </c>
      <c r="AP24" s="6">
        <v>51881</v>
      </c>
      <c r="AQ24" s="6">
        <v>61860</v>
      </c>
      <c r="AR24" s="6">
        <v>152202</v>
      </c>
      <c r="AS24" s="6">
        <v>249364</v>
      </c>
      <c r="AT24" s="7">
        <v>63.837531701291709</v>
      </c>
      <c r="AU24" s="6">
        <v>47511</v>
      </c>
      <c r="AV24" s="6">
        <v>59212</v>
      </c>
      <c r="AW24" s="6">
        <v>135956</v>
      </c>
      <c r="AX24" s="6">
        <v>240931</v>
      </c>
      <c r="AY24" s="7">
        <v>77.212480508399779</v>
      </c>
      <c r="AZ24" s="6">
        <v>352226</v>
      </c>
      <c r="BA24" s="6">
        <v>397181</v>
      </c>
      <c r="BB24" s="6">
        <v>942374</v>
      </c>
      <c r="BC24" s="6">
        <v>1035307</v>
      </c>
      <c r="BD24" s="7">
        <v>9.8615836175446248</v>
      </c>
      <c r="BE24" s="6">
        <v>26835</v>
      </c>
      <c r="BF24" s="6">
        <v>28910</v>
      </c>
      <c r="BG24" s="6">
        <v>71647</v>
      </c>
      <c r="BH24" s="6">
        <v>75343</v>
      </c>
      <c r="BI24" s="7">
        <v>5.1586249249794074</v>
      </c>
      <c r="BJ24" s="6">
        <v>36498</v>
      </c>
      <c r="BK24" s="6">
        <v>46194</v>
      </c>
      <c r="BL24" s="6">
        <v>107071</v>
      </c>
      <c r="BM24" s="6">
        <v>135384</v>
      </c>
      <c r="BN24" s="7">
        <v>26.443201240298489</v>
      </c>
      <c r="BO24" s="6">
        <v>3043</v>
      </c>
      <c r="BP24" s="6">
        <v>6663</v>
      </c>
      <c r="BQ24" s="6">
        <v>11875</v>
      </c>
      <c r="BR24" s="6">
        <v>29759</v>
      </c>
      <c r="BS24" s="7">
        <v>150.60210526315791</v>
      </c>
      <c r="BT24" s="6">
        <v>30656</v>
      </c>
      <c r="BU24" s="6">
        <v>34111</v>
      </c>
      <c r="BV24" s="6">
        <v>85166</v>
      </c>
      <c r="BW24" s="6">
        <v>93999</v>
      </c>
      <c r="BX24" s="7">
        <v>10.37150975741493</v>
      </c>
      <c r="BY24" s="6">
        <v>2799</v>
      </c>
      <c r="BZ24" s="6">
        <v>5420</v>
      </c>
      <c r="CA24" s="6">
        <v>10030</v>
      </c>
      <c r="CB24" s="6">
        <v>11626</v>
      </c>
      <c r="CC24" s="7">
        <v>15.91226321036889</v>
      </c>
      <c r="CD24" s="6">
        <v>1359</v>
      </c>
      <c r="CE24" s="6">
        <v>1428</v>
      </c>
      <c r="CF24" s="6">
        <v>3858</v>
      </c>
      <c r="CG24" s="6">
        <v>4156</v>
      </c>
      <c r="CH24" s="7">
        <v>7.724209434940378</v>
      </c>
      <c r="CI24" s="6">
        <v>20352710</v>
      </c>
      <c r="CJ24" s="6">
        <v>20066981</v>
      </c>
      <c r="CK24" s="6">
        <v>55731802</v>
      </c>
      <c r="CL24" s="6">
        <v>58013721</v>
      </c>
      <c r="CM24" s="7">
        <v>4.0944647725548151</v>
      </c>
      <c r="CN24" s="6">
        <v>94</v>
      </c>
      <c r="CO24" s="6">
        <v>86</v>
      </c>
      <c r="CP24" s="6">
        <v>234</v>
      </c>
      <c r="CQ24" s="6">
        <v>212</v>
      </c>
      <c r="CR24" s="7">
        <v>-9.4017094017093967</v>
      </c>
      <c r="CS24" s="6">
        <v>472079</v>
      </c>
      <c r="CT24" s="6">
        <v>604651</v>
      </c>
      <c r="CU24" s="6">
        <v>1267172</v>
      </c>
      <c r="CV24" s="6">
        <v>1749630</v>
      </c>
      <c r="CW24" s="7">
        <v>38.073600111113556</v>
      </c>
      <c r="CX24" s="6">
        <v>391764</v>
      </c>
      <c r="CY24" s="6">
        <v>434902</v>
      </c>
      <c r="CZ24" s="6">
        <v>1059206</v>
      </c>
      <c r="DA24" s="6">
        <v>1269665</v>
      </c>
      <c r="DB24" s="7">
        <v>19.86950602621209</v>
      </c>
      <c r="DC24" s="6">
        <v>80315</v>
      </c>
      <c r="DD24" s="6">
        <v>169749</v>
      </c>
      <c r="DE24" s="6">
        <v>207966</v>
      </c>
      <c r="DF24" s="6">
        <v>479965</v>
      </c>
      <c r="DG24" s="7">
        <v>130.79012915572741</v>
      </c>
      <c r="DH24" s="6">
        <v>120503</v>
      </c>
      <c r="DI24" s="6">
        <v>130628</v>
      </c>
      <c r="DJ24" s="6">
        <v>339892</v>
      </c>
      <c r="DK24" s="6">
        <v>375774</v>
      </c>
      <c r="DL24" s="7">
        <v>10.556882774528381</v>
      </c>
      <c r="DM24" s="6">
        <v>5846</v>
      </c>
      <c r="DN24" s="6">
        <v>7124</v>
      </c>
      <c r="DO24" s="6">
        <v>14253</v>
      </c>
      <c r="DP24" s="6">
        <v>19288</v>
      </c>
      <c r="DQ24" s="7">
        <v>35.325896302532811</v>
      </c>
    </row>
    <row r="25" spans="1:121" x14ac:dyDescent="0.25">
      <c r="A25" s="5" t="s">
        <v>26</v>
      </c>
      <c r="B25" s="6">
        <v>24597</v>
      </c>
      <c r="C25" s="6">
        <v>21717</v>
      </c>
      <c r="D25" s="6">
        <v>58585</v>
      </c>
      <c r="E25" s="6">
        <v>63520</v>
      </c>
      <c r="F25" s="7">
        <v>8.4236579329179762</v>
      </c>
      <c r="G25" s="6">
        <v>234080</v>
      </c>
      <c r="H25" s="6">
        <v>369009</v>
      </c>
      <c r="I25" s="6">
        <v>876277</v>
      </c>
      <c r="J25" s="6">
        <v>964691</v>
      </c>
      <c r="K25" s="7">
        <v>10.08973189984445</v>
      </c>
      <c r="L25" s="6">
        <v>212091</v>
      </c>
      <c r="M25" s="6">
        <v>237938</v>
      </c>
      <c r="N25" s="6">
        <v>652002</v>
      </c>
      <c r="O25" s="6">
        <v>665621</v>
      </c>
      <c r="P25" s="7">
        <v>2.0887972736279892</v>
      </c>
      <c r="Q25" s="6">
        <v>24129</v>
      </c>
      <c r="R25" s="6">
        <v>31510</v>
      </c>
      <c r="S25" s="6">
        <v>90934</v>
      </c>
      <c r="T25" s="6">
        <v>88091</v>
      </c>
      <c r="U25" s="7">
        <v>-3.126443354520859</v>
      </c>
      <c r="V25" s="6">
        <v>709.36900000000003</v>
      </c>
      <c r="W25" s="6">
        <v>771.37399999999991</v>
      </c>
      <c r="X25" s="6">
        <v>1359.175</v>
      </c>
      <c r="Y25" s="6">
        <v>1158.693</v>
      </c>
      <c r="Z25" s="7">
        <v>-14.75027130428386</v>
      </c>
      <c r="AA25" s="6">
        <v>2357</v>
      </c>
      <c r="AB25" s="6">
        <v>4075</v>
      </c>
      <c r="AC25" s="6">
        <v>6987</v>
      </c>
      <c r="AD25" s="6">
        <v>9501</v>
      </c>
      <c r="AE25" s="7">
        <v>35.981107771575779</v>
      </c>
      <c r="AF25" s="6">
        <v>1279</v>
      </c>
      <c r="AG25" s="6">
        <v>2464</v>
      </c>
      <c r="AH25" s="6">
        <v>3527</v>
      </c>
      <c r="AI25" s="6">
        <v>5087</v>
      </c>
      <c r="AJ25" s="7">
        <v>44.230223986390712</v>
      </c>
      <c r="AK25" s="6">
        <v>0</v>
      </c>
      <c r="AL25" s="6">
        <v>0</v>
      </c>
      <c r="AM25" s="6">
        <v>0</v>
      </c>
      <c r="AN25" s="6">
        <v>0</v>
      </c>
      <c r="AO25" s="7" t="s">
        <v>21</v>
      </c>
      <c r="AP25" s="6">
        <v>1593</v>
      </c>
      <c r="AQ25" s="6">
        <v>11045</v>
      </c>
      <c r="AR25" s="6">
        <v>10918</v>
      </c>
      <c r="AS25" s="6">
        <v>20914</v>
      </c>
      <c r="AT25" s="7">
        <v>91.555229895585285</v>
      </c>
      <c r="AU25" s="6">
        <v>122</v>
      </c>
      <c r="AV25" s="6">
        <v>0</v>
      </c>
      <c r="AW25" s="6">
        <v>122</v>
      </c>
      <c r="AX25" s="6">
        <v>0</v>
      </c>
      <c r="AY25" s="7">
        <v>-100</v>
      </c>
      <c r="AZ25" s="6">
        <v>160476</v>
      </c>
      <c r="BA25" s="6">
        <v>218365</v>
      </c>
      <c r="BB25" s="6">
        <v>531885</v>
      </c>
      <c r="BC25" s="6">
        <v>585367</v>
      </c>
      <c r="BD25" s="7">
        <v>10.05518110117788</v>
      </c>
      <c r="BE25" s="6">
        <v>4283</v>
      </c>
      <c r="BF25" s="6">
        <v>4677</v>
      </c>
      <c r="BG25" s="6">
        <v>14256</v>
      </c>
      <c r="BH25" s="6">
        <v>13132</v>
      </c>
      <c r="BI25" s="7">
        <v>-7.884399551066223</v>
      </c>
      <c r="BJ25" s="6">
        <v>2128.25</v>
      </c>
      <c r="BK25" s="6">
        <v>2798.25</v>
      </c>
      <c r="BL25" s="6">
        <v>7898</v>
      </c>
      <c r="BM25" s="6">
        <v>7320</v>
      </c>
      <c r="BN25" s="7">
        <v>-7.3183084325145558</v>
      </c>
      <c r="BO25" s="6">
        <v>4.5</v>
      </c>
      <c r="BP25" s="6">
        <v>0</v>
      </c>
      <c r="BQ25" s="6">
        <v>4.5</v>
      </c>
      <c r="BR25" s="6">
        <v>0</v>
      </c>
      <c r="BS25" s="7">
        <v>-100</v>
      </c>
      <c r="BT25" s="6">
        <v>0</v>
      </c>
      <c r="BU25" s="6">
        <v>306.5</v>
      </c>
      <c r="BV25" s="6">
        <v>0</v>
      </c>
      <c r="BW25" s="6">
        <v>306.5</v>
      </c>
      <c r="BX25" s="7" t="s">
        <v>21</v>
      </c>
      <c r="BY25" s="6">
        <v>2123.75</v>
      </c>
      <c r="BZ25" s="6">
        <v>2491.75</v>
      </c>
      <c r="CA25" s="6">
        <v>7893.5</v>
      </c>
      <c r="CB25" s="6">
        <v>7013.5</v>
      </c>
      <c r="CC25" s="7">
        <v>-11.148413251409391</v>
      </c>
      <c r="CD25" s="6">
        <v>120</v>
      </c>
      <c r="CE25" s="6">
        <v>127</v>
      </c>
      <c r="CF25" s="6">
        <v>346</v>
      </c>
      <c r="CG25" s="6">
        <v>356</v>
      </c>
      <c r="CH25" s="7">
        <v>2.8901734104046279</v>
      </c>
      <c r="CI25" s="6">
        <v>2078978</v>
      </c>
      <c r="CJ25" s="6">
        <v>2572981</v>
      </c>
      <c r="CK25" s="6">
        <v>6024133</v>
      </c>
      <c r="CL25" s="6">
        <v>6844393</v>
      </c>
      <c r="CM25" s="7">
        <v>13.61623324053437</v>
      </c>
      <c r="CN25" s="6">
        <v>0</v>
      </c>
      <c r="CO25" s="6">
        <v>0</v>
      </c>
      <c r="CP25" s="6">
        <v>0</v>
      </c>
      <c r="CQ25" s="6">
        <v>0</v>
      </c>
      <c r="CR25" s="7" t="s">
        <v>21</v>
      </c>
      <c r="CS25" s="6">
        <v>13006</v>
      </c>
      <c r="CT25" s="6">
        <v>11714</v>
      </c>
      <c r="CU25" s="6">
        <v>30009</v>
      </c>
      <c r="CV25" s="6">
        <v>26992</v>
      </c>
      <c r="CW25" s="7">
        <v>-10.05365057149521</v>
      </c>
      <c r="CX25" s="6">
        <v>13006</v>
      </c>
      <c r="CY25" s="6">
        <v>11714</v>
      </c>
      <c r="CZ25" s="6">
        <v>30006</v>
      </c>
      <c r="DA25" s="6">
        <v>26992</v>
      </c>
      <c r="DB25" s="7">
        <v>-10.044657735119641</v>
      </c>
      <c r="DC25" s="6">
        <v>0</v>
      </c>
      <c r="DD25" s="6">
        <v>0</v>
      </c>
      <c r="DE25" s="6">
        <v>3</v>
      </c>
      <c r="DF25" s="6">
        <v>0</v>
      </c>
      <c r="DG25" s="7">
        <v>-100</v>
      </c>
      <c r="DH25" s="6">
        <v>6592</v>
      </c>
      <c r="DI25" s="6">
        <v>5772</v>
      </c>
      <c r="DJ25" s="6">
        <v>15025</v>
      </c>
      <c r="DK25" s="6">
        <v>13316</v>
      </c>
      <c r="DL25" s="7">
        <v>-11.374376039933439</v>
      </c>
      <c r="DM25" s="6">
        <v>23985</v>
      </c>
      <c r="DN25" s="6">
        <v>53137</v>
      </c>
      <c r="DO25" s="6">
        <v>64449</v>
      </c>
      <c r="DP25" s="6">
        <v>133377</v>
      </c>
      <c r="DQ25" s="7">
        <v>106.9496811432295</v>
      </c>
    </row>
    <row r="26" spans="1:121" x14ac:dyDescent="0.25">
      <c r="A26" s="5" t="s">
        <v>27</v>
      </c>
      <c r="B26" s="6">
        <v>39319</v>
      </c>
      <c r="C26" s="6">
        <v>32950</v>
      </c>
      <c r="D26" s="6">
        <v>113089</v>
      </c>
      <c r="E26" s="6">
        <v>100242</v>
      </c>
      <c r="F26" s="7">
        <v>-11.3600792296333</v>
      </c>
      <c r="G26" s="6">
        <v>120938</v>
      </c>
      <c r="H26" s="6">
        <v>141744</v>
      </c>
      <c r="I26" s="6">
        <v>450010</v>
      </c>
      <c r="J26" s="6">
        <v>448969</v>
      </c>
      <c r="K26" s="7">
        <v>-0.231328192706826</v>
      </c>
      <c r="L26" s="6">
        <v>123038</v>
      </c>
      <c r="M26" s="6">
        <v>146661</v>
      </c>
      <c r="N26" s="6">
        <v>339841</v>
      </c>
      <c r="O26" s="6">
        <v>387620</v>
      </c>
      <c r="P26" s="7">
        <v>14.05922181255352</v>
      </c>
      <c r="Q26" s="6">
        <v>75988</v>
      </c>
      <c r="R26" s="6">
        <v>97995</v>
      </c>
      <c r="S26" s="6">
        <v>220928</v>
      </c>
      <c r="T26" s="6">
        <v>258061</v>
      </c>
      <c r="U26" s="7">
        <v>16.80773826767091</v>
      </c>
      <c r="V26" s="6">
        <v>0</v>
      </c>
      <c r="W26" s="6">
        <v>0</v>
      </c>
      <c r="X26" s="6">
        <v>0</v>
      </c>
      <c r="Y26" s="6">
        <v>0</v>
      </c>
      <c r="Z26" s="7" t="s">
        <v>21</v>
      </c>
      <c r="AA26" s="6">
        <v>3303</v>
      </c>
      <c r="AB26" s="6">
        <v>2210</v>
      </c>
      <c r="AC26" s="6">
        <v>7929</v>
      </c>
      <c r="AD26" s="6">
        <v>7048</v>
      </c>
      <c r="AE26" s="7">
        <v>-11.111111111111111</v>
      </c>
      <c r="AF26" s="6">
        <v>1495</v>
      </c>
      <c r="AG26" s="6">
        <v>1139</v>
      </c>
      <c r="AH26" s="6">
        <v>3697</v>
      </c>
      <c r="AI26" s="6">
        <v>3880</v>
      </c>
      <c r="AJ26" s="7">
        <v>4.9499594265620743</v>
      </c>
      <c r="AK26" s="6">
        <v>0</v>
      </c>
      <c r="AL26" s="6">
        <v>0</v>
      </c>
      <c r="AM26" s="6">
        <v>0</v>
      </c>
      <c r="AN26" s="6">
        <v>0</v>
      </c>
      <c r="AO26" s="7" t="s">
        <v>21</v>
      </c>
      <c r="AP26" s="6">
        <v>0</v>
      </c>
      <c r="AQ26" s="6">
        <v>0</v>
      </c>
      <c r="AR26" s="6">
        <v>0</v>
      </c>
      <c r="AS26" s="6">
        <v>0</v>
      </c>
      <c r="AT26" s="7" t="s">
        <v>21</v>
      </c>
      <c r="AU26" s="6">
        <v>0</v>
      </c>
      <c r="AV26" s="6">
        <v>0</v>
      </c>
      <c r="AW26" s="6">
        <v>0</v>
      </c>
      <c r="AX26" s="6">
        <v>0</v>
      </c>
      <c r="AY26" s="7" t="s">
        <v>21</v>
      </c>
      <c r="AZ26" s="6">
        <v>8078</v>
      </c>
      <c r="BA26" s="6">
        <v>15725</v>
      </c>
      <c r="BB26" s="6">
        <v>23501</v>
      </c>
      <c r="BC26" s="6">
        <v>44897</v>
      </c>
      <c r="BD26" s="7">
        <v>91.042934343219429</v>
      </c>
      <c r="BE26" s="6">
        <v>394</v>
      </c>
      <c r="BF26" s="6">
        <v>719</v>
      </c>
      <c r="BG26" s="6">
        <v>1136</v>
      </c>
      <c r="BH26" s="6">
        <v>2100</v>
      </c>
      <c r="BI26" s="7">
        <v>84.859154929577471</v>
      </c>
      <c r="BJ26" s="6">
        <v>11329.75</v>
      </c>
      <c r="BK26" s="6">
        <v>13746.75</v>
      </c>
      <c r="BL26" s="6">
        <v>30746.25</v>
      </c>
      <c r="BM26" s="6">
        <v>36183.25</v>
      </c>
      <c r="BN26" s="7">
        <v>17.68345733219498</v>
      </c>
      <c r="BO26" s="6">
        <v>0</v>
      </c>
      <c r="BP26" s="6">
        <v>0</v>
      </c>
      <c r="BQ26" s="6">
        <v>0</v>
      </c>
      <c r="BR26" s="6">
        <v>0</v>
      </c>
      <c r="BS26" s="7" t="s">
        <v>21</v>
      </c>
      <c r="BT26" s="6">
        <v>11178.75</v>
      </c>
      <c r="BU26" s="6">
        <v>13618.75</v>
      </c>
      <c r="BV26" s="6">
        <v>30376.25</v>
      </c>
      <c r="BW26" s="6">
        <v>35927.25</v>
      </c>
      <c r="BX26" s="7">
        <v>18.274145096909589</v>
      </c>
      <c r="BY26" s="6">
        <v>151</v>
      </c>
      <c r="BZ26" s="6">
        <v>128</v>
      </c>
      <c r="CA26" s="6">
        <v>370</v>
      </c>
      <c r="CB26" s="6">
        <v>256</v>
      </c>
      <c r="CC26" s="7">
        <v>-30.810810810810811</v>
      </c>
      <c r="CD26" s="6">
        <v>71</v>
      </c>
      <c r="CE26" s="6">
        <v>73</v>
      </c>
      <c r="CF26" s="6">
        <v>208</v>
      </c>
      <c r="CG26" s="6">
        <v>207</v>
      </c>
      <c r="CH26" s="7">
        <v>-0.48076923076922629</v>
      </c>
      <c r="CI26" s="6">
        <v>407910</v>
      </c>
      <c r="CJ26" s="6">
        <v>481303</v>
      </c>
      <c r="CK26" s="6">
        <v>1136657</v>
      </c>
      <c r="CL26" s="6">
        <v>1247198</v>
      </c>
      <c r="CM26" s="7">
        <v>9.7250973688632598</v>
      </c>
      <c r="CN26" s="6">
        <v>6</v>
      </c>
      <c r="CO26" s="6">
        <v>6</v>
      </c>
      <c r="CP26" s="6">
        <v>8</v>
      </c>
      <c r="CQ26" s="6">
        <v>10</v>
      </c>
      <c r="CR26" s="7">
        <v>25</v>
      </c>
      <c r="CS26" s="6">
        <v>1668</v>
      </c>
      <c r="CT26" s="6">
        <v>2447</v>
      </c>
      <c r="CU26" s="6">
        <v>1798</v>
      </c>
      <c r="CV26" s="6">
        <v>3307</v>
      </c>
      <c r="CW26" s="7">
        <v>83.926585094549495</v>
      </c>
      <c r="CX26" s="6">
        <v>0</v>
      </c>
      <c r="CY26" s="6">
        <v>0</v>
      </c>
      <c r="CZ26" s="6">
        <v>0</v>
      </c>
      <c r="DA26" s="6">
        <v>0</v>
      </c>
      <c r="DB26" s="7" t="s">
        <v>21</v>
      </c>
      <c r="DC26" s="6">
        <v>1668</v>
      </c>
      <c r="DD26" s="6">
        <v>2447</v>
      </c>
      <c r="DE26" s="6">
        <v>1798</v>
      </c>
      <c r="DF26" s="6">
        <v>3307</v>
      </c>
      <c r="DG26" s="7">
        <v>83.926585094549495</v>
      </c>
      <c r="DH26" s="6">
        <v>0</v>
      </c>
      <c r="DI26" s="6">
        <v>0</v>
      </c>
      <c r="DJ26" s="6">
        <v>0</v>
      </c>
      <c r="DK26" s="6">
        <v>0</v>
      </c>
      <c r="DL26" s="7" t="s">
        <v>21</v>
      </c>
      <c r="DM26" s="6">
        <v>468</v>
      </c>
      <c r="DN26" s="6">
        <v>406</v>
      </c>
      <c r="DO26" s="6">
        <v>1089</v>
      </c>
      <c r="DP26" s="6">
        <v>976</v>
      </c>
      <c r="DQ26" s="7">
        <v>-10.376492194674009</v>
      </c>
    </row>
    <row r="27" spans="1:121" x14ac:dyDescent="0.25">
      <c r="A27" s="5" t="s">
        <v>28</v>
      </c>
      <c r="B27" s="6">
        <v>1303749</v>
      </c>
      <c r="C27" s="6">
        <v>1739101</v>
      </c>
      <c r="D27" s="6">
        <v>4788796</v>
      </c>
      <c r="E27" s="6">
        <v>5046736</v>
      </c>
      <c r="F27" s="7">
        <v>5.3863225746095651</v>
      </c>
      <c r="G27" s="6">
        <v>304744</v>
      </c>
      <c r="H27" s="6">
        <v>902997</v>
      </c>
      <c r="I27" s="6">
        <v>1921685</v>
      </c>
      <c r="J27" s="6">
        <v>3016316</v>
      </c>
      <c r="K27" s="7">
        <v>56.96204112536654</v>
      </c>
      <c r="L27" s="6">
        <v>316767</v>
      </c>
      <c r="M27" s="6">
        <v>182974</v>
      </c>
      <c r="N27" s="6">
        <v>670784</v>
      </c>
      <c r="O27" s="6">
        <v>459965</v>
      </c>
      <c r="P27" s="7">
        <v>-31.428746064306839</v>
      </c>
      <c r="Q27" s="6">
        <v>160194</v>
      </c>
      <c r="R27" s="6">
        <v>45434</v>
      </c>
      <c r="S27" s="6">
        <v>260269</v>
      </c>
      <c r="T27" s="6">
        <v>103290</v>
      </c>
      <c r="U27" s="7">
        <v>-60.314136527976821</v>
      </c>
      <c r="V27" s="6">
        <v>128.90799999999999</v>
      </c>
      <c r="W27" s="6">
        <v>257.37799999999999</v>
      </c>
      <c r="X27" s="6">
        <v>371.37700000000012</v>
      </c>
      <c r="Y27" s="6">
        <v>470.50400000000002</v>
      </c>
      <c r="Z27" s="7">
        <v>26.69174450760276</v>
      </c>
      <c r="AA27" s="6">
        <v>11119</v>
      </c>
      <c r="AB27" s="6">
        <v>8024</v>
      </c>
      <c r="AC27" s="6">
        <v>29932</v>
      </c>
      <c r="AD27" s="6">
        <v>30398</v>
      </c>
      <c r="AE27" s="7">
        <v>1.556862221034351</v>
      </c>
      <c r="AF27" s="6">
        <v>5521</v>
      </c>
      <c r="AG27" s="6">
        <v>2966</v>
      </c>
      <c r="AH27" s="6">
        <v>14322</v>
      </c>
      <c r="AI27" s="6">
        <v>13473</v>
      </c>
      <c r="AJ27" s="7">
        <v>-5.927943024717222</v>
      </c>
      <c r="AK27" s="6">
        <v>1049</v>
      </c>
      <c r="AL27" s="6">
        <v>6303</v>
      </c>
      <c r="AM27" s="6">
        <v>13455</v>
      </c>
      <c r="AN27" s="6">
        <v>26286</v>
      </c>
      <c r="AO27" s="7">
        <v>95.362318840579718</v>
      </c>
      <c r="AP27" s="6">
        <v>188682</v>
      </c>
      <c r="AQ27" s="6">
        <v>167990</v>
      </c>
      <c r="AR27" s="6">
        <v>458114</v>
      </c>
      <c r="AS27" s="6">
        <v>656335</v>
      </c>
      <c r="AT27" s="7">
        <v>43.268924328878818</v>
      </c>
      <c r="AU27" s="6">
        <v>127704</v>
      </c>
      <c r="AV27" s="6">
        <v>1557</v>
      </c>
      <c r="AW27" s="6">
        <v>145968</v>
      </c>
      <c r="AX27" s="6">
        <v>2511</v>
      </c>
      <c r="AY27" s="7">
        <v>-98.279759947385728</v>
      </c>
      <c r="AZ27" s="6">
        <v>58433</v>
      </c>
      <c r="BA27" s="6">
        <v>36095</v>
      </c>
      <c r="BB27" s="6">
        <v>149601</v>
      </c>
      <c r="BC27" s="6">
        <v>94415</v>
      </c>
      <c r="BD27" s="7">
        <v>-36.88879085032854</v>
      </c>
      <c r="BE27" s="6">
        <v>1539</v>
      </c>
      <c r="BF27" s="6">
        <v>0</v>
      </c>
      <c r="BG27" s="6">
        <v>3954</v>
      </c>
      <c r="BH27" s="6">
        <v>152</v>
      </c>
      <c r="BI27" s="7">
        <v>-96.155791603439553</v>
      </c>
      <c r="BJ27" s="6">
        <v>14058</v>
      </c>
      <c r="BK27" s="6">
        <v>5784.5</v>
      </c>
      <c r="BL27" s="6">
        <v>24816.75</v>
      </c>
      <c r="BM27" s="6">
        <v>13025.25</v>
      </c>
      <c r="BN27" s="7">
        <v>-47.514279669980958</v>
      </c>
      <c r="BO27" s="6">
        <v>10265</v>
      </c>
      <c r="BP27" s="6">
        <v>715</v>
      </c>
      <c r="BQ27" s="6">
        <v>11885</v>
      </c>
      <c r="BR27" s="6">
        <v>1151.5</v>
      </c>
      <c r="BS27" s="7">
        <v>-90.311316785864534</v>
      </c>
      <c r="BT27" s="6">
        <v>767.25</v>
      </c>
      <c r="BU27" s="6">
        <v>1371.5</v>
      </c>
      <c r="BV27" s="6">
        <v>1927.5</v>
      </c>
      <c r="BW27" s="6">
        <v>3188.75</v>
      </c>
      <c r="BX27" s="7">
        <v>65.434500648508418</v>
      </c>
      <c r="BY27" s="6">
        <v>3025.75</v>
      </c>
      <c r="BZ27" s="6">
        <v>3698</v>
      </c>
      <c r="CA27" s="6">
        <v>11004.25</v>
      </c>
      <c r="CB27" s="6">
        <v>8685</v>
      </c>
      <c r="CC27" s="7">
        <v>-21.07594792920916</v>
      </c>
      <c r="CD27" s="6">
        <v>182</v>
      </c>
      <c r="CE27" s="6">
        <v>209</v>
      </c>
      <c r="CF27" s="6">
        <v>563</v>
      </c>
      <c r="CG27" s="6">
        <v>610</v>
      </c>
      <c r="CH27" s="7">
        <v>8.3481349911190108</v>
      </c>
      <c r="CI27" s="6">
        <v>3055766</v>
      </c>
      <c r="CJ27" s="6">
        <v>4308617</v>
      </c>
      <c r="CK27" s="6">
        <v>10540280</v>
      </c>
      <c r="CL27" s="6">
        <v>12356866</v>
      </c>
      <c r="CM27" s="7">
        <v>17.234703442413291</v>
      </c>
      <c r="CN27" s="6">
        <v>0</v>
      </c>
      <c r="CO27" s="6">
        <v>0</v>
      </c>
      <c r="CP27" s="6">
        <v>0</v>
      </c>
      <c r="CQ27" s="6">
        <v>0</v>
      </c>
      <c r="CR27" s="7" t="s">
        <v>21</v>
      </c>
      <c r="CS27" s="6">
        <v>65</v>
      </c>
      <c r="CT27" s="6">
        <v>0</v>
      </c>
      <c r="CU27" s="6">
        <v>160</v>
      </c>
      <c r="CV27" s="6">
        <v>12</v>
      </c>
      <c r="CW27" s="7">
        <v>-92.5</v>
      </c>
      <c r="CX27" s="6">
        <v>65</v>
      </c>
      <c r="CY27" s="6">
        <v>0</v>
      </c>
      <c r="CZ27" s="6">
        <v>160</v>
      </c>
      <c r="DA27" s="6">
        <v>12</v>
      </c>
      <c r="DB27" s="7">
        <v>-92.5</v>
      </c>
      <c r="DC27" s="6">
        <v>0</v>
      </c>
      <c r="DD27" s="6">
        <v>0</v>
      </c>
      <c r="DE27" s="6">
        <v>0</v>
      </c>
      <c r="DF27" s="6">
        <v>0</v>
      </c>
      <c r="DG27" s="7" t="s">
        <v>21</v>
      </c>
      <c r="DH27" s="6">
        <v>0</v>
      </c>
      <c r="DI27" s="6">
        <v>0</v>
      </c>
      <c r="DJ27" s="6">
        <v>0</v>
      </c>
      <c r="DK27" s="6">
        <v>0</v>
      </c>
      <c r="DL27" s="7" t="s">
        <v>21</v>
      </c>
      <c r="DM27" s="6">
        <v>14836</v>
      </c>
      <c r="DN27" s="6">
        <v>24585</v>
      </c>
      <c r="DO27" s="6">
        <v>44127</v>
      </c>
      <c r="DP27" s="6">
        <v>63042</v>
      </c>
      <c r="DQ27" s="7">
        <v>42.864912638520622</v>
      </c>
    </row>
    <row r="28" spans="1:121" x14ac:dyDescent="0.25">
      <c r="A28" s="5" t="s">
        <v>29</v>
      </c>
      <c r="B28" s="6">
        <v>457711</v>
      </c>
      <c r="C28" s="6">
        <v>695112</v>
      </c>
      <c r="D28" s="6">
        <v>1348562</v>
      </c>
      <c r="E28" s="6">
        <v>1532239</v>
      </c>
      <c r="F28" s="7">
        <v>13.62021175148047</v>
      </c>
      <c r="G28" s="6">
        <v>189878</v>
      </c>
      <c r="H28" s="6">
        <v>259112</v>
      </c>
      <c r="I28" s="6">
        <v>510252</v>
      </c>
      <c r="J28" s="6">
        <v>563875</v>
      </c>
      <c r="K28" s="7">
        <v>10.509120983357249</v>
      </c>
      <c r="L28" s="6">
        <v>5367218</v>
      </c>
      <c r="M28" s="6">
        <v>5752881</v>
      </c>
      <c r="N28" s="6">
        <v>17653570</v>
      </c>
      <c r="O28" s="6">
        <v>16180540</v>
      </c>
      <c r="P28" s="7">
        <v>-8.3440913084435664</v>
      </c>
      <c r="Q28" s="6">
        <v>4140074</v>
      </c>
      <c r="R28" s="6">
        <v>4418040</v>
      </c>
      <c r="S28" s="6">
        <v>14139899</v>
      </c>
      <c r="T28" s="6">
        <v>12468110</v>
      </c>
      <c r="U28" s="7">
        <v>-11.82320326333307</v>
      </c>
      <c r="V28" s="6">
        <v>48.960999999999999</v>
      </c>
      <c r="W28" s="6">
        <v>55.615000000000009</v>
      </c>
      <c r="X28" s="6">
        <v>143.10300000000001</v>
      </c>
      <c r="Y28" s="6">
        <v>185.07900000000001</v>
      </c>
      <c r="Z28" s="7">
        <v>29.33271839164798</v>
      </c>
      <c r="AA28" s="6">
        <v>19085</v>
      </c>
      <c r="AB28" s="6">
        <v>43354</v>
      </c>
      <c r="AC28" s="6">
        <v>85856</v>
      </c>
      <c r="AD28" s="6">
        <v>115142</v>
      </c>
      <c r="AE28" s="7">
        <v>34.11060380171449</v>
      </c>
      <c r="AF28" s="6">
        <v>13844</v>
      </c>
      <c r="AG28" s="6">
        <v>37548</v>
      </c>
      <c r="AH28" s="6">
        <v>69614</v>
      </c>
      <c r="AI28" s="6">
        <v>93193</v>
      </c>
      <c r="AJ28" s="7">
        <v>33.871060418881257</v>
      </c>
      <c r="AK28" s="6">
        <v>0</v>
      </c>
      <c r="AL28" s="6">
        <v>0</v>
      </c>
      <c r="AM28" s="6">
        <v>0</v>
      </c>
      <c r="AN28" s="6">
        <v>0</v>
      </c>
      <c r="AO28" s="7" t="s">
        <v>21</v>
      </c>
      <c r="AP28" s="6">
        <v>2292459</v>
      </c>
      <c r="AQ28" s="6">
        <v>2366648</v>
      </c>
      <c r="AR28" s="6">
        <v>8039629</v>
      </c>
      <c r="AS28" s="6">
        <v>6811335</v>
      </c>
      <c r="AT28" s="7">
        <v>-15.277993549204821</v>
      </c>
      <c r="AU28" s="6">
        <v>2244688</v>
      </c>
      <c r="AV28" s="6">
        <v>2305847</v>
      </c>
      <c r="AW28" s="6">
        <v>7887185</v>
      </c>
      <c r="AX28" s="6">
        <v>6625739</v>
      </c>
      <c r="AY28" s="7">
        <v>-15.993614958949239</v>
      </c>
      <c r="AZ28" s="6">
        <v>1023560</v>
      </c>
      <c r="BA28" s="6">
        <v>1169098</v>
      </c>
      <c r="BB28" s="6">
        <v>3003761</v>
      </c>
      <c r="BC28" s="6">
        <v>3262189</v>
      </c>
      <c r="BD28" s="7">
        <v>8.6034807696084954</v>
      </c>
      <c r="BE28" s="6">
        <v>37796</v>
      </c>
      <c r="BF28" s="6">
        <v>42409</v>
      </c>
      <c r="BG28" s="6">
        <v>109202</v>
      </c>
      <c r="BH28" s="6">
        <v>113247</v>
      </c>
      <c r="BI28" s="7">
        <v>3.7041446127360298</v>
      </c>
      <c r="BJ28" s="6">
        <v>353217</v>
      </c>
      <c r="BK28" s="6">
        <v>393989</v>
      </c>
      <c r="BL28" s="6">
        <v>1238240</v>
      </c>
      <c r="BM28" s="6">
        <v>1115920</v>
      </c>
      <c r="BN28" s="7">
        <v>-9.8785372787181842</v>
      </c>
      <c r="BO28" s="6">
        <v>174842</v>
      </c>
      <c r="BP28" s="6">
        <v>192948</v>
      </c>
      <c r="BQ28" s="6">
        <v>627279</v>
      </c>
      <c r="BR28" s="6">
        <v>534630</v>
      </c>
      <c r="BS28" s="7">
        <v>-14.76998273495526</v>
      </c>
      <c r="BT28" s="6">
        <v>13714</v>
      </c>
      <c r="BU28" s="6">
        <v>17482</v>
      </c>
      <c r="BV28" s="6">
        <v>45764</v>
      </c>
      <c r="BW28" s="6">
        <v>45565</v>
      </c>
      <c r="BX28" s="7">
        <v>-0.43483961192202969</v>
      </c>
      <c r="BY28" s="6">
        <v>164661</v>
      </c>
      <c r="BZ28" s="6">
        <v>183559</v>
      </c>
      <c r="CA28" s="6">
        <v>565197</v>
      </c>
      <c r="CB28" s="6">
        <v>535725</v>
      </c>
      <c r="CC28" s="7">
        <v>-5.2144650449312309</v>
      </c>
      <c r="CD28" s="6">
        <v>565</v>
      </c>
      <c r="CE28" s="6">
        <v>626</v>
      </c>
      <c r="CF28" s="6">
        <v>1724</v>
      </c>
      <c r="CG28" s="6">
        <v>1842</v>
      </c>
      <c r="CH28" s="7">
        <v>6.8445475638051088</v>
      </c>
      <c r="CI28" s="6">
        <v>19786668</v>
      </c>
      <c r="CJ28" s="6">
        <v>24446097</v>
      </c>
      <c r="CK28" s="6">
        <v>62345672</v>
      </c>
      <c r="CL28" s="6">
        <v>71873074</v>
      </c>
      <c r="CM28" s="7">
        <v>15.281577203947689</v>
      </c>
      <c r="CN28" s="6">
        <v>8</v>
      </c>
      <c r="CO28" s="6">
        <v>9</v>
      </c>
      <c r="CP28" s="6">
        <v>32</v>
      </c>
      <c r="CQ28" s="6">
        <v>17</v>
      </c>
      <c r="CR28" s="7">
        <v>-46.875</v>
      </c>
      <c r="CS28" s="6">
        <v>52221</v>
      </c>
      <c r="CT28" s="6">
        <v>58374</v>
      </c>
      <c r="CU28" s="6">
        <v>155203</v>
      </c>
      <c r="CV28" s="6">
        <v>155117</v>
      </c>
      <c r="CW28" s="7">
        <v>-5.5411300039310163E-2</v>
      </c>
      <c r="CX28" s="6">
        <v>41798</v>
      </c>
      <c r="CY28" s="6">
        <v>44180</v>
      </c>
      <c r="CZ28" s="6">
        <v>126656</v>
      </c>
      <c r="DA28" s="6">
        <v>123806</v>
      </c>
      <c r="DB28" s="7">
        <v>-2.25018948964123</v>
      </c>
      <c r="DC28" s="6">
        <v>10423</v>
      </c>
      <c r="DD28" s="6">
        <v>14194</v>
      </c>
      <c r="DE28" s="6">
        <v>28547</v>
      </c>
      <c r="DF28" s="6">
        <v>31311</v>
      </c>
      <c r="DG28" s="7">
        <v>9.6822783479875341</v>
      </c>
      <c r="DH28" s="6">
        <v>11956</v>
      </c>
      <c r="DI28" s="6">
        <v>11690</v>
      </c>
      <c r="DJ28" s="6">
        <v>34313</v>
      </c>
      <c r="DK28" s="6">
        <v>33801</v>
      </c>
      <c r="DL28" s="7">
        <v>-1.4921458339404841</v>
      </c>
      <c r="DM28" s="6">
        <v>51540</v>
      </c>
      <c r="DN28" s="6">
        <v>60524</v>
      </c>
      <c r="DO28" s="6">
        <v>146712</v>
      </c>
      <c r="DP28" s="6">
        <v>162071</v>
      </c>
      <c r="DQ28" s="7">
        <v>10.468809640656531</v>
      </c>
    </row>
    <row r="29" spans="1:121" x14ac:dyDescent="0.25">
      <c r="A29" s="5" t="s">
        <v>30</v>
      </c>
      <c r="B29" s="6">
        <v>510</v>
      </c>
      <c r="C29" s="6">
        <v>2976</v>
      </c>
      <c r="D29" s="6">
        <v>5914</v>
      </c>
      <c r="E29" s="6">
        <v>11713</v>
      </c>
      <c r="F29" s="7">
        <v>98.055461616503209</v>
      </c>
      <c r="G29" s="6">
        <v>18001</v>
      </c>
      <c r="H29" s="6">
        <v>23977</v>
      </c>
      <c r="I29" s="6">
        <v>72411</v>
      </c>
      <c r="J29" s="6">
        <v>81635</v>
      </c>
      <c r="K29" s="7">
        <v>12.738396100040051</v>
      </c>
      <c r="L29" s="6">
        <v>343356</v>
      </c>
      <c r="M29" s="6">
        <v>341795</v>
      </c>
      <c r="N29" s="6">
        <v>1005675</v>
      </c>
      <c r="O29" s="6">
        <v>971350</v>
      </c>
      <c r="P29" s="7">
        <v>-3.413130484500456</v>
      </c>
      <c r="Q29" s="6">
        <v>216978</v>
      </c>
      <c r="R29" s="6">
        <v>206930</v>
      </c>
      <c r="S29" s="6">
        <v>640453</v>
      </c>
      <c r="T29" s="6">
        <v>573020</v>
      </c>
      <c r="U29" s="7">
        <v>-10.528953724941561</v>
      </c>
      <c r="V29" s="6">
        <v>2845.6840000000002</v>
      </c>
      <c r="W29" s="6">
        <v>2877.3919999999998</v>
      </c>
      <c r="X29" s="6">
        <v>7621.7259999999997</v>
      </c>
      <c r="Y29" s="6">
        <v>7175.5850000000009</v>
      </c>
      <c r="Z29" s="7">
        <v>-5.8535428851679958</v>
      </c>
      <c r="AA29" s="6">
        <v>7219</v>
      </c>
      <c r="AB29" s="6">
        <v>2384</v>
      </c>
      <c r="AC29" s="6">
        <v>26809</v>
      </c>
      <c r="AD29" s="6">
        <v>15457</v>
      </c>
      <c r="AE29" s="7">
        <v>-42.343988958931703</v>
      </c>
      <c r="AF29" s="6">
        <v>2741</v>
      </c>
      <c r="AG29" s="6">
        <v>0</v>
      </c>
      <c r="AH29" s="6">
        <v>13436</v>
      </c>
      <c r="AI29" s="6">
        <v>5962</v>
      </c>
      <c r="AJ29" s="7">
        <v>-55.62667460553736</v>
      </c>
      <c r="AK29" s="6">
        <v>0</v>
      </c>
      <c r="AL29" s="6">
        <v>0</v>
      </c>
      <c r="AM29" s="6">
        <v>0</v>
      </c>
      <c r="AN29" s="6">
        <v>0</v>
      </c>
      <c r="AO29" s="7" t="s">
        <v>21</v>
      </c>
      <c r="AP29" s="6">
        <v>27464</v>
      </c>
      <c r="AQ29" s="6">
        <v>16159</v>
      </c>
      <c r="AR29" s="6">
        <v>65174</v>
      </c>
      <c r="AS29" s="6">
        <v>53344</v>
      </c>
      <c r="AT29" s="7">
        <v>-18.151410071500909</v>
      </c>
      <c r="AU29" s="6">
        <v>16100</v>
      </c>
      <c r="AV29" s="6">
        <v>9478</v>
      </c>
      <c r="AW29" s="6">
        <v>44742</v>
      </c>
      <c r="AX29" s="6">
        <v>34284</v>
      </c>
      <c r="AY29" s="7">
        <v>-23.374010996379241</v>
      </c>
      <c r="AZ29" s="6">
        <v>53017</v>
      </c>
      <c r="BA29" s="6">
        <v>103694</v>
      </c>
      <c r="BB29" s="6">
        <v>234981</v>
      </c>
      <c r="BC29" s="6">
        <v>293239</v>
      </c>
      <c r="BD29" s="7">
        <v>24.792642809418641</v>
      </c>
      <c r="BE29" s="6">
        <v>347</v>
      </c>
      <c r="BF29" s="6">
        <v>965</v>
      </c>
      <c r="BG29" s="6">
        <v>2353</v>
      </c>
      <c r="BH29" s="6">
        <v>2868</v>
      </c>
      <c r="BI29" s="7">
        <v>21.886952826179339</v>
      </c>
      <c r="BJ29" s="6">
        <v>18571</v>
      </c>
      <c r="BK29" s="6">
        <v>17799</v>
      </c>
      <c r="BL29" s="6">
        <v>54439</v>
      </c>
      <c r="BM29" s="6">
        <v>52332</v>
      </c>
      <c r="BN29" s="7">
        <v>-3.8703870387038681</v>
      </c>
      <c r="BO29" s="6">
        <v>1242</v>
      </c>
      <c r="BP29" s="6">
        <v>697</v>
      </c>
      <c r="BQ29" s="6">
        <v>3431</v>
      </c>
      <c r="BR29" s="6">
        <v>3746</v>
      </c>
      <c r="BS29" s="7">
        <v>9.1809967939376236</v>
      </c>
      <c r="BT29" s="6">
        <v>1229</v>
      </c>
      <c r="BU29" s="6">
        <v>1065</v>
      </c>
      <c r="BV29" s="6">
        <v>4059</v>
      </c>
      <c r="BW29" s="6">
        <v>3424</v>
      </c>
      <c r="BX29" s="7">
        <v>-15.644247351564429</v>
      </c>
      <c r="BY29" s="6">
        <v>16100</v>
      </c>
      <c r="BZ29" s="6">
        <v>16037</v>
      </c>
      <c r="CA29" s="6">
        <v>46949</v>
      </c>
      <c r="CB29" s="6">
        <v>45162</v>
      </c>
      <c r="CC29" s="7">
        <v>-3.8062578542673999</v>
      </c>
      <c r="CD29" s="6">
        <v>110</v>
      </c>
      <c r="CE29" s="6">
        <v>147</v>
      </c>
      <c r="CF29" s="6">
        <v>348</v>
      </c>
      <c r="CG29" s="6">
        <v>423</v>
      </c>
      <c r="CH29" s="7">
        <v>21.551724137931028</v>
      </c>
      <c r="CI29" s="6">
        <v>2266077</v>
      </c>
      <c r="CJ29" s="6">
        <v>3196829</v>
      </c>
      <c r="CK29" s="6">
        <v>7404630</v>
      </c>
      <c r="CL29" s="6">
        <v>8889001</v>
      </c>
      <c r="CM29" s="7">
        <v>20.046524944527949</v>
      </c>
      <c r="CN29" s="6">
        <v>2</v>
      </c>
      <c r="CO29" s="6">
        <v>3</v>
      </c>
      <c r="CP29" s="6">
        <v>9</v>
      </c>
      <c r="CQ29" s="6">
        <v>6</v>
      </c>
      <c r="CR29" s="7">
        <v>-33.333333333333329</v>
      </c>
      <c r="CS29" s="6">
        <v>3984</v>
      </c>
      <c r="CT29" s="6">
        <v>7160</v>
      </c>
      <c r="CU29" s="6">
        <v>13218</v>
      </c>
      <c r="CV29" s="6">
        <v>13602</v>
      </c>
      <c r="CW29" s="7">
        <v>2.9051293690422142</v>
      </c>
      <c r="CX29" s="6">
        <v>0</v>
      </c>
      <c r="CY29" s="6">
        <v>0</v>
      </c>
      <c r="CZ29" s="6">
        <v>0</v>
      </c>
      <c r="DA29" s="6">
        <v>0</v>
      </c>
      <c r="DB29" s="7" t="s">
        <v>21</v>
      </c>
      <c r="DC29" s="6">
        <v>3984</v>
      </c>
      <c r="DD29" s="6">
        <v>7160</v>
      </c>
      <c r="DE29" s="6">
        <v>13218</v>
      </c>
      <c r="DF29" s="6">
        <v>13602</v>
      </c>
      <c r="DG29" s="7">
        <v>2.9051293690422142</v>
      </c>
      <c r="DH29" s="6">
        <v>0</v>
      </c>
      <c r="DI29" s="6">
        <v>0</v>
      </c>
      <c r="DJ29" s="6">
        <v>0</v>
      </c>
      <c r="DK29" s="6">
        <v>0</v>
      </c>
      <c r="DL29" s="7" t="s">
        <v>21</v>
      </c>
      <c r="DM29" s="6">
        <v>26076</v>
      </c>
      <c r="DN29" s="6">
        <v>51614</v>
      </c>
      <c r="DO29" s="6">
        <v>113452</v>
      </c>
      <c r="DP29" s="6">
        <v>143547</v>
      </c>
      <c r="DQ29" s="7">
        <v>26.526636815569571</v>
      </c>
    </row>
    <row r="30" spans="1:121" x14ac:dyDescent="0.25">
      <c r="A30" s="5" t="s">
        <v>31</v>
      </c>
      <c r="B30" s="6">
        <v>19619</v>
      </c>
      <c r="C30" s="6">
        <v>6998</v>
      </c>
      <c r="D30" s="6">
        <v>85273</v>
      </c>
      <c r="E30" s="6">
        <v>58812</v>
      </c>
      <c r="F30" s="7">
        <v>-31.030924208131541</v>
      </c>
      <c r="G30" s="6">
        <v>20303</v>
      </c>
      <c r="H30" s="6">
        <v>37609</v>
      </c>
      <c r="I30" s="6">
        <v>83325</v>
      </c>
      <c r="J30" s="6">
        <v>102645</v>
      </c>
      <c r="K30" s="7">
        <v>23.186318631863191</v>
      </c>
      <c r="L30" s="6">
        <v>82173</v>
      </c>
      <c r="M30" s="6">
        <v>72301</v>
      </c>
      <c r="N30" s="6">
        <v>216050</v>
      </c>
      <c r="O30" s="6">
        <v>189377</v>
      </c>
      <c r="P30" s="7">
        <v>-12.34575329784772</v>
      </c>
      <c r="Q30" s="6">
        <v>22701</v>
      </c>
      <c r="R30" s="6">
        <v>20479</v>
      </c>
      <c r="S30" s="6">
        <v>73399</v>
      </c>
      <c r="T30" s="6">
        <v>63411</v>
      </c>
      <c r="U30" s="7">
        <v>-13.607814820365411</v>
      </c>
      <c r="V30" s="6">
        <v>0</v>
      </c>
      <c r="W30" s="6">
        <v>0</v>
      </c>
      <c r="X30" s="6">
        <v>0</v>
      </c>
      <c r="Y30" s="6">
        <v>0</v>
      </c>
      <c r="Z30" s="7" t="s">
        <v>21</v>
      </c>
      <c r="AA30" s="6">
        <v>648</v>
      </c>
      <c r="AB30" s="6">
        <v>372</v>
      </c>
      <c r="AC30" s="6">
        <v>2162</v>
      </c>
      <c r="AD30" s="6">
        <v>1878</v>
      </c>
      <c r="AE30" s="7">
        <v>-13.135985198889911</v>
      </c>
      <c r="AF30" s="6">
        <v>245</v>
      </c>
      <c r="AG30" s="6">
        <v>229</v>
      </c>
      <c r="AH30" s="6">
        <v>700</v>
      </c>
      <c r="AI30" s="6">
        <v>998</v>
      </c>
      <c r="AJ30" s="7">
        <v>42.571428571428577</v>
      </c>
      <c r="AK30" s="6">
        <v>0</v>
      </c>
      <c r="AL30" s="6">
        <v>0</v>
      </c>
      <c r="AM30" s="6">
        <v>0</v>
      </c>
      <c r="AN30" s="6">
        <v>0</v>
      </c>
      <c r="AO30" s="7" t="s">
        <v>21</v>
      </c>
      <c r="AP30" s="6">
        <v>11999</v>
      </c>
      <c r="AQ30" s="6">
        <v>0</v>
      </c>
      <c r="AR30" s="6">
        <v>12062</v>
      </c>
      <c r="AS30" s="6">
        <v>244</v>
      </c>
      <c r="AT30" s="7">
        <v>-97.977118222516992</v>
      </c>
      <c r="AU30" s="6">
        <v>737</v>
      </c>
      <c r="AV30" s="6">
        <v>0</v>
      </c>
      <c r="AW30" s="6">
        <v>800</v>
      </c>
      <c r="AX30" s="6">
        <v>244</v>
      </c>
      <c r="AY30" s="7">
        <v>-69.5</v>
      </c>
      <c r="AZ30" s="6">
        <v>0</v>
      </c>
      <c r="BA30" s="6">
        <v>0</v>
      </c>
      <c r="BB30" s="6">
        <v>0</v>
      </c>
      <c r="BC30" s="6">
        <v>0</v>
      </c>
      <c r="BD30" s="7" t="s">
        <v>21</v>
      </c>
      <c r="BE30" s="6">
        <v>0</v>
      </c>
      <c r="BF30" s="6">
        <v>0</v>
      </c>
      <c r="BG30" s="6">
        <v>0</v>
      </c>
      <c r="BH30" s="6">
        <v>0</v>
      </c>
      <c r="BI30" s="7" t="s">
        <v>21</v>
      </c>
      <c r="BJ30" s="6">
        <v>2975.75</v>
      </c>
      <c r="BK30" s="6">
        <v>2403</v>
      </c>
      <c r="BL30" s="6">
        <v>8650.25</v>
      </c>
      <c r="BM30" s="6">
        <v>7308.5</v>
      </c>
      <c r="BN30" s="7">
        <v>-15.5111123955955</v>
      </c>
      <c r="BO30" s="6">
        <v>116.75</v>
      </c>
      <c r="BP30" s="6">
        <v>0</v>
      </c>
      <c r="BQ30" s="6">
        <v>124.5</v>
      </c>
      <c r="BR30" s="6">
        <v>12</v>
      </c>
      <c r="BS30" s="7">
        <v>-90.361445783132524</v>
      </c>
      <c r="BT30" s="6">
        <v>2575</v>
      </c>
      <c r="BU30" s="6">
        <v>2284</v>
      </c>
      <c r="BV30" s="6">
        <v>7834.75</v>
      </c>
      <c r="BW30" s="6">
        <v>6899.5</v>
      </c>
      <c r="BX30" s="7">
        <v>-11.93720284629376</v>
      </c>
      <c r="BY30" s="6">
        <v>284</v>
      </c>
      <c r="BZ30" s="6">
        <v>119</v>
      </c>
      <c r="CA30" s="6">
        <v>691</v>
      </c>
      <c r="CB30" s="6">
        <v>397</v>
      </c>
      <c r="CC30" s="7">
        <v>-42.547033285094066</v>
      </c>
      <c r="CD30" s="6">
        <v>34</v>
      </c>
      <c r="CE30" s="6">
        <v>27</v>
      </c>
      <c r="CF30" s="6">
        <v>100</v>
      </c>
      <c r="CG30" s="6">
        <v>85</v>
      </c>
      <c r="CH30" s="7">
        <v>-15</v>
      </c>
      <c r="CI30" s="6">
        <v>225916</v>
      </c>
      <c r="CJ30" s="6">
        <v>199883</v>
      </c>
      <c r="CK30" s="6">
        <v>719478</v>
      </c>
      <c r="CL30" s="6">
        <v>665148</v>
      </c>
      <c r="CM30" s="7">
        <v>-7.5513080316562906</v>
      </c>
      <c r="CN30" s="6">
        <v>0</v>
      </c>
      <c r="CO30" s="6">
        <v>0</v>
      </c>
      <c r="CP30" s="6">
        <v>0</v>
      </c>
      <c r="CQ30" s="6">
        <v>0</v>
      </c>
      <c r="CR30" s="7" t="s">
        <v>21</v>
      </c>
      <c r="CS30" s="6">
        <v>0</v>
      </c>
      <c r="CT30" s="6">
        <v>0</v>
      </c>
      <c r="CU30" s="6">
        <v>0</v>
      </c>
      <c r="CV30" s="6">
        <v>0</v>
      </c>
      <c r="CW30" s="7" t="s">
        <v>21</v>
      </c>
      <c r="CX30" s="6">
        <v>0</v>
      </c>
      <c r="CY30" s="6">
        <v>0</v>
      </c>
      <c r="CZ30" s="6">
        <v>0</v>
      </c>
      <c r="DA30" s="6">
        <v>0</v>
      </c>
      <c r="DB30" s="7" t="s">
        <v>21</v>
      </c>
      <c r="DC30" s="6">
        <v>0</v>
      </c>
      <c r="DD30" s="6">
        <v>0</v>
      </c>
      <c r="DE30" s="6">
        <v>0</v>
      </c>
      <c r="DF30" s="6">
        <v>0</v>
      </c>
      <c r="DG30" s="7" t="s">
        <v>21</v>
      </c>
      <c r="DH30" s="6">
        <v>0</v>
      </c>
      <c r="DI30" s="6">
        <v>0</v>
      </c>
      <c r="DJ30" s="6">
        <v>0</v>
      </c>
      <c r="DK30" s="6">
        <v>0</v>
      </c>
      <c r="DL30" s="7" t="s">
        <v>21</v>
      </c>
      <c r="DM30" s="6">
        <v>51</v>
      </c>
      <c r="DN30" s="6">
        <v>2</v>
      </c>
      <c r="DO30" s="6">
        <v>72</v>
      </c>
      <c r="DP30" s="6">
        <v>19</v>
      </c>
      <c r="DQ30" s="7">
        <v>-73.611111111111114</v>
      </c>
    </row>
    <row r="31" spans="1:121" x14ac:dyDescent="0.25">
      <c r="A31" s="8" t="s">
        <v>32</v>
      </c>
      <c r="B31" s="9">
        <f>SUM(B3:B30)</f>
        <v>15076914</v>
      </c>
      <c r="C31" s="10">
        <f>SUM(C3:C30)</f>
        <v>14942976</v>
      </c>
      <c r="D31" s="9">
        <f>SUM(D3:D30)</f>
        <v>44252144</v>
      </c>
      <c r="E31" s="11">
        <f>SUM(E3:E30)</f>
        <v>44350336</v>
      </c>
      <c r="F31" s="12">
        <f>E31*100/D31-100</f>
        <v>0.22189207374901798</v>
      </c>
      <c r="G31" s="9">
        <f>SUM(G3:G30)</f>
        <v>6815824</v>
      </c>
      <c r="H31" s="10">
        <f>SUM(H3:H30)</f>
        <v>8371578</v>
      </c>
      <c r="I31" s="9">
        <f>SUM(I3:I30)</f>
        <v>22403115</v>
      </c>
      <c r="J31" s="11">
        <f>SUM(J3:J30)</f>
        <v>23604226</v>
      </c>
      <c r="K31" s="12">
        <f>J31*100/I31-100</f>
        <v>5.3613571148476495</v>
      </c>
      <c r="L31" s="9">
        <f>SUM(L3:L30)</f>
        <v>22730078</v>
      </c>
      <c r="M31" s="10">
        <f>SUM(M3:M30)</f>
        <v>22887572</v>
      </c>
      <c r="N31" s="9">
        <f>SUM(N3:N30)</f>
        <v>66190249</v>
      </c>
      <c r="O31" s="11">
        <f>SUM(O3:O30)</f>
        <v>62813905</v>
      </c>
      <c r="P31" s="14">
        <f>O31*100/N31-100</f>
        <v>-5.1009688753399303</v>
      </c>
      <c r="Q31" s="9">
        <f>SUM(Q3:Q30)</f>
        <v>15530745</v>
      </c>
      <c r="R31" s="10">
        <f>SUM(R3:R30)</f>
        <v>15051258</v>
      </c>
      <c r="S31" s="15">
        <f>SUM(S3:S30)</f>
        <v>46100480</v>
      </c>
      <c r="T31" s="11">
        <f>SUM(T3:T30)</f>
        <v>42261042</v>
      </c>
      <c r="U31" s="12">
        <f>T31*100/S31-100</f>
        <v>-8.3284121987449993</v>
      </c>
      <c r="V31" s="9">
        <f>SUM(V3:V30)</f>
        <v>12350.231</v>
      </c>
      <c r="W31" s="10">
        <f>SUM(W3:W30)</f>
        <v>14472.65</v>
      </c>
      <c r="X31" s="9">
        <f>SUM(X3:X30)</f>
        <v>30159.505999999994</v>
      </c>
      <c r="Y31" s="11">
        <f>SUM(Y3:Y30)</f>
        <v>31003.353000000003</v>
      </c>
      <c r="Z31" s="12">
        <f>Y31*100/X31-100</f>
        <v>2.7979470220765847</v>
      </c>
      <c r="AA31" s="9">
        <f>SUM(AA3:AA30)</f>
        <v>966042</v>
      </c>
      <c r="AB31" s="10">
        <f>SUM(AB3:AB30)</f>
        <v>964360</v>
      </c>
      <c r="AC31" s="15">
        <f>SUM(AC3:AC30)</f>
        <v>2764494</v>
      </c>
      <c r="AD31" s="15">
        <f>SUM(AD3:AD30)</f>
        <v>2578435</v>
      </c>
      <c r="AE31" s="12">
        <f>AD31*100/AC31-100</f>
        <v>-6.7303094164791162</v>
      </c>
      <c r="AF31" s="9">
        <f>SUM(AF3:AF30)</f>
        <v>824156</v>
      </c>
      <c r="AG31" s="10">
        <f>SUM(AG3:AG30)</f>
        <v>822290</v>
      </c>
      <c r="AH31" s="9">
        <f>SUM(AH3:AH30)</f>
        <v>2340537</v>
      </c>
      <c r="AI31" s="11">
        <f>SUM(AI3:AI30)</f>
        <v>2174887</v>
      </c>
      <c r="AJ31" s="12">
        <f>AI31*100/AH31-100</f>
        <v>-7.0774356483148892</v>
      </c>
      <c r="AK31" s="9">
        <f>SUM(AK3:AK30)</f>
        <v>302740</v>
      </c>
      <c r="AL31" s="10">
        <f>SUM(AL3:AL30)</f>
        <v>359331</v>
      </c>
      <c r="AM31" s="15">
        <f>SUM(AM3:AM30)</f>
        <v>922086</v>
      </c>
      <c r="AN31" s="15">
        <f>SUM(AN3:AN30)</f>
        <v>848701</v>
      </c>
      <c r="AO31" s="12">
        <f>AN31*100/AM31-100</f>
        <v>-7.9585852078873387</v>
      </c>
      <c r="AP31" s="9">
        <f>SUM(AP3:AP30)</f>
        <v>12663695</v>
      </c>
      <c r="AQ31" s="10">
        <f>SUM(AQ3:AQ30)</f>
        <v>12160484</v>
      </c>
      <c r="AR31" s="15">
        <f>SUM(AR3:AR30)</f>
        <v>36113505</v>
      </c>
      <c r="AS31" s="15">
        <f>SUM(AS3:AS30)</f>
        <v>34932088</v>
      </c>
      <c r="AT31" s="14">
        <f>AS31*100/AR31-100</f>
        <v>-3.2713994390741021</v>
      </c>
      <c r="AU31" s="9">
        <f>SUM(AU3:AU30)</f>
        <v>9680272</v>
      </c>
      <c r="AV31" s="10">
        <f>SUM(AV3:AV30)</f>
        <v>8762492</v>
      </c>
      <c r="AW31" s="9">
        <f>SUM(AW3:AW30)</f>
        <v>27806655</v>
      </c>
      <c r="AX31" s="11">
        <f>SUM(AX3:AX30)</f>
        <v>24623194</v>
      </c>
      <c r="AY31" s="12">
        <f>AX31*100/AW31-100</f>
        <v>-11.448557908169832</v>
      </c>
      <c r="AZ31" s="9">
        <f>SUM(AZ3:AZ30)</f>
        <v>5919954</v>
      </c>
      <c r="BA31" s="10">
        <f>SUM(BA3:BA30)</f>
        <v>6714734</v>
      </c>
      <c r="BB31" s="9">
        <f>SUM(BB3:BB30)</f>
        <v>16910193</v>
      </c>
      <c r="BC31" s="11">
        <f>SUM(BC3:BC30)</f>
        <v>17679416</v>
      </c>
      <c r="BD31" s="12">
        <f>BC31*100/BB31-100</f>
        <v>4.5488717958452582</v>
      </c>
      <c r="BE31" s="9">
        <f>SUM(BE3:BE30)</f>
        <v>250699</v>
      </c>
      <c r="BF31" s="10">
        <f>SUM(BF3:BF30)</f>
        <v>278305</v>
      </c>
      <c r="BG31" s="15">
        <f>SUM(BG3:BG30)</f>
        <v>699694</v>
      </c>
      <c r="BH31" s="15">
        <f>SUM(BH3:BH30)</f>
        <v>721904</v>
      </c>
      <c r="BI31" s="12">
        <f>BH31*100/BG31-100</f>
        <v>3.1742447412726165</v>
      </c>
      <c r="BJ31" s="9">
        <f>SUM(BJ3:BJ30)</f>
        <v>1387739.75</v>
      </c>
      <c r="BK31" s="10">
        <f>SUM(BK3:BK30)</f>
        <v>1370626.5</v>
      </c>
      <c r="BL31" s="9">
        <f>SUM(BL3:BL30)</f>
        <v>4190869</v>
      </c>
      <c r="BM31" s="15">
        <f>SUM(BM3:BM30)</f>
        <v>3877307.75</v>
      </c>
      <c r="BN31" s="12">
        <f>BM31*100/BL31-100</f>
        <v>-7.4820102942850326</v>
      </c>
      <c r="BO31" s="9">
        <f>SUM(BO3:BO30)</f>
        <v>765700.75</v>
      </c>
      <c r="BP31" s="10">
        <f>SUM(BP3:BP30)</f>
        <v>698923.25</v>
      </c>
      <c r="BQ31" s="15">
        <f>SUM(BQ3:BQ30)</f>
        <v>2236150.17</v>
      </c>
      <c r="BR31" s="11">
        <f>SUM(BR3:BR30)</f>
        <v>1956071</v>
      </c>
      <c r="BS31" s="12">
        <f>BR31*100/BQ31-100</f>
        <v>-12.525060872812489</v>
      </c>
      <c r="BT31" s="9">
        <f>SUM(BT3:BT30)</f>
        <v>160352</v>
      </c>
      <c r="BU31" s="10">
        <f>SUM(BU3:BU30)</f>
        <v>186635.75</v>
      </c>
      <c r="BV31" s="9">
        <f>SUM(BV3:BV30)</f>
        <v>477433.5</v>
      </c>
      <c r="BW31" s="15">
        <f>SUM(BW3:BW30)</f>
        <v>506038.25</v>
      </c>
      <c r="BX31" s="14">
        <f>BW31*100/BV31-100</f>
        <v>5.9913579587523742</v>
      </c>
      <c r="BY31" s="9">
        <f>SUM(BY3:BY30)</f>
        <v>461687</v>
      </c>
      <c r="BZ31" s="10">
        <f>SUM(BZ3:BZ30)</f>
        <v>485067.5</v>
      </c>
      <c r="CA31" s="15">
        <f>SUM(CA3:CA30)</f>
        <v>1477285.33</v>
      </c>
      <c r="CB31" s="15">
        <f>SUM(CB3:CB30)</f>
        <v>1415198.5</v>
      </c>
      <c r="CC31" s="12">
        <f>CB31*100/CA31-100</f>
        <v>-4.2027649458889584</v>
      </c>
      <c r="CD31" s="9">
        <f>SUM(CD3:CD30)</f>
        <v>11132</v>
      </c>
      <c r="CE31" s="10">
        <f>SUM(CE3:CE30)</f>
        <v>12228</v>
      </c>
      <c r="CF31" s="15">
        <f>SUM(CF3:CF30)</f>
        <v>32229</v>
      </c>
      <c r="CG31" s="11">
        <f>SUM(CG3:CG30)</f>
        <v>34341</v>
      </c>
      <c r="CH31" s="12">
        <f>CG31*100/CF31-100</f>
        <v>6.5531043470166566</v>
      </c>
      <c r="CI31" s="9">
        <f>SUM(CI3:CI30)</f>
        <v>188190354</v>
      </c>
      <c r="CJ31" s="10">
        <f>SUM(CJ3:CJ30)</f>
        <v>208014103</v>
      </c>
      <c r="CK31" s="15">
        <f>SUM(CK3:CK30)</f>
        <v>536951121</v>
      </c>
      <c r="CL31" s="11">
        <f>SUM(CL3:CL30)</f>
        <v>586240099</v>
      </c>
      <c r="CM31" s="12">
        <f>CL31*100/CK31-100</f>
        <v>9.1794161651447581</v>
      </c>
      <c r="CN31" s="9">
        <f>SUM(CN3:CN30)</f>
        <v>314</v>
      </c>
      <c r="CO31" s="10">
        <f>SUM(CO3:CO30)</f>
        <v>297</v>
      </c>
      <c r="CP31" s="15">
        <f>SUM(CP3:CP30)</f>
        <v>786</v>
      </c>
      <c r="CQ31" s="15">
        <f>SUM(CQ3:CQ30)</f>
        <v>741</v>
      </c>
      <c r="CR31" s="12">
        <f>CQ31*100/CP31-100</f>
        <v>-5.7251908396946618</v>
      </c>
      <c r="CS31" s="9">
        <f>SUM(CS3:CS30)</f>
        <v>1489095</v>
      </c>
      <c r="CT31" s="10">
        <f>SUM(CT3:CT30)</f>
        <v>2253950</v>
      </c>
      <c r="CU31" s="9">
        <f>SUM(CU3:CU30)</f>
        <v>3944292</v>
      </c>
      <c r="CV31" s="11">
        <f>SUM(CV3:CV30)</f>
        <v>6108238</v>
      </c>
      <c r="CW31" s="12">
        <f>CV31*100/CU31-100</f>
        <v>54.86272314524382</v>
      </c>
      <c r="CX31" s="15">
        <f>SUM(CX3:CX30)</f>
        <v>1143547</v>
      </c>
      <c r="CY31" s="10">
        <f>SUM(CY3:CY30)</f>
        <v>1574341</v>
      </c>
      <c r="CZ31" s="9">
        <f>SUM(CZ3:CZ30)</f>
        <v>3128112</v>
      </c>
      <c r="DA31" s="11">
        <f>SUM(DA3:DA30)</f>
        <v>4266140</v>
      </c>
      <c r="DB31" s="12">
        <f>DA31*100/CZ31-100</f>
        <v>36.380666676896482</v>
      </c>
      <c r="DC31" s="9">
        <f>SUM(DC3:DC30)</f>
        <v>345548</v>
      </c>
      <c r="DD31" s="10">
        <f>SUM(DD3:DD30)</f>
        <v>679609</v>
      </c>
      <c r="DE31" s="9">
        <f>SUM(DE3:DE30)</f>
        <v>816180</v>
      </c>
      <c r="DF31" s="15">
        <f>SUM(DF3:DF30)</f>
        <v>1842098</v>
      </c>
      <c r="DG31" s="12">
        <f>DF31*100/DE31-100</f>
        <v>125.69751770442795</v>
      </c>
      <c r="DH31" s="9">
        <f>SUM(DH3:DH30)</f>
        <v>302778</v>
      </c>
      <c r="DI31" s="10">
        <f>SUM(DI3:DI30)</f>
        <v>402277</v>
      </c>
      <c r="DJ31" s="15">
        <f>SUM(DJ3:DJ30)</f>
        <v>851184</v>
      </c>
      <c r="DK31" s="15">
        <f>SUM(DK3:DK30)</f>
        <v>1122947</v>
      </c>
      <c r="DL31" s="12">
        <f>DK31*100/DJ31-100</f>
        <v>31.927644316622491</v>
      </c>
      <c r="DM31" s="9">
        <f>SUM(DM3:DM30)</f>
        <v>228853</v>
      </c>
      <c r="DN31" s="10">
        <f>SUM(DN3:DN30)</f>
        <v>388993</v>
      </c>
      <c r="DO31" s="9">
        <f>SUM(DO3:DO30)</f>
        <v>707948</v>
      </c>
      <c r="DP31" s="11">
        <f>SUM(DP3:DP30)</f>
        <v>951754</v>
      </c>
      <c r="DQ31" s="12">
        <f>DP31*100/DO31-100</f>
        <v>34.438405080599154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43" workbookViewId="0">
      <selection activeCell="A49" sqref="A49"/>
    </sheetView>
  </sheetViews>
  <sheetFormatPr baseColWidth="10" defaultRowHeight="15" x14ac:dyDescent="0.25"/>
  <sheetData>
    <row r="1" spans="1:14" ht="20.25" x14ac:dyDescent="0.25">
      <c r="A1" s="16" t="s">
        <v>83</v>
      </c>
      <c r="B1" s="16"/>
      <c r="C1" s="17"/>
      <c r="D1" s="16"/>
      <c r="E1" s="16"/>
      <c r="H1" s="16"/>
      <c r="I1" s="16"/>
      <c r="L1" s="16"/>
      <c r="M1" s="16"/>
    </row>
    <row r="2" spans="1:14" ht="20.25" x14ac:dyDescent="0.25">
      <c r="A2" s="18"/>
      <c r="B2" s="18"/>
      <c r="C2" s="17"/>
    </row>
    <row r="3" spans="1:14" ht="20.25" x14ac:dyDescent="0.25">
      <c r="A3" s="17"/>
      <c r="B3" s="17"/>
      <c r="C3" s="17"/>
    </row>
    <row r="4" spans="1:14" x14ac:dyDescent="0.25">
      <c r="A4" s="19" t="s">
        <v>84</v>
      </c>
      <c r="B4" s="20"/>
      <c r="N4" s="21" t="s">
        <v>85</v>
      </c>
    </row>
    <row r="5" spans="1:14" x14ac:dyDescent="0.25">
      <c r="A5" s="19"/>
      <c r="B5" s="19"/>
      <c r="C5" s="22" t="s">
        <v>86</v>
      </c>
      <c r="D5" s="22"/>
      <c r="E5" s="22"/>
      <c r="F5" s="22"/>
      <c r="G5" s="22" t="s">
        <v>87</v>
      </c>
      <c r="H5" s="22"/>
      <c r="I5" s="22"/>
      <c r="J5" s="22"/>
      <c r="K5" s="22" t="s">
        <v>88</v>
      </c>
      <c r="L5" s="22"/>
      <c r="M5" s="22"/>
      <c r="N5" s="22"/>
    </row>
    <row r="6" spans="1:14" x14ac:dyDescent="0.25">
      <c r="A6" s="23" t="s">
        <v>89</v>
      </c>
      <c r="B6" s="23"/>
      <c r="C6" s="24" t="s">
        <v>90</v>
      </c>
      <c r="D6" s="24"/>
      <c r="E6" s="25" t="s">
        <v>91</v>
      </c>
      <c r="F6" s="25"/>
      <c r="G6" s="25" t="s">
        <v>90</v>
      </c>
      <c r="H6" s="25"/>
      <c r="I6" s="25" t="s">
        <v>91</v>
      </c>
      <c r="J6" s="25"/>
      <c r="K6" s="25" t="s">
        <v>90</v>
      </c>
      <c r="L6" s="25"/>
      <c r="M6" s="25" t="s">
        <v>91</v>
      </c>
      <c r="N6" s="25"/>
    </row>
    <row r="7" spans="1:14" x14ac:dyDescent="0.25">
      <c r="A7" s="23"/>
      <c r="B7" s="23"/>
      <c r="C7" s="26">
        <v>2022</v>
      </c>
      <c r="D7" s="26">
        <v>2023</v>
      </c>
      <c r="E7" s="27" t="s">
        <v>92</v>
      </c>
      <c r="F7" s="27" t="s">
        <v>93</v>
      </c>
      <c r="G7" s="26">
        <v>2022</v>
      </c>
      <c r="H7" s="26">
        <v>2023</v>
      </c>
      <c r="I7" s="27" t="s">
        <v>92</v>
      </c>
      <c r="J7" s="27" t="s">
        <v>93</v>
      </c>
      <c r="K7" s="26">
        <v>2022</v>
      </c>
      <c r="L7" s="26">
        <v>2023</v>
      </c>
      <c r="M7" s="27" t="s">
        <v>92</v>
      </c>
      <c r="N7" s="27" t="s">
        <v>93</v>
      </c>
    </row>
    <row r="8" spans="1:14" ht="25.5" x14ac:dyDescent="0.25">
      <c r="A8" s="28" t="s">
        <v>94</v>
      </c>
      <c r="B8" s="29" t="s">
        <v>95</v>
      </c>
      <c r="C8" s="30">
        <v>15073726</v>
      </c>
      <c r="D8" s="31">
        <v>15273390</v>
      </c>
      <c r="E8" s="32">
        <v>199664</v>
      </c>
      <c r="F8" s="33">
        <v>1.324582919976123</v>
      </c>
      <c r="G8" s="34">
        <v>0</v>
      </c>
      <c r="H8" s="31">
        <v>0</v>
      </c>
      <c r="I8" s="32">
        <v>0</v>
      </c>
      <c r="J8" s="33" t="s">
        <v>21</v>
      </c>
      <c r="K8" s="34">
        <v>2</v>
      </c>
      <c r="L8" s="31">
        <v>86</v>
      </c>
      <c r="M8" s="32">
        <v>84</v>
      </c>
      <c r="N8" s="33">
        <v>4200</v>
      </c>
    </row>
    <row r="9" spans="1:14" ht="25.5" x14ac:dyDescent="0.25">
      <c r="A9" s="28" t="s">
        <v>94</v>
      </c>
      <c r="B9" s="29" t="s">
        <v>96</v>
      </c>
      <c r="C9" s="30">
        <v>5956686</v>
      </c>
      <c r="D9" s="31">
        <v>6017283</v>
      </c>
      <c r="E9" s="32">
        <v>60597</v>
      </c>
      <c r="F9" s="33">
        <v>1.017293844261729</v>
      </c>
      <c r="G9" s="34">
        <v>0</v>
      </c>
      <c r="H9" s="31">
        <v>0</v>
      </c>
      <c r="I9" s="32">
        <v>0</v>
      </c>
      <c r="J9" s="33" t="s">
        <v>21</v>
      </c>
      <c r="K9" s="34">
        <v>72972</v>
      </c>
      <c r="L9" s="31">
        <v>89865</v>
      </c>
      <c r="M9" s="32">
        <v>16893</v>
      </c>
      <c r="N9" s="33">
        <v>23.149975333004431</v>
      </c>
    </row>
    <row r="10" spans="1:14" ht="25.5" x14ac:dyDescent="0.25">
      <c r="A10" s="28" t="s">
        <v>94</v>
      </c>
      <c r="B10" s="29" t="s">
        <v>97</v>
      </c>
      <c r="C10" s="30">
        <v>4636497</v>
      </c>
      <c r="D10" s="31">
        <v>5185104</v>
      </c>
      <c r="E10" s="32">
        <v>548607</v>
      </c>
      <c r="F10" s="33">
        <v>11.832359645654901</v>
      </c>
      <c r="G10" s="34">
        <v>0</v>
      </c>
      <c r="H10" s="31">
        <v>0</v>
      </c>
      <c r="I10" s="32">
        <v>0</v>
      </c>
      <c r="J10" s="33" t="s">
        <v>21</v>
      </c>
      <c r="K10" s="34">
        <v>4667</v>
      </c>
      <c r="L10" s="31">
        <v>7703</v>
      </c>
      <c r="M10" s="32">
        <v>3036</v>
      </c>
      <c r="N10" s="33">
        <v>65.052496250267836</v>
      </c>
    </row>
    <row r="11" spans="1:14" ht="25.5" x14ac:dyDescent="0.25">
      <c r="A11" s="28" t="s">
        <v>94</v>
      </c>
      <c r="B11" s="29" t="s">
        <v>98</v>
      </c>
      <c r="C11" s="30">
        <v>4199946</v>
      </c>
      <c r="D11" s="31">
        <v>3666716</v>
      </c>
      <c r="E11" s="32">
        <v>-533230</v>
      </c>
      <c r="F11" s="33">
        <v>-12.696115616724599</v>
      </c>
      <c r="G11" s="34">
        <v>0</v>
      </c>
      <c r="H11" s="31">
        <v>0</v>
      </c>
      <c r="I11" s="32">
        <v>0</v>
      </c>
      <c r="J11" s="33" t="s">
        <v>21</v>
      </c>
      <c r="K11" s="34">
        <v>4921</v>
      </c>
      <c r="L11" s="31">
        <v>5606</v>
      </c>
      <c r="M11" s="32">
        <v>685</v>
      </c>
      <c r="N11" s="33">
        <v>13.91993497256655</v>
      </c>
    </row>
    <row r="12" spans="1:14" ht="38.25" x14ac:dyDescent="0.25">
      <c r="A12" s="28" t="s">
        <v>94</v>
      </c>
      <c r="B12" s="29" t="s">
        <v>99</v>
      </c>
      <c r="C12" s="30">
        <v>2332543</v>
      </c>
      <c r="D12" s="31">
        <v>2374605</v>
      </c>
      <c r="E12" s="32">
        <v>42062</v>
      </c>
      <c r="F12" s="33">
        <v>1.803267935467858</v>
      </c>
      <c r="G12" s="34">
        <v>0</v>
      </c>
      <c r="H12" s="31">
        <v>0</v>
      </c>
      <c r="I12" s="32">
        <v>0</v>
      </c>
      <c r="J12" s="33" t="s">
        <v>21</v>
      </c>
      <c r="K12" s="34">
        <v>98716</v>
      </c>
      <c r="L12" s="31">
        <v>82745</v>
      </c>
      <c r="M12" s="32">
        <v>-15971</v>
      </c>
      <c r="N12" s="33">
        <v>-16.178734956845901</v>
      </c>
    </row>
    <row r="13" spans="1:14" ht="51" x14ac:dyDescent="0.25">
      <c r="A13" s="28" t="s">
        <v>94</v>
      </c>
      <c r="B13" s="29" t="s">
        <v>100</v>
      </c>
      <c r="C13" s="30">
        <v>642124</v>
      </c>
      <c r="D13" s="31">
        <v>612732</v>
      </c>
      <c r="E13" s="32">
        <v>-29392</v>
      </c>
      <c r="F13" s="33">
        <v>-4.577309055571817</v>
      </c>
      <c r="G13" s="34">
        <v>0</v>
      </c>
      <c r="H13" s="31">
        <v>0</v>
      </c>
      <c r="I13" s="32">
        <v>0</v>
      </c>
      <c r="J13" s="33" t="s">
        <v>21</v>
      </c>
      <c r="K13" s="34">
        <v>19895</v>
      </c>
      <c r="L13" s="31">
        <v>24382</v>
      </c>
      <c r="M13" s="32">
        <v>4487</v>
      </c>
      <c r="N13" s="33">
        <v>22.553405378235741</v>
      </c>
    </row>
    <row r="14" spans="1:14" ht="38.25" x14ac:dyDescent="0.25">
      <c r="A14" s="28" t="s">
        <v>94</v>
      </c>
      <c r="B14" s="29" t="s">
        <v>101</v>
      </c>
      <c r="C14" s="30">
        <v>0</v>
      </c>
      <c r="D14" s="31">
        <v>0</v>
      </c>
      <c r="E14" s="32">
        <v>0</v>
      </c>
      <c r="F14" s="33" t="s">
        <v>21</v>
      </c>
      <c r="G14" s="34">
        <v>3463689</v>
      </c>
      <c r="H14" s="31">
        <v>5895893</v>
      </c>
      <c r="I14" s="32">
        <v>2432204</v>
      </c>
      <c r="J14" s="33">
        <v>70.220045737362682</v>
      </c>
      <c r="K14" s="34">
        <v>102826</v>
      </c>
      <c r="L14" s="31">
        <v>115618</v>
      </c>
      <c r="M14" s="32">
        <v>12792</v>
      </c>
      <c r="N14" s="33">
        <v>12.44043335343201</v>
      </c>
    </row>
    <row r="15" spans="1:14" ht="25.5" x14ac:dyDescent="0.25">
      <c r="A15" s="28" t="s">
        <v>94</v>
      </c>
      <c r="B15" s="29" t="s">
        <v>102</v>
      </c>
      <c r="C15" s="30">
        <v>5370717</v>
      </c>
      <c r="D15" s="31">
        <v>5448048</v>
      </c>
      <c r="E15" s="32">
        <v>77331</v>
      </c>
      <c r="F15" s="33">
        <v>1.439863615975298</v>
      </c>
      <c r="G15" s="34">
        <v>0</v>
      </c>
      <c r="H15" s="31">
        <v>0</v>
      </c>
      <c r="I15" s="32">
        <v>0</v>
      </c>
      <c r="J15" s="33" t="s">
        <v>21</v>
      </c>
      <c r="K15" s="34">
        <v>229</v>
      </c>
      <c r="L15" s="31">
        <v>36</v>
      </c>
      <c r="M15" s="32">
        <v>-193</v>
      </c>
      <c r="N15" s="33">
        <v>-84.279475982532745</v>
      </c>
    </row>
    <row r="16" spans="1:14" ht="25.5" x14ac:dyDescent="0.25">
      <c r="A16" s="28" t="s">
        <v>94</v>
      </c>
      <c r="B16" s="29" t="s">
        <v>103</v>
      </c>
      <c r="C16" s="30">
        <v>1609958</v>
      </c>
      <c r="D16" s="31">
        <v>1611867</v>
      </c>
      <c r="E16" s="32">
        <v>1909</v>
      </c>
      <c r="F16" s="33">
        <v>0.1185745218198235</v>
      </c>
      <c r="G16" s="34">
        <v>0</v>
      </c>
      <c r="H16" s="31">
        <v>0</v>
      </c>
      <c r="I16" s="32">
        <v>0</v>
      </c>
      <c r="J16" s="33" t="s">
        <v>21</v>
      </c>
      <c r="K16" s="34">
        <v>219614</v>
      </c>
      <c r="L16" s="31">
        <v>197503</v>
      </c>
      <c r="M16" s="32">
        <v>-22111</v>
      </c>
      <c r="N16" s="33">
        <v>-10.068119518792059</v>
      </c>
    </row>
    <row r="17" spans="1:14" ht="38.25" x14ac:dyDescent="0.25">
      <c r="A17" s="28" t="s">
        <v>104</v>
      </c>
      <c r="B17" s="29" t="s">
        <v>105</v>
      </c>
      <c r="C17" s="30">
        <v>0</v>
      </c>
      <c r="D17" s="31">
        <v>0</v>
      </c>
      <c r="E17" s="32">
        <v>0</v>
      </c>
      <c r="F17" s="33" t="s">
        <v>21</v>
      </c>
      <c r="G17" s="34">
        <v>1605030</v>
      </c>
      <c r="H17" s="31">
        <v>1273462</v>
      </c>
      <c r="I17" s="32">
        <v>-331568</v>
      </c>
      <c r="J17" s="33">
        <v>-20.65805623570898</v>
      </c>
      <c r="K17" s="34">
        <v>17003</v>
      </c>
      <c r="L17" s="31">
        <v>24038</v>
      </c>
      <c r="M17" s="32">
        <v>7035</v>
      </c>
      <c r="N17" s="33">
        <v>41.375051461506793</v>
      </c>
    </row>
    <row r="18" spans="1:14" ht="51" x14ac:dyDescent="0.25">
      <c r="A18" s="28" t="s">
        <v>104</v>
      </c>
      <c r="B18" s="29" t="s">
        <v>106</v>
      </c>
      <c r="C18" s="30">
        <v>0</v>
      </c>
      <c r="D18" s="31">
        <v>0</v>
      </c>
      <c r="E18" s="32">
        <v>0</v>
      </c>
      <c r="F18" s="33" t="s">
        <v>21</v>
      </c>
      <c r="G18" s="34">
        <v>1889100</v>
      </c>
      <c r="H18" s="31">
        <v>1208753</v>
      </c>
      <c r="I18" s="32">
        <v>-680347</v>
      </c>
      <c r="J18" s="33">
        <v>-36.014345455507907</v>
      </c>
      <c r="K18" s="34">
        <v>455607</v>
      </c>
      <c r="L18" s="31">
        <v>472689</v>
      </c>
      <c r="M18" s="32">
        <v>17082</v>
      </c>
      <c r="N18" s="33">
        <v>3.7492839223277912</v>
      </c>
    </row>
    <row r="19" spans="1:14" ht="38.25" x14ac:dyDescent="0.25">
      <c r="A19" s="28" t="s">
        <v>104</v>
      </c>
      <c r="B19" s="29" t="s">
        <v>107</v>
      </c>
      <c r="C19" s="30">
        <v>0</v>
      </c>
      <c r="D19" s="31">
        <v>0</v>
      </c>
      <c r="E19" s="32">
        <v>0</v>
      </c>
      <c r="F19" s="33" t="s">
        <v>21</v>
      </c>
      <c r="G19" s="34">
        <v>475233</v>
      </c>
      <c r="H19" s="31">
        <v>401029</v>
      </c>
      <c r="I19" s="32">
        <v>-74204</v>
      </c>
      <c r="J19" s="33">
        <v>-15.61423554340713</v>
      </c>
      <c r="K19" s="34">
        <v>325042</v>
      </c>
      <c r="L19" s="31">
        <v>452202</v>
      </c>
      <c r="M19" s="32">
        <v>127160</v>
      </c>
      <c r="N19" s="33">
        <v>39.121098196540743</v>
      </c>
    </row>
    <row r="20" spans="1:14" ht="38.25" x14ac:dyDescent="0.25">
      <c r="A20" s="28" t="s">
        <v>104</v>
      </c>
      <c r="B20" s="29" t="s">
        <v>108</v>
      </c>
      <c r="C20" s="30">
        <v>0</v>
      </c>
      <c r="D20" s="31">
        <v>0</v>
      </c>
      <c r="E20" s="32">
        <v>0</v>
      </c>
      <c r="F20" s="33" t="s">
        <v>21</v>
      </c>
      <c r="G20" s="34">
        <v>110965</v>
      </c>
      <c r="H20" s="31">
        <v>116083</v>
      </c>
      <c r="I20" s="32">
        <v>5118</v>
      </c>
      <c r="J20" s="33">
        <v>4.612265128644168</v>
      </c>
      <c r="K20" s="34">
        <v>4097823</v>
      </c>
      <c r="L20" s="31">
        <v>3588269</v>
      </c>
      <c r="M20" s="32">
        <v>-509554</v>
      </c>
      <c r="N20" s="33">
        <v>-12.434748889837371</v>
      </c>
    </row>
    <row r="21" spans="1:14" ht="51" x14ac:dyDescent="0.25">
      <c r="A21" s="28" t="s">
        <v>104</v>
      </c>
      <c r="B21" s="29" t="s">
        <v>109</v>
      </c>
      <c r="C21" s="30">
        <v>0</v>
      </c>
      <c r="D21" s="31">
        <v>0</v>
      </c>
      <c r="E21" s="32">
        <v>0</v>
      </c>
      <c r="F21" s="33" t="s">
        <v>21</v>
      </c>
      <c r="G21" s="34">
        <v>0</v>
      </c>
      <c r="H21" s="31">
        <v>0</v>
      </c>
      <c r="I21" s="32">
        <v>0</v>
      </c>
      <c r="J21" s="33" t="s">
        <v>21</v>
      </c>
      <c r="K21" s="34">
        <v>1050464</v>
      </c>
      <c r="L21" s="31">
        <v>930969</v>
      </c>
      <c r="M21" s="32">
        <v>-119495</v>
      </c>
      <c r="N21" s="33">
        <v>-11.37544932525056</v>
      </c>
    </row>
    <row r="22" spans="1:14" ht="51" x14ac:dyDescent="0.25">
      <c r="A22" s="28" t="s">
        <v>110</v>
      </c>
      <c r="B22" s="29" t="s">
        <v>111</v>
      </c>
      <c r="C22" s="30">
        <v>0</v>
      </c>
      <c r="D22" s="31">
        <v>0</v>
      </c>
      <c r="E22" s="32">
        <v>0</v>
      </c>
      <c r="F22" s="33" t="s">
        <v>21</v>
      </c>
      <c r="G22" s="34">
        <v>156947</v>
      </c>
      <c r="H22" s="31">
        <v>233212</v>
      </c>
      <c r="I22" s="32">
        <v>76265</v>
      </c>
      <c r="J22" s="33">
        <v>48.592837072387482</v>
      </c>
      <c r="K22" s="34">
        <v>181941</v>
      </c>
      <c r="L22" s="31">
        <v>82329</v>
      </c>
      <c r="M22" s="32">
        <v>-99612</v>
      </c>
      <c r="N22" s="33">
        <v>-54.749616633963747</v>
      </c>
    </row>
    <row r="23" spans="1:14" ht="51" x14ac:dyDescent="0.25">
      <c r="A23" s="28" t="s">
        <v>110</v>
      </c>
      <c r="B23" s="29" t="s">
        <v>112</v>
      </c>
      <c r="C23" s="30">
        <v>7744</v>
      </c>
      <c r="D23" s="31">
        <v>3871</v>
      </c>
      <c r="E23" s="32">
        <v>-3873</v>
      </c>
      <c r="F23" s="33">
        <v>-50.012913223140487</v>
      </c>
      <c r="G23" s="34">
        <v>4305541</v>
      </c>
      <c r="H23" s="31">
        <v>3512488</v>
      </c>
      <c r="I23" s="32">
        <v>-793053</v>
      </c>
      <c r="J23" s="33">
        <v>-18.419357753183629</v>
      </c>
      <c r="K23" s="34">
        <v>741014</v>
      </c>
      <c r="L23" s="31">
        <v>673181</v>
      </c>
      <c r="M23" s="32">
        <v>-67833</v>
      </c>
      <c r="N23" s="33">
        <v>-9.1540780606034389</v>
      </c>
    </row>
    <row r="24" spans="1:14" ht="25.5" x14ac:dyDescent="0.25">
      <c r="A24" s="28" t="s">
        <v>113</v>
      </c>
      <c r="B24" s="29" t="s">
        <v>114</v>
      </c>
      <c r="C24" s="30">
        <v>0</v>
      </c>
      <c r="D24" s="31">
        <v>0</v>
      </c>
      <c r="E24" s="32">
        <v>0</v>
      </c>
      <c r="F24" s="33" t="s">
        <v>21</v>
      </c>
      <c r="G24" s="34">
        <v>103893</v>
      </c>
      <c r="H24" s="31">
        <v>118327</v>
      </c>
      <c r="I24" s="32">
        <v>14434</v>
      </c>
      <c r="J24" s="33">
        <v>13.89314005755922</v>
      </c>
      <c r="K24" s="34">
        <v>11052</v>
      </c>
      <c r="L24" s="31">
        <v>2222</v>
      </c>
      <c r="M24" s="32">
        <v>-8830</v>
      </c>
      <c r="N24" s="33">
        <v>-79.895041621425989</v>
      </c>
    </row>
    <row r="25" spans="1:14" ht="25.5" x14ac:dyDescent="0.25">
      <c r="A25" s="28" t="s">
        <v>113</v>
      </c>
      <c r="B25" s="29" t="s">
        <v>115</v>
      </c>
      <c r="C25" s="30">
        <v>0</v>
      </c>
      <c r="D25" s="31">
        <v>0</v>
      </c>
      <c r="E25" s="32">
        <v>0</v>
      </c>
      <c r="F25" s="33" t="s">
        <v>21</v>
      </c>
      <c r="G25" s="34">
        <v>208915</v>
      </c>
      <c r="H25" s="31">
        <v>138630</v>
      </c>
      <c r="I25" s="32">
        <v>-70285</v>
      </c>
      <c r="J25" s="33">
        <v>-33.642869109446423</v>
      </c>
      <c r="K25" s="34">
        <v>36217</v>
      </c>
      <c r="L25" s="31">
        <v>19042</v>
      </c>
      <c r="M25" s="32">
        <v>-17175</v>
      </c>
      <c r="N25" s="33">
        <v>-47.422481155258581</v>
      </c>
    </row>
    <row r="26" spans="1:14" ht="38.25" x14ac:dyDescent="0.25">
      <c r="A26" s="28" t="s">
        <v>113</v>
      </c>
      <c r="B26" s="29" t="s">
        <v>116</v>
      </c>
      <c r="C26" s="30">
        <v>88913</v>
      </c>
      <c r="D26" s="31">
        <v>74544</v>
      </c>
      <c r="E26" s="32">
        <v>-14369</v>
      </c>
      <c r="F26" s="33">
        <v>-16.160741398895549</v>
      </c>
      <c r="G26" s="34">
        <v>791961</v>
      </c>
      <c r="H26" s="31">
        <v>776099</v>
      </c>
      <c r="I26" s="32">
        <v>-15862</v>
      </c>
      <c r="J26" s="33">
        <v>-2.0028764042673828</v>
      </c>
      <c r="K26" s="34">
        <v>497833</v>
      </c>
      <c r="L26" s="31">
        <v>397681</v>
      </c>
      <c r="M26" s="32">
        <v>-100152</v>
      </c>
      <c r="N26" s="33">
        <v>-20.117589633471471</v>
      </c>
    </row>
    <row r="27" spans="1:14" ht="38.25" x14ac:dyDescent="0.25">
      <c r="A27" s="28" t="s">
        <v>117</v>
      </c>
      <c r="B27" s="29" t="s">
        <v>118</v>
      </c>
      <c r="C27" s="30">
        <v>2704453</v>
      </c>
      <c r="D27" s="31">
        <v>2225839</v>
      </c>
      <c r="E27" s="32">
        <v>-478614</v>
      </c>
      <c r="F27" s="33">
        <v>-17.697257079342851</v>
      </c>
      <c r="G27" s="34">
        <v>913212</v>
      </c>
      <c r="H27" s="31">
        <v>660892</v>
      </c>
      <c r="I27" s="32">
        <v>-252320</v>
      </c>
      <c r="J27" s="33">
        <v>-27.62994792008865</v>
      </c>
      <c r="K27" s="34">
        <v>5282307</v>
      </c>
      <c r="L27" s="31">
        <v>4913014</v>
      </c>
      <c r="M27" s="32">
        <v>-369293</v>
      </c>
      <c r="N27" s="33">
        <v>-6.9911309584997667</v>
      </c>
    </row>
    <row r="28" spans="1:14" ht="63.75" x14ac:dyDescent="0.25">
      <c r="A28" s="28" t="s">
        <v>119</v>
      </c>
      <c r="B28" s="29" t="s">
        <v>120</v>
      </c>
      <c r="C28" s="30">
        <v>548005</v>
      </c>
      <c r="D28" s="31">
        <v>621560</v>
      </c>
      <c r="E28" s="32">
        <v>73555</v>
      </c>
      <c r="F28" s="33">
        <v>13.422322789025641</v>
      </c>
      <c r="G28" s="34">
        <v>42359</v>
      </c>
      <c r="H28" s="31">
        <v>23574</v>
      </c>
      <c r="I28" s="32">
        <v>-18785</v>
      </c>
      <c r="J28" s="33">
        <v>-44.347128119171842</v>
      </c>
      <c r="K28" s="34">
        <v>17367</v>
      </c>
      <c r="L28" s="31">
        <v>21573</v>
      </c>
      <c r="M28" s="32">
        <v>4206</v>
      </c>
      <c r="N28" s="33">
        <v>24.218345137329418</v>
      </c>
    </row>
    <row r="29" spans="1:14" ht="63.75" x14ac:dyDescent="0.25">
      <c r="A29" s="28" t="s">
        <v>119</v>
      </c>
      <c r="B29" s="29" t="s">
        <v>121</v>
      </c>
      <c r="C29" s="30">
        <v>0</v>
      </c>
      <c r="D29" s="31">
        <v>0</v>
      </c>
      <c r="E29" s="32">
        <v>0</v>
      </c>
      <c r="F29" s="33" t="s">
        <v>21</v>
      </c>
      <c r="G29" s="34">
        <v>1827775</v>
      </c>
      <c r="H29" s="31">
        <v>1968254</v>
      </c>
      <c r="I29" s="32">
        <v>140479</v>
      </c>
      <c r="J29" s="33">
        <v>7.6857928355514256</v>
      </c>
      <c r="K29" s="34">
        <v>263225</v>
      </c>
      <c r="L29" s="31">
        <v>257754</v>
      </c>
      <c r="M29" s="32">
        <v>-5471</v>
      </c>
      <c r="N29" s="33">
        <v>-2.078449995251205</v>
      </c>
    </row>
    <row r="30" spans="1:14" ht="63.75" x14ac:dyDescent="0.25">
      <c r="A30" s="28" t="s">
        <v>119</v>
      </c>
      <c r="B30" s="29" t="s">
        <v>122</v>
      </c>
      <c r="C30" s="30">
        <v>0</v>
      </c>
      <c r="D30" s="31">
        <v>0</v>
      </c>
      <c r="E30" s="32">
        <v>0</v>
      </c>
      <c r="F30" s="33" t="s">
        <v>21</v>
      </c>
      <c r="G30" s="34">
        <v>96916</v>
      </c>
      <c r="H30" s="31">
        <v>176408</v>
      </c>
      <c r="I30" s="32">
        <v>79492</v>
      </c>
      <c r="J30" s="33">
        <v>82.021544430228232</v>
      </c>
      <c r="K30" s="34">
        <v>4892418</v>
      </c>
      <c r="L30" s="31">
        <v>4189044</v>
      </c>
      <c r="M30" s="32">
        <v>-703374</v>
      </c>
      <c r="N30" s="33">
        <v>-14.376817352891759</v>
      </c>
    </row>
    <row r="31" spans="1:14" ht="51" x14ac:dyDescent="0.25">
      <c r="A31" s="28" t="s">
        <v>123</v>
      </c>
      <c r="B31" s="29" t="s">
        <v>124</v>
      </c>
      <c r="C31" s="30">
        <v>0</v>
      </c>
      <c r="D31" s="31">
        <v>0</v>
      </c>
      <c r="E31" s="32">
        <v>0</v>
      </c>
      <c r="F31" s="33" t="s">
        <v>21</v>
      </c>
      <c r="G31" s="34">
        <v>4118728</v>
      </c>
      <c r="H31" s="31">
        <v>4775263</v>
      </c>
      <c r="I31" s="32">
        <v>656535</v>
      </c>
      <c r="J31" s="33">
        <v>15.94023688867048</v>
      </c>
      <c r="K31" s="34">
        <v>481866</v>
      </c>
      <c r="L31" s="31">
        <v>755445</v>
      </c>
      <c r="M31" s="32">
        <v>273579</v>
      </c>
      <c r="N31" s="33">
        <v>56.774912527549162</v>
      </c>
    </row>
    <row r="32" spans="1:14" ht="51" x14ac:dyDescent="0.25">
      <c r="A32" s="28" t="s">
        <v>123</v>
      </c>
      <c r="B32" s="29" t="s">
        <v>125</v>
      </c>
      <c r="C32" s="30">
        <v>0</v>
      </c>
      <c r="D32" s="31">
        <v>0</v>
      </c>
      <c r="E32" s="32">
        <v>0</v>
      </c>
      <c r="F32" s="33" t="s">
        <v>21</v>
      </c>
      <c r="G32" s="34">
        <v>823069</v>
      </c>
      <c r="H32" s="31">
        <v>992162</v>
      </c>
      <c r="I32" s="32">
        <v>169093</v>
      </c>
      <c r="J32" s="33">
        <v>20.54420710778804</v>
      </c>
      <c r="K32" s="34">
        <v>261498</v>
      </c>
      <c r="L32" s="31">
        <v>191922</v>
      </c>
      <c r="M32" s="32">
        <v>-69576</v>
      </c>
      <c r="N32" s="33">
        <v>-26.606704448982399</v>
      </c>
    </row>
    <row r="33" spans="1:14" ht="51" x14ac:dyDescent="0.25">
      <c r="A33" s="28" t="s">
        <v>123</v>
      </c>
      <c r="B33" s="29" t="s">
        <v>126</v>
      </c>
      <c r="C33" s="30">
        <v>0</v>
      </c>
      <c r="D33" s="31">
        <v>0</v>
      </c>
      <c r="E33" s="32">
        <v>0</v>
      </c>
      <c r="F33" s="33" t="s">
        <v>21</v>
      </c>
      <c r="G33" s="34">
        <v>5778</v>
      </c>
      <c r="H33" s="31">
        <v>29215</v>
      </c>
      <c r="I33" s="32">
        <v>23437</v>
      </c>
      <c r="J33" s="33">
        <v>405.62478366216692</v>
      </c>
      <c r="K33" s="34">
        <v>2669598</v>
      </c>
      <c r="L33" s="31">
        <v>2800400</v>
      </c>
      <c r="M33" s="32">
        <v>130802</v>
      </c>
      <c r="N33" s="33">
        <v>4.8996890168482281</v>
      </c>
    </row>
    <row r="34" spans="1:14" ht="51" x14ac:dyDescent="0.25">
      <c r="A34" s="28" t="s">
        <v>123</v>
      </c>
      <c r="B34" s="29" t="s">
        <v>127</v>
      </c>
      <c r="C34" s="30">
        <v>40292</v>
      </c>
      <c r="D34" s="31">
        <v>11694</v>
      </c>
      <c r="E34" s="32">
        <v>-28598</v>
      </c>
      <c r="F34" s="33">
        <v>-70.976868857341401</v>
      </c>
      <c r="G34" s="34">
        <v>0</v>
      </c>
      <c r="H34" s="31">
        <v>0</v>
      </c>
      <c r="I34" s="32">
        <v>0</v>
      </c>
      <c r="J34" s="33" t="s">
        <v>21</v>
      </c>
      <c r="K34" s="34">
        <v>2138039</v>
      </c>
      <c r="L34" s="31">
        <v>1949084</v>
      </c>
      <c r="M34" s="32">
        <v>-188955</v>
      </c>
      <c r="N34" s="33">
        <v>-8.8377714344780429</v>
      </c>
    </row>
    <row r="35" spans="1:14" ht="51" x14ac:dyDescent="0.25">
      <c r="A35" s="28" t="s">
        <v>123</v>
      </c>
      <c r="B35" s="29" t="s">
        <v>128</v>
      </c>
      <c r="C35" s="30">
        <v>0</v>
      </c>
      <c r="D35" s="31">
        <v>0</v>
      </c>
      <c r="E35" s="32">
        <v>0</v>
      </c>
      <c r="F35" s="33" t="s">
        <v>21</v>
      </c>
      <c r="G35" s="34">
        <v>0</v>
      </c>
      <c r="H35" s="31">
        <v>0</v>
      </c>
      <c r="I35" s="32">
        <v>0</v>
      </c>
      <c r="J35" s="33" t="s">
        <v>21</v>
      </c>
      <c r="K35" s="34">
        <v>793719</v>
      </c>
      <c r="L35" s="31">
        <v>744846</v>
      </c>
      <c r="M35" s="32">
        <v>-48873</v>
      </c>
      <c r="N35" s="33">
        <v>-6.1574688271289943</v>
      </c>
    </row>
    <row r="36" spans="1:14" ht="51" x14ac:dyDescent="0.25">
      <c r="A36" s="28" t="s">
        <v>123</v>
      </c>
      <c r="B36" s="29" t="s">
        <v>129</v>
      </c>
      <c r="C36" s="30">
        <v>0</v>
      </c>
      <c r="D36" s="31">
        <v>0</v>
      </c>
      <c r="E36" s="32">
        <v>0</v>
      </c>
      <c r="F36" s="33" t="s">
        <v>21</v>
      </c>
      <c r="G36" s="34">
        <v>0</v>
      </c>
      <c r="H36" s="31">
        <v>0</v>
      </c>
      <c r="I36" s="32">
        <v>0</v>
      </c>
      <c r="J36" s="33" t="s">
        <v>21</v>
      </c>
      <c r="K36" s="34">
        <v>1156003</v>
      </c>
      <c r="L36" s="31">
        <v>1171776</v>
      </c>
      <c r="M36" s="32">
        <v>15773</v>
      </c>
      <c r="N36" s="33">
        <v>1.3644428258404131</v>
      </c>
    </row>
    <row r="37" spans="1:14" ht="51" x14ac:dyDescent="0.25">
      <c r="A37" s="28" t="s">
        <v>123</v>
      </c>
      <c r="B37" s="29" t="s">
        <v>130</v>
      </c>
      <c r="C37" s="30">
        <v>972121</v>
      </c>
      <c r="D37" s="31">
        <v>1098885</v>
      </c>
      <c r="E37" s="32">
        <v>126764</v>
      </c>
      <c r="F37" s="33">
        <v>13.0399405012339</v>
      </c>
      <c r="G37" s="34">
        <v>0</v>
      </c>
      <c r="H37" s="31">
        <v>0</v>
      </c>
      <c r="I37" s="32">
        <v>0</v>
      </c>
      <c r="J37" s="33" t="s">
        <v>21</v>
      </c>
      <c r="K37" s="34">
        <v>681803</v>
      </c>
      <c r="L37" s="31">
        <v>600537</v>
      </c>
      <c r="M37" s="32">
        <v>-81266</v>
      </c>
      <c r="N37" s="33">
        <v>-11.91927873593986</v>
      </c>
    </row>
    <row r="38" spans="1:14" ht="51" x14ac:dyDescent="0.25">
      <c r="A38" s="28" t="s">
        <v>123</v>
      </c>
      <c r="B38" s="29" t="s">
        <v>131</v>
      </c>
      <c r="C38" s="30">
        <v>41340</v>
      </c>
      <c r="D38" s="31">
        <v>78817</v>
      </c>
      <c r="E38" s="32">
        <v>37477</v>
      </c>
      <c r="F38" s="33">
        <v>90.655539429124332</v>
      </c>
      <c r="G38" s="34">
        <v>120725</v>
      </c>
      <c r="H38" s="31">
        <v>159890</v>
      </c>
      <c r="I38" s="32">
        <v>39165</v>
      </c>
      <c r="J38" s="33">
        <v>32.441499275212273</v>
      </c>
      <c r="K38" s="34">
        <v>5344895</v>
      </c>
      <c r="L38" s="31">
        <v>5243761</v>
      </c>
      <c r="M38" s="32">
        <v>-101134</v>
      </c>
      <c r="N38" s="33">
        <v>-1.892160650489856</v>
      </c>
    </row>
    <row r="39" spans="1:14" ht="51" x14ac:dyDescent="0.25">
      <c r="A39" s="28" t="s">
        <v>123</v>
      </c>
      <c r="B39" s="29" t="s">
        <v>132</v>
      </c>
      <c r="C39" s="30">
        <v>0</v>
      </c>
      <c r="D39" s="31">
        <v>0</v>
      </c>
      <c r="E39" s="32">
        <v>0</v>
      </c>
      <c r="F39" s="33" t="s">
        <v>21</v>
      </c>
      <c r="G39" s="34">
        <v>0</v>
      </c>
      <c r="H39" s="31">
        <v>0</v>
      </c>
      <c r="I39" s="32">
        <v>0</v>
      </c>
      <c r="J39" s="33" t="s">
        <v>21</v>
      </c>
      <c r="K39" s="34">
        <v>949346</v>
      </c>
      <c r="L39" s="31">
        <v>946528</v>
      </c>
      <c r="M39" s="32">
        <v>-2818</v>
      </c>
      <c r="N39" s="33">
        <v>-0.29683592704873257</v>
      </c>
    </row>
    <row r="40" spans="1:14" ht="51" x14ac:dyDescent="0.25">
      <c r="A40" s="28" t="s">
        <v>123</v>
      </c>
      <c r="B40" s="29" t="s">
        <v>133</v>
      </c>
      <c r="C40" s="30">
        <v>0</v>
      </c>
      <c r="D40" s="31">
        <v>0</v>
      </c>
      <c r="E40" s="32">
        <v>0</v>
      </c>
      <c r="F40" s="33" t="s">
        <v>21</v>
      </c>
      <c r="G40" s="34">
        <v>1283956</v>
      </c>
      <c r="H40" s="31">
        <v>1007983</v>
      </c>
      <c r="I40" s="32">
        <v>-275973</v>
      </c>
      <c r="J40" s="33">
        <v>-21.493960852241049</v>
      </c>
      <c r="K40" s="34">
        <v>1110432</v>
      </c>
      <c r="L40" s="31">
        <v>864654</v>
      </c>
      <c r="M40" s="32">
        <v>-245778</v>
      </c>
      <c r="N40" s="33">
        <v>-22.13354802455261</v>
      </c>
    </row>
    <row r="41" spans="1:14" ht="38.25" x14ac:dyDescent="0.25">
      <c r="A41" s="28" t="s">
        <v>134</v>
      </c>
      <c r="B41" s="29" t="s">
        <v>135</v>
      </c>
      <c r="C41" s="30">
        <v>0</v>
      </c>
      <c r="D41" s="31">
        <v>0</v>
      </c>
      <c r="E41" s="32">
        <v>0</v>
      </c>
      <c r="F41" s="33" t="s">
        <v>21</v>
      </c>
      <c r="G41" s="34">
        <v>33047</v>
      </c>
      <c r="H41" s="31">
        <v>96642</v>
      </c>
      <c r="I41" s="32">
        <v>63595</v>
      </c>
      <c r="J41" s="33">
        <v>192.43804278754499</v>
      </c>
      <c r="K41" s="34">
        <v>1331854</v>
      </c>
      <c r="L41" s="31">
        <v>1084547</v>
      </c>
      <c r="M41" s="32">
        <v>-247307</v>
      </c>
      <c r="N41" s="33">
        <v>-18.568626891536159</v>
      </c>
    </row>
    <row r="42" spans="1:14" ht="38.25" x14ac:dyDescent="0.25">
      <c r="A42" s="28" t="s">
        <v>134</v>
      </c>
      <c r="B42" s="29" t="s">
        <v>136</v>
      </c>
      <c r="C42" s="30">
        <v>0</v>
      </c>
      <c r="D42" s="31">
        <v>0</v>
      </c>
      <c r="E42" s="32">
        <v>0</v>
      </c>
      <c r="F42" s="33" t="s">
        <v>21</v>
      </c>
      <c r="G42" s="34">
        <v>0</v>
      </c>
      <c r="H42" s="31">
        <v>0</v>
      </c>
      <c r="I42" s="32">
        <v>0</v>
      </c>
      <c r="J42" s="33" t="s">
        <v>21</v>
      </c>
      <c r="K42" s="34">
        <v>2417215</v>
      </c>
      <c r="L42" s="31">
        <v>2474659</v>
      </c>
      <c r="M42" s="32">
        <v>57444</v>
      </c>
      <c r="N42" s="33">
        <v>2.3764538942543401</v>
      </c>
    </row>
    <row r="43" spans="1:14" ht="63.75" x14ac:dyDescent="0.25">
      <c r="A43" s="28" t="s">
        <v>134</v>
      </c>
      <c r="B43" s="29" t="s">
        <v>137</v>
      </c>
      <c r="C43" s="30">
        <v>0</v>
      </c>
      <c r="D43" s="31">
        <v>0</v>
      </c>
      <c r="E43" s="32">
        <v>0</v>
      </c>
      <c r="F43" s="33" t="s">
        <v>21</v>
      </c>
      <c r="G43" s="34">
        <v>0</v>
      </c>
      <c r="H43" s="31">
        <v>0</v>
      </c>
      <c r="I43" s="32">
        <v>0</v>
      </c>
      <c r="J43" s="33" t="s">
        <v>21</v>
      </c>
      <c r="K43" s="34">
        <v>3198770</v>
      </c>
      <c r="L43" s="31">
        <v>3041631</v>
      </c>
      <c r="M43" s="32">
        <v>-157139</v>
      </c>
      <c r="N43" s="33">
        <v>-4.912481985263085</v>
      </c>
    </row>
    <row r="44" spans="1:14" ht="38.25" x14ac:dyDescent="0.25">
      <c r="A44" s="28" t="s">
        <v>134</v>
      </c>
      <c r="B44" s="29" t="s">
        <v>138</v>
      </c>
      <c r="C44" s="30">
        <v>27079</v>
      </c>
      <c r="D44" s="31">
        <v>45381</v>
      </c>
      <c r="E44" s="32">
        <v>18302</v>
      </c>
      <c r="F44" s="33">
        <v>67.587429373315103</v>
      </c>
      <c r="G44" s="34">
        <v>26276</v>
      </c>
      <c r="H44" s="31">
        <v>39967</v>
      </c>
      <c r="I44" s="32">
        <v>13691</v>
      </c>
      <c r="J44" s="33">
        <v>52.10458212817781</v>
      </c>
      <c r="K44" s="34">
        <v>7198106</v>
      </c>
      <c r="L44" s="31">
        <v>6310733</v>
      </c>
      <c r="M44" s="32">
        <v>-887373</v>
      </c>
      <c r="N44" s="33">
        <v>-12.327867914142971</v>
      </c>
    </row>
    <row r="45" spans="1:14" ht="63.75" x14ac:dyDescent="0.25">
      <c r="A45" s="28" t="s">
        <v>139</v>
      </c>
      <c r="B45" s="29" t="s">
        <v>140</v>
      </c>
      <c r="C45" s="30">
        <v>0</v>
      </c>
      <c r="D45" s="31">
        <v>0</v>
      </c>
      <c r="E45" s="32">
        <v>0</v>
      </c>
      <c r="F45" s="33" t="s">
        <v>21</v>
      </c>
      <c r="G45" s="34">
        <v>0</v>
      </c>
      <c r="H45" s="31">
        <v>0</v>
      </c>
      <c r="I45" s="32">
        <v>0</v>
      </c>
      <c r="J45" s="33" t="s">
        <v>21</v>
      </c>
      <c r="K45" s="34">
        <v>2035908</v>
      </c>
      <c r="L45" s="31">
        <v>2519315</v>
      </c>
      <c r="M45" s="32">
        <v>483407</v>
      </c>
      <c r="N45" s="33">
        <v>23.744049338182279</v>
      </c>
    </row>
    <row r="46" spans="1:14" ht="63.75" x14ac:dyDescent="0.25">
      <c r="A46" s="28" t="s">
        <v>139</v>
      </c>
      <c r="B46" s="29" t="s">
        <v>141</v>
      </c>
      <c r="C46" s="30">
        <v>0</v>
      </c>
      <c r="D46" s="31">
        <v>0</v>
      </c>
      <c r="E46" s="32">
        <v>0</v>
      </c>
      <c r="F46" s="33" t="s">
        <v>21</v>
      </c>
      <c r="G46" s="34">
        <v>0</v>
      </c>
      <c r="H46" s="31">
        <v>0</v>
      </c>
      <c r="I46" s="32">
        <v>0</v>
      </c>
      <c r="J46" s="33" t="s">
        <v>21</v>
      </c>
      <c r="K46" s="34">
        <v>7351616</v>
      </c>
      <c r="L46" s="31">
        <v>7528169</v>
      </c>
      <c r="M46" s="32">
        <v>176553</v>
      </c>
      <c r="N46" s="33">
        <v>2.401553617599177</v>
      </c>
    </row>
    <row r="47" spans="1:14" ht="63.75" x14ac:dyDescent="0.25">
      <c r="A47" s="28" t="s">
        <v>139</v>
      </c>
      <c r="B47" s="29" t="s">
        <v>142</v>
      </c>
      <c r="C47" s="30">
        <v>0</v>
      </c>
      <c r="D47" s="31">
        <v>0</v>
      </c>
      <c r="E47" s="32">
        <v>0</v>
      </c>
      <c r="F47" s="33" t="s">
        <v>21</v>
      </c>
      <c r="G47" s="34">
        <v>0</v>
      </c>
      <c r="H47" s="31">
        <v>0</v>
      </c>
      <c r="I47" s="32">
        <v>0</v>
      </c>
      <c r="J47" s="33" t="s">
        <v>21</v>
      </c>
      <c r="K47" s="34">
        <v>8676426</v>
      </c>
      <c r="L47" s="31">
        <v>8038347</v>
      </c>
      <c r="M47" s="32">
        <v>-638079</v>
      </c>
      <c r="N47" s="33">
        <v>-7.3541686404056179</v>
      </c>
    </row>
    <row r="48" spans="1:14" x14ac:dyDescent="0.25">
      <c r="A48" s="35" t="s">
        <v>143</v>
      </c>
      <c r="B48" s="35"/>
      <c r="C48" s="36">
        <f>SUM(C8:C47)</f>
        <v>44252144</v>
      </c>
      <c r="D48" s="36">
        <f>SUM(D8:D47)</f>
        <v>44350336</v>
      </c>
      <c r="E48" s="36">
        <f>D48-C48</f>
        <v>98192</v>
      </c>
      <c r="F48" s="37">
        <f t="shared" ref="F48" si="0">((D48*100/C48)-100)</f>
        <v>0.22189207374901798</v>
      </c>
      <c r="G48" s="36">
        <f>SUM(G8:G47)</f>
        <v>22403115</v>
      </c>
      <c r="H48" s="36">
        <f>SUM(H8:H47)</f>
        <v>23604226</v>
      </c>
      <c r="I48" s="36">
        <f>H48-G48</f>
        <v>1201111</v>
      </c>
      <c r="J48" s="37">
        <f t="shared" ref="J48" si="1">((H48*100/G48)-100)</f>
        <v>5.3613571148476495</v>
      </c>
      <c r="K48" s="36">
        <f>SUM(K8:K47)</f>
        <v>66190249</v>
      </c>
      <c r="L48" s="36">
        <f>SUM(L8:L47)</f>
        <v>62813905</v>
      </c>
      <c r="M48" s="36">
        <f>L48-K48</f>
        <v>-3376344</v>
      </c>
      <c r="N48" s="37">
        <f t="shared" ref="N48" si="2">((L48*100/K48)-100)</f>
        <v>-5.1009688753399303</v>
      </c>
    </row>
    <row r="49" spans="1:1" x14ac:dyDescent="0.25">
      <c r="A49" s="38" t="s">
        <v>144</v>
      </c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2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{FEA09D7F-B8DB-42C3-9B53-EB6EC48C4FEE}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{5117D130-E114-4231-BECC-F0952AB4051A}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{2AA278A3-07A4-411A-B4D2-D3CECBC77681}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A09D7F-B8DB-42C3-9B53-EB6EC48C4FEE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5117D130-E114-4231-BECC-F0952AB4051A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2AA278A3-07A4-411A-B4D2-D3CECBC77681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23" sqref="L23"/>
    </sheetView>
  </sheetViews>
  <sheetFormatPr baseColWidth="10" defaultRowHeight="15" x14ac:dyDescent="0.25"/>
  <sheetData>
    <row r="1" spans="1:9" ht="21" x14ac:dyDescent="0.35">
      <c r="A1" s="16" t="s">
        <v>145</v>
      </c>
      <c r="B1" s="39"/>
      <c r="C1" s="39"/>
      <c r="D1" s="39"/>
      <c r="E1" s="40"/>
      <c r="G1" s="41"/>
      <c r="H1" s="41"/>
      <c r="I1" s="41"/>
    </row>
    <row r="2" spans="1:9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9" x14ac:dyDescent="0.25">
      <c r="A4" s="20" t="s">
        <v>146</v>
      </c>
      <c r="B4" s="39"/>
      <c r="C4" s="39"/>
      <c r="D4" s="39"/>
      <c r="E4" s="39"/>
      <c r="F4" s="39"/>
      <c r="G4" s="39"/>
      <c r="H4" s="42"/>
      <c r="I4" s="43" t="s">
        <v>85</v>
      </c>
    </row>
    <row r="5" spans="1:9" x14ac:dyDescent="0.25">
      <c r="A5" s="44" t="s">
        <v>147</v>
      </c>
      <c r="B5" s="44"/>
      <c r="C5" s="44"/>
      <c r="D5" s="2" t="s">
        <v>148</v>
      </c>
      <c r="E5" s="2"/>
      <c r="F5" s="45" t="s">
        <v>1</v>
      </c>
      <c r="G5" s="45"/>
      <c r="H5" s="2" t="s">
        <v>91</v>
      </c>
      <c r="I5" s="2"/>
    </row>
    <row r="6" spans="1:9" x14ac:dyDescent="0.25">
      <c r="A6" s="44"/>
      <c r="B6" s="44"/>
      <c r="C6" s="44"/>
      <c r="D6" s="3">
        <v>2022</v>
      </c>
      <c r="E6" s="3">
        <v>2023</v>
      </c>
      <c r="F6" s="3">
        <v>2022</v>
      </c>
      <c r="G6" s="3">
        <v>2023</v>
      </c>
      <c r="H6" s="3" t="s">
        <v>92</v>
      </c>
      <c r="I6" s="46" t="s">
        <v>93</v>
      </c>
    </row>
    <row r="7" spans="1:9" x14ac:dyDescent="0.25">
      <c r="A7" s="47" t="s">
        <v>149</v>
      </c>
      <c r="B7" s="48" t="s">
        <v>150</v>
      </c>
      <c r="C7" s="49" t="s">
        <v>151</v>
      </c>
      <c r="D7" s="50">
        <f t="array" ref="D7:G7">[1]Líquidos!B35:E35</f>
        <v>15076914</v>
      </c>
      <c r="E7" s="50">
        <v>14942976</v>
      </c>
      <c r="F7" s="50">
        <v>44252144</v>
      </c>
      <c r="G7" s="50">
        <v>44350336</v>
      </c>
      <c r="H7" s="51">
        <f>G7-F7</f>
        <v>98192</v>
      </c>
      <c r="I7" s="52">
        <f>((G7*100/F7)-100)</f>
        <v>0.22189207374901798</v>
      </c>
    </row>
    <row r="8" spans="1:9" x14ac:dyDescent="0.25">
      <c r="A8" s="47"/>
      <c r="B8" s="53" t="s">
        <v>152</v>
      </c>
      <c r="C8" s="53" t="s">
        <v>151</v>
      </c>
      <c r="D8" s="50">
        <f t="array" ref="D8:G8">[1]Sólidos!B35:E35</f>
        <v>6815824</v>
      </c>
      <c r="E8" s="50">
        <v>8371578</v>
      </c>
      <c r="F8" s="54">
        <v>22403115</v>
      </c>
      <c r="G8" s="50">
        <v>23604226</v>
      </c>
      <c r="H8" s="55">
        <f t="shared" ref="H8:H18" si="0">G8-F8</f>
        <v>1201111</v>
      </c>
      <c r="I8" s="56">
        <f>((G8*100/F8)-100)</f>
        <v>5.3613571148476495</v>
      </c>
    </row>
    <row r="9" spans="1:9" x14ac:dyDescent="0.25">
      <c r="A9" s="47"/>
      <c r="B9" s="57" t="s">
        <v>153</v>
      </c>
      <c r="C9" s="58" t="s">
        <v>151</v>
      </c>
      <c r="D9" s="50">
        <f t="array" ref="D9:G9">'[1]Mercancía general'!B35:E35</f>
        <v>22730078</v>
      </c>
      <c r="E9" s="59">
        <v>22887572</v>
      </c>
      <c r="F9" s="50">
        <v>66190249</v>
      </c>
      <c r="G9" s="60">
        <v>62813905</v>
      </c>
      <c r="H9" s="55">
        <f t="shared" si="0"/>
        <v>-3376344</v>
      </c>
      <c r="I9" s="52">
        <f t="shared" ref="I9:I30" si="1">((G9*100/F9)-100)</f>
        <v>-5.1009688753399303</v>
      </c>
    </row>
    <row r="10" spans="1:9" x14ac:dyDescent="0.25">
      <c r="A10" s="47"/>
      <c r="B10" s="57"/>
      <c r="C10" s="61" t="s">
        <v>154</v>
      </c>
      <c r="D10" s="62">
        <f t="array" ref="D10:G10">'[1]Mercancías contenedores'!B35:E35</f>
        <v>15530745</v>
      </c>
      <c r="E10" s="62">
        <v>15051258</v>
      </c>
      <c r="F10" s="63">
        <v>46100480</v>
      </c>
      <c r="G10" s="62">
        <v>42261042</v>
      </c>
      <c r="H10" s="64">
        <f t="shared" si="0"/>
        <v>-3839438</v>
      </c>
      <c r="I10" s="65">
        <f t="shared" si="1"/>
        <v>-8.3284121987449993</v>
      </c>
    </row>
    <row r="11" spans="1:9" x14ac:dyDescent="0.25">
      <c r="A11" s="47"/>
      <c r="B11" s="57"/>
      <c r="C11" s="61" t="s">
        <v>155</v>
      </c>
      <c r="D11" s="66">
        <f>D9-D10</f>
        <v>7199333</v>
      </c>
      <c r="E11" s="66">
        <f t="shared" ref="E11:G11" si="2">E9-E10</f>
        <v>7836314</v>
      </c>
      <c r="F11" s="67">
        <f t="shared" si="2"/>
        <v>20089769</v>
      </c>
      <c r="G11" s="68">
        <f t="shared" si="2"/>
        <v>20552863</v>
      </c>
      <c r="H11" s="64">
        <f t="shared" si="0"/>
        <v>463094</v>
      </c>
      <c r="I11" s="69">
        <f t="shared" si="1"/>
        <v>2.3051235681206634</v>
      </c>
    </row>
    <row r="12" spans="1:9" x14ac:dyDescent="0.25">
      <c r="A12" s="47"/>
      <c r="B12" s="70"/>
      <c r="C12" s="71" t="s">
        <v>156</v>
      </c>
      <c r="D12" s="72">
        <f>SUM(D7,D8,D9)</f>
        <v>44622816</v>
      </c>
      <c r="E12" s="72">
        <f>SUM(E7,E8,E9)</f>
        <v>46202126</v>
      </c>
      <c r="F12" s="72">
        <f>SUM(F7,F8,F9)</f>
        <v>132845508</v>
      </c>
      <c r="G12" s="72">
        <f>SUM(G7,G8,G9)</f>
        <v>130768467</v>
      </c>
      <c r="H12" s="73">
        <f t="shared" si="0"/>
        <v>-2077041</v>
      </c>
      <c r="I12" s="74">
        <f t="shared" si="1"/>
        <v>-1.5635011158977221</v>
      </c>
    </row>
    <row r="13" spans="1:9" x14ac:dyDescent="0.25">
      <c r="A13" s="75" t="s">
        <v>157</v>
      </c>
      <c r="B13" s="53" t="s">
        <v>158</v>
      </c>
      <c r="C13" s="58" t="s">
        <v>151</v>
      </c>
      <c r="D13" s="76">
        <f t="array" ref="D13:G13">[1]Pesca!B35:E35</f>
        <v>12350.231</v>
      </c>
      <c r="E13" s="77">
        <v>14472.65</v>
      </c>
      <c r="F13" s="50">
        <v>30159.505999999994</v>
      </c>
      <c r="G13" s="78">
        <v>31003.353000000003</v>
      </c>
      <c r="H13" s="50">
        <f>G13-F13</f>
        <v>843.84700000000885</v>
      </c>
      <c r="I13" s="79">
        <f t="shared" si="1"/>
        <v>2.7979470220765847</v>
      </c>
    </row>
    <row r="14" spans="1:9" x14ac:dyDescent="0.25">
      <c r="A14" s="75"/>
      <c r="B14" s="57" t="s">
        <v>159</v>
      </c>
      <c r="C14" s="58" t="s">
        <v>151</v>
      </c>
      <c r="D14" s="54">
        <f t="array" ref="D14:G14">[1]Avituallamiento!B35:E35</f>
        <v>966042</v>
      </c>
      <c r="E14" s="50">
        <v>964360</v>
      </c>
      <c r="F14" s="50">
        <v>2764494</v>
      </c>
      <c r="G14" s="77">
        <v>2578435</v>
      </c>
      <c r="H14" s="50">
        <f>G14-F14</f>
        <v>-186059</v>
      </c>
      <c r="I14" s="52">
        <f t="shared" si="1"/>
        <v>-6.7303094164791162</v>
      </c>
    </row>
    <row r="15" spans="1:9" x14ac:dyDescent="0.25">
      <c r="A15" s="75"/>
      <c r="B15" s="57"/>
      <c r="C15" s="61" t="s">
        <v>160</v>
      </c>
      <c r="D15" s="62">
        <f t="array" ref="D15:G15">'[1]Avi. combustibles'!B35:E35</f>
        <v>824156</v>
      </c>
      <c r="E15" s="80">
        <v>822290</v>
      </c>
      <c r="F15" s="81">
        <v>2340537</v>
      </c>
      <c r="G15" s="81">
        <v>2174887</v>
      </c>
      <c r="H15" s="62">
        <f>G15-F15</f>
        <v>-165650</v>
      </c>
      <c r="I15" s="82">
        <f t="shared" si="1"/>
        <v>-7.0774356483148892</v>
      </c>
    </row>
    <row r="16" spans="1:9" x14ac:dyDescent="0.25">
      <c r="A16" s="75"/>
      <c r="B16" s="53" t="s">
        <v>161</v>
      </c>
      <c r="C16" s="58" t="s">
        <v>151</v>
      </c>
      <c r="D16" s="83">
        <f t="array" ref="D16:G16">'[1]Tráfico interior'!B35:E35</f>
        <v>302740</v>
      </c>
      <c r="E16" s="84">
        <v>359331</v>
      </c>
      <c r="F16" s="76">
        <v>922086</v>
      </c>
      <c r="G16" s="77">
        <v>848701</v>
      </c>
      <c r="H16" s="50">
        <f>G16-F16</f>
        <v>-73385</v>
      </c>
      <c r="I16" s="56">
        <f t="shared" si="1"/>
        <v>-7.9585852078873387</v>
      </c>
    </row>
    <row r="17" spans="1:9" x14ac:dyDescent="0.25">
      <c r="A17" s="75"/>
      <c r="B17" s="85"/>
      <c r="C17" s="85" t="s">
        <v>156</v>
      </c>
      <c r="D17" s="86">
        <f>SUM(D13,D14,D16)</f>
        <v>1281132.2310000001</v>
      </c>
      <c r="E17" s="87">
        <f t="shared" ref="E17:G17" si="3">SUM(E13,E14,E16)</f>
        <v>1338163.6499999999</v>
      </c>
      <c r="F17" s="87">
        <f t="shared" si="3"/>
        <v>3716739.5060000001</v>
      </c>
      <c r="G17" s="87">
        <f t="shared" si="3"/>
        <v>3458139.3530000001</v>
      </c>
      <c r="H17" s="88">
        <f>G17-F17</f>
        <v>-258600.15299999993</v>
      </c>
      <c r="I17" s="74">
        <f t="shared" si="1"/>
        <v>-6.9577152927327006</v>
      </c>
    </row>
    <row r="18" spans="1:9" x14ac:dyDescent="0.25">
      <c r="A18" s="89" t="s">
        <v>162</v>
      </c>
      <c r="B18" s="89"/>
      <c r="C18" s="89"/>
      <c r="D18" s="90">
        <f>D12+D17</f>
        <v>45903948.230999999</v>
      </c>
      <c r="E18" s="91">
        <f>E12+E17</f>
        <v>47540289.649999999</v>
      </c>
      <c r="F18" s="91">
        <f>F12+F17</f>
        <v>136562247.50600001</v>
      </c>
      <c r="G18" s="91">
        <f>G12+G17</f>
        <v>134226606.35299999</v>
      </c>
      <c r="H18" s="92">
        <f t="shared" ref="H18:H28" si="4">G18-F18</f>
        <v>-2335641.1530000269</v>
      </c>
      <c r="I18" s="93">
        <f t="shared" si="1"/>
        <v>-1.7103124733630324</v>
      </c>
    </row>
    <row r="19" spans="1:9" x14ac:dyDescent="0.25">
      <c r="A19" s="94"/>
      <c r="B19" s="95"/>
      <c r="C19" s="96"/>
      <c r="D19" s="97"/>
      <c r="E19" s="98"/>
      <c r="F19" s="99"/>
      <c r="G19" s="99"/>
      <c r="H19" s="100"/>
      <c r="I19" s="100"/>
    </row>
    <row r="20" spans="1:9" x14ac:dyDescent="0.25">
      <c r="A20" s="101" t="s">
        <v>163</v>
      </c>
      <c r="B20" s="57" t="s">
        <v>164</v>
      </c>
      <c r="C20" s="53" t="s">
        <v>151</v>
      </c>
      <c r="D20" s="50">
        <f t="array" ref="D20:G20">'[1]Mercancías tránsito'!B35:E35</f>
        <v>12663695</v>
      </c>
      <c r="E20" s="50">
        <v>12160484</v>
      </c>
      <c r="F20" s="50">
        <v>36113505</v>
      </c>
      <c r="G20" s="50">
        <v>34932088</v>
      </c>
      <c r="H20" s="102">
        <f>G20-F20</f>
        <v>-1181417</v>
      </c>
      <c r="I20" s="103">
        <f t="shared" ref="I20:I36" si="5">((G20*100/F20)-100)</f>
        <v>-3.2713994390741021</v>
      </c>
    </row>
    <row r="21" spans="1:9" x14ac:dyDescent="0.25">
      <c r="A21" s="101"/>
      <c r="B21" s="57"/>
      <c r="C21" s="104" t="s">
        <v>154</v>
      </c>
      <c r="D21" s="105">
        <f t="array" ref="D21:G21">'[1]Mercan. contene. tránsito'!B35:E35</f>
        <v>9680272</v>
      </c>
      <c r="E21" s="105">
        <v>8762492</v>
      </c>
      <c r="F21" s="105">
        <v>27806655</v>
      </c>
      <c r="G21" s="105">
        <v>24623194</v>
      </c>
      <c r="H21" s="106">
        <f>G21-F21</f>
        <v>-3183461</v>
      </c>
      <c r="I21" s="107">
        <f t="shared" si="5"/>
        <v>-11.448557908169832</v>
      </c>
    </row>
    <row r="22" spans="1:9" x14ac:dyDescent="0.25">
      <c r="A22" s="101"/>
      <c r="B22" s="57" t="s">
        <v>165</v>
      </c>
      <c r="C22" s="53" t="s">
        <v>166</v>
      </c>
      <c r="D22" s="50">
        <f t="array" ref="D22:G22">'[1]Ro-Ro'!B35:E35</f>
        <v>5919954</v>
      </c>
      <c r="E22" s="50">
        <v>6714734</v>
      </c>
      <c r="F22" s="50">
        <v>16910193</v>
      </c>
      <c r="G22" s="50">
        <v>17679416</v>
      </c>
      <c r="H22" s="102">
        <f t="shared" ref="H22:H30" si="6">G22-F22</f>
        <v>769223</v>
      </c>
      <c r="I22" s="103">
        <f t="shared" si="5"/>
        <v>4.5488717958452582</v>
      </c>
    </row>
    <row r="23" spans="1:9" x14ac:dyDescent="0.25">
      <c r="A23" s="101"/>
      <c r="B23" s="57"/>
      <c r="C23" s="108" t="s">
        <v>167</v>
      </c>
      <c r="D23" s="105">
        <f t="array" ref="D23:G23">'[1]Ro-Ro UTIS'!B35:E35</f>
        <v>250699</v>
      </c>
      <c r="E23" s="105">
        <v>278305</v>
      </c>
      <c r="F23" s="105">
        <v>699694</v>
      </c>
      <c r="G23" s="105">
        <v>721904</v>
      </c>
      <c r="H23" s="106">
        <f t="shared" si="6"/>
        <v>22210</v>
      </c>
      <c r="I23" s="107">
        <f t="shared" si="5"/>
        <v>3.1742447412726165</v>
      </c>
    </row>
    <row r="24" spans="1:9" x14ac:dyDescent="0.25">
      <c r="A24" s="101"/>
      <c r="B24" s="57" t="s">
        <v>168</v>
      </c>
      <c r="C24" s="53" t="s">
        <v>151</v>
      </c>
      <c r="D24" s="50">
        <f t="array" ref="D24:G24">[1]TEUS!B35:E35</f>
        <v>1387739.75</v>
      </c>
      <c r="E24" s="50">
        <v>1370626.5</v>
      </c>
      <c r="F24" s="50">
        <v>4190869</v>
      </c>
      <c r="G24" s="50">
        <v>3877307.75</v>
      </c>
      <c r="H24" s="102">
        <f t="shared" si="6"/>
        <v>-313561.25</v>
      </c>
      <c r="I24" s="103">
        <f t="shared" si="5"/>
        <v>-7.4820102942850326</v>
      </c>
    </row>
    <row r="25" spans="1:9" x14ac:dyDescent="0.25">
      <c r="A25" s="101"/>
      <c r="B25" s="57"/>
      <c r="C25" s="104" t="s">
        <v>169</v>
      </c>
      <c r="D25" s="105">
        <f t="array" ref="D25:G25">'[1]TEUS tránsito'!B35:E35</f>
        <v>765700.75</v>
      </c>
      <c r="E25" s="105">
        <v>698923.25</v>
      </c>
      <c r="F25" s="105">
        <v>2236150.17</v>
      </c>
      <c r="G25" s="105">
        <v>1956071</v>
      </c>
      <c r="H25" s="106">
        <f t="shared" si="6"/>
        <v>-280079.16999999993</v>
      </c>
      <c r="I25" s="107">
        <f t="shared" si="5"/>
        <v>-12.525060872812489</v>
      </c>
    </row>
    <row r="26" spans="1:9" x14ac:dyDescent="0.25">
      <c r="A26" s="101"/>
      <c r="B26" s="57"/>
      <c r="C26" s="104" t="s">
        <v>170</v>
      </c>
      <c r="D26" s="105">
        <f t="array" ref="D26:G26">'[1]TEUS nacional'!B35:E35</f>
        <v>160352</v>
      </c>
      <c r="E26" s="105">
        <v>186635.75</v>
      </c>
      <c r="F26" s="105">
        <v>477433.5</v>
      </c>
      <c r="G26" s="105">
        <v>506038.25</v>
      </c>
      <c r="H26" s="106">
        <f t="shared" si="6"/>
        <v>28604.75</v>
      </c>
      <c r="I26" s="107">
        <f t="shared" si="5"/>
        <v>5.9913579587523742</v>
      </c>
    </row>
    <row r="27" spans="1:9" x14ac:dyDescent="0.25">
      <c r="A27" s="101"/>
      <c r="B27" s="57"/>
      <c r="C27" s="104" t="s">
        <v>171</v>
      </c>
      <c r="D27" s="105">
        <f t="array" ref="D27:G27">'[1]TEUS exterior'!B35:E35</f>
        <v>461687</v>
      </c>
      <c r="E27" s="105">
        <v>485067.5</v>
      </c>
      <c r="F27" s="105">
        <v>1477285.33</v>
      </c>
      <c r="G27" s="105">
        <v>1415198.5</v>
      </c>
      <c r="H27" s="106">
        <f t="shared" si="6"/>
        <v>-62086.830000000075</v>
      </c>
      <c r="I27" s="107">
        <f t="shared" si="5"/>
        <v>-4.2027649458889584</v>
      </c>
    </row>
    <row r="28" spans="1:9" x14ac:dyDescent="0.25">
      <c r="A28" s="101"/>
      <c r="B28" s="57" t="s">
        <v>172</v>
      </c>
      <c r="C28" s="53" t="s">
        <v>173</v>
      </c>
      <c r="D28" s="50">
        <f t="array" ref="D28:G28">'[1]Buques número'!B35:E35</f>
        <v>11132</v>
      </c>
      <c r="E28" s="50">
        <v>12228</v>
      </c>
      <c r="F28" s="50">
        <v>32229</v>
      </c>
      <c r="G28" s="50">
        <v>34341</v>
      </c>
      <c r="H28" s="102">
        <f t="shared" si="6"/>
        <v>2112</v>
      </c>
      <c r="I28" s="103">
        <f t="shared" si="5"/>
        <v>6.5531043470166566</v>
      </c>
    </row>
    <row r="29" spans="1:9" x14ac:dyDescent="0.25">
      <c r="A29" s="101"/>
      <c r="B29" s="57"/>
      <c r="C29" s="53" t="s">
        <v>174</v>
      </c>
      <c r="D29" s="50">
        <f t="array" ref="D29:G29">'[1]Buques GT'!B35:E35</f>
        <v>188190354</v>
      </c>
      <c r="E29" s="50">
        <v>208014103</v>
      </c>
      <c r="F29" s="50">
        <v>536951121</v>
      </c>
      <c r="G29" s="50">
        <v>586240099</v>
      </c>
      <c r="H29" s="102">
        <f t="shared" si="6"/>
        <v>49288978</v>
      </c>
      <c r="I29" s="103">
        <f t="shared" si="5"/>
        <v>9.1794161651447581</v>
      </c>
    </row>
    <row r="30" spans="1:9" x14ac:dyDescent="0.25">
      <c r="A30" s="101"/>
      <c r="B30" s="57"/>
      <c r="C30" s="104" t="s">
        <v>175</v>
      </c>
      <c r="D30" s="105">
        <f t="array" ref="D30:G30">[1]Cruceros!B35:E35</f>
        <v>314</v>
      </c>
      <c r="E30" s="105">
        <v>297</v>
      </c>
      <c r="F30" s="105">
        <v>786</v>
      </c>
      <c r="G30" s="105">
        <v>741</v>
      </c>
      <c r="H30" s="106">
        <f t="shared" si="6"/>
        <v>-45</v>
      </c>
      <c r="I30" s="107">
        <f t="shared" si="5"/>
        <v>-5.7251908396946618</v>
      </c>
    </row>
    <row r="31" spans="1:9" x14ac:dyDescent="0.25">
      <c r="A31" s="101"/>
      <c r="B31" s="57" t="s">
        <v>176</v>
      </c>
      <c r="C31" s="53" t="s">
        <v>151</v>
      </c>
      <c r="D31" s="50">
        <f t="array" ref="D31:G31">'[1]Pasajeros total'!B35:E35</f>
        <v>1489095</v>
      </c>
      <c r="E31" s="50">
        <v>2253950</v>
      </c>
      <c r="F31" s="50">
        <v>3944292</v>
      </c>
      <c r="G31" s="50">
        <v>6108238</v>
      </c>
      <c r="H31" s="102">
        <f>G31-F31</f>
        <v>2163946</v>
      </c>
      <c r="I31" s="103">
        <f>((G31*100/F31)-100)</f>
        <v>54.86272314524382</v>
      </c>
    </row>
    <row r="32" spans="1:9" x14ac:dyDescent="0.25">
      <c r="A32" s="101"/>
      <c r="B32" s="57"/>
      <c r="C32" s="104" t="s">
        <v>177</v>
      </c>
      <c r="D32" s="105">
        <f t="array" ref="D32:G32">'[1]Pasajeros regulares'!B35:E35</f>
        <v>1143547</v>
      </c>
      <c r="E32" s="105">
        <v>1574341</v>
      </c>
      <c r="F32" s="105">
        <v>3128112</v>
      </c>
      <c r="G32" s="105">
        <v>4266140</v>
      </c>
      <c r="H32" s="106">
        <f>G32-F32</f>
        <v>1138028</v>
      </c>
      <c r="I32" s="107">
        <f>((G32*100/F32)-100)</f>
        <v>36.380666676896482</v>
      </c>
    </row>
    <row r="33" spans="1:9" x14ac:dyDescent="0.25">
      <c r="A33" s="101"/>
      <c r="B33" s="57"/>
      <c r="C33" s="104" t="s">
        <v>178</v>
      </c>
      <c r="D33" s="105">
        <f t="array" ref="D33:G33">'[1]Pasajeros crucero'!B35:E35</f>
        <v>345548</v>
      </c>
      <c r="E33" s="105">
        <v>679609</v>
      </c>
      <c r="F33" s="105">
        <v>816180</v>
      </c>
      <c r="G33" s="105">
        <v>1842098</v>
      </c>
      <c r="H33" s="106">
        <f>G33-F33</f>
        <v>1025918</v>
      </c>
      <c r="I33" s="107">
        <f>((G33*100/F33)-100)</f>
        <v>125.69751770442795</v>
      </c>
    </row>
    <row r="34" spans="1:9" x14ac:dyDescent="0.25">
      <c r="A34" s="101"/>
      <c r="B34" s="57" t="s">
        <v>179</v>
      </c>
      <c r="C34" s="53" t="s">
        <v>180</v>
      </c>
      <c r="D34" s="50">
        <f t="array" ref="D34:G34">'[1]Automóviles régimen pasaje'!B35:E35</f>
        <v>302778</v>
      </c>
      <c r="E34" s="50">
        <v>402277</v>
      </c>
      <c r="F34" s="50">
        <v>851184</v>
      </c>
      <c r="G34" s="50">
        <v>1122947</v>
      </c>
      <c r="H34" s="102">
        <f>G34-F34</f>
        <v>271763</v>
      </c>
      <c r="I34" s="103">
        <f>((G34*100/F34)-100)</f>
        <v>31.927644316622491</v>
      </c>
    </row>
    <row r="35" spans="1:9" x14ac:dyDescent="0.25">
      <c r="A35" s="101"/>
      <c r="B35" s="57"/>
      <c r="C35" s="53" t="s">
        <v>181</v>
      </c>
      <c r="D35" s="50">
        <f t="array" ref="D35:G35">'[1]Automóviles régimen mercancía'!B35:E35</f>
        <v>228853</v>
      </c>
      <c r="E35" s="50">
        <v>388993</v>
      </c>
      <c r="F35" s="50">
        <v>707948</v>
      </c>
      <c r="G35" s="50">
        <v>951754</v>
      </c>
      <c r="H35" s="102">
        <f>G35-F35</f>
        <v>243806</v>
      </c>
      <c r="I35" s="103">
        <f>((G35*100/F35)-100)</f>
        <v>34.438405080599154</v>
      </c>
    </row>
    <row r="36" spans="1:9" x14ac:dyDescent="0.25">
      <c r="A36" s="109" t="s">
        <v>144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0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 2023</vt:lpstr>
      <vt:lpstr>Resumen naturalezas Marzo 2023</vt:lpstr>
      <vt:lpstr>Resumen general Marzo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2024-05-05T16:59:02Z</dcterms:modified>
</cp:coreProperties>
</file>