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Abril 2023" sheetId="1" r:id="rId1"/>
    <sheet name="Resumen naturalezas Abril 2023" sheetId="2" r:id="rId2"/>
    <sheet name="Resumen general Abril 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35" i="3" l="1"/>
  <c r="I35" i="3" s="1"/>
  <c r="F35" i="3"/>
  <c r="D35" i="3" a="1"/>
  <c r="E35" i="3" s="1"/>
  <c r="D34" i="3" a="1"/>
  <c r="D34" i="3" s="1"/>
  <c r="D33" i="3" a="1"/>
  <c r="E33" i="3" s="1"/>
  <c r="D32" i="3"/>
  <c r="D32" i="3" a="1"/>
  <c r="F32" i="3" s="1"/>
  <c r="G31" i="3"/>
  <c r="I31" i="3" s="1"/>
  <c r="F31" i="3"/>
  <c r="E31" i="3"/>
  <c r="D31" i="3"/>
  <c r="D31" i="3" a="1"/>
  <c r="G30" i="3"/>
  <c r="H30" i="3" s="1"/>
  <c r="F30" i="3"/>
  <c r="E30" i="3"/>
  <c r="D30" i="3" a="1"/>
  <c r="D30" i="3" s="1"/>
  <c r="G29" i="3"/>
  <c r="I29" i="3" s="1"/>
  <c r="F29" i="3"/>
  <c r="D29" i="3" a="1"/>
  <c r="E29" i="3" s="1"/>
  <c r="G28" i="3"/>
  <c r="D28" i="3" a="1"/>
  <c r="F28" i="3" s="1"/>
  <c r="D27" i="3" a="1"/>
  <c r="G27" i="3" s="1"/>
  <c r="D26" i="3" a="1"/>
  <c r="G26" i="3" s="1"/>
  <c r="G25" i="3"/>
  <c r="I25" i="3" s="1"/>
  <c r="F25" i="3"/>
  <c r="E25" i="3"/>
  <c r="D25" i="3"/>
  <c r="D25" i="3" a="1"/>
  <c r="G24" i="3"/>
  <c r="I24" i="3" s="1"/>
  <c r="F24" i="3"/>
  <c r="E24" i="3"/>
  <c r="D24" i="3" a="1"/>
  <c r="D24" i="3" s="1"/>
  <c r="G23" i="3"/>
  <c r="I23" i="3" s="1"/>
  <c r="F23" i="3"/>
  <c r="D23" i="3" a="1"/>
  <c r="E23" i="3" s="1"/>
  <c r="G22" i="3"/>
  <c r="D22" i="3" a="1"/>
  <c r="D22" i="3" s="1"/>
  <c r="D21" i="3" a="1"/>
  <c r="E21" i="3" s="1"/>
  <c r="D20" i="3" a="1"/>
  <c r="F20" i="3" s="1"/>
  <c r="G16" i="3"/>
  <c r="I16" i="3" s="1"/>
  <c r="F16" i="3"/>
  <c r="E16" i="3"/>
  <c r="D16" i="3"/>
  <c r="D16" i="3" a="1"/>
  <c r="G15" i="3"/>
  <c r="I15" i="3" s="1"/>
  <c r="F15" i="3"/>
  <c r="E15" i="3"/>
  <c r="D15" i="3" a="1"/>
  <c r="D15" i="3" s="1"/>
  <c r="G14" i="3"/>
  <c r="H14" i="3" s="1"/>
  <c r="F14" i="3"/>
  <c r="D14" i="3" a="1"/>
  <c r="E14" i="3" s="1"/>
  <c r="G13" i="3"/>
  <c r="G17" i="3" s="1"/>
  <c r="D13" i="3" a="1"/>
  <c r="D13" i="3" s="1"/>
  <c r="D10" i="3" a="1"/>
  <c r="D10" i="3" s="1"/>
  <c r="D9" i="3" a="1"/>
  <c r="E9" i="3" s="1"/>
  <c r="G8" i="3"/>
  <c r="I8" i="3" s="1"/>
  <c r="F8" i="3"/>
  <c r="E8" i="3"/>
  <c r="D8" i="3"/>
  <c r="D8" i="3" a="1"/>
  <c r="G7" i="3"/>
  <c r="F7" i="3"/>
  <c r="E7" i="3"/>
  <c r="E12" i="3" s="1"/>
  <c r="D7" i="3" a="1"/>
  <c r="D7" i="3" s="1"/>
  <c r="L48" i="2"/>
  <c r="N48" i="2" s="1"/>
  <c r="K48" i="2"/>
  <c r="J48" i="2"/>
  <c r="H48" i="2"/>
  <c r="I48" i="2" s="1"/>
  <c r="G48" i="2"/>
  <c r="D48" i="2"/>
  <c r="F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R31" i="1"/>
  <c r="CQ31" i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K31" i="1" s="1"/>
  <c r="I31" i="1"/>
  <c r="H31" i="1"/>
  <c r="G31" i="1"/>
  <c r="E31" i="1"/>
  <c r="F31" i="1" s="1"/>
  <c r="D31" i="1"/>
  <c r="C31" i="1"/>
  <c r="B31" i="1"/>
  <c r="D12" i="3" l="1"/>
  <c r="I17" i="3"/>
  <c r="E18" i="3"/>
  <c r="F12" i="3"/>
  <c r="F18" i="3" s="1"/>
  <c r="H28" i="3"/>
  <c r="H22" i="3"/>
  <c r="D26" i="3"/>
  <c r="I13" i="3"/>
  <c r="H23" i="3"/>
  <c r="E26" i="3"/>
  <c r="D27" i="3"/>
  <c r="I28" i="3"/>
  <c r="H35" i="3"/>
  <c r="H7" i="3"/>
  <c r="F9" i="3"/>
  <c r="E10" i="3"/>
  <c r="E11" i="3" s="1"/>
  <c r="I14" i="3"/>
  <c r="H15" i="3"/>
  <c r="H24" i="3"/>
  <c r="F26" i="3"/>
  <c r="I26" i="3" s="1"/>
  <c r="E27" i="3"/>
  <c r="D28" i="3"/>
  <c r="I7" i="3"/>
  <c r="H8" i="3"/>
  <c r="G9" i="3"/>
  <c r="F10" i="3"/>
  <c r="E13" i="3"/>
  <c r="E17" i="3" s="1"/>
  <c r="D14" i="3"/>
  <c r="D17" i="3" s="1"/>
  <c r="H16" i="3"/>
  <c r="G20" i="3"/>
  <c r="F21" i="3"/>
  <c r="E22" i="3"/>
  <c r="D23" i="3"/>
  <c r="H25" i="3"/>
  <c r="F27" i="3"/>
  <c r="H27" i="3" s="1"/>
  <c r="E28" i="3"/>
  <c r="D29" i="3"/>
  <c r="I30" i="3"/>
  <c r="H31" i="3"/>
  <c r="G32" i="3"/>
  <c r="F33" i="3"/>
  <c r="E34" i="3"/>
  <c r="D35" i="3"/>
  <c r="G10" i="3"/>
  <c r="F13" i="3"/>
  <c r="F17" i="3" s="1"/>
  <c r="H17" i="3" s="1"/>
  <c r="G21" i="3"/>
  <c r="F22" i="3"/>
  <c r="I22" i="3" s="1"/>
  <c r="G33" i="3"/>
  <c r="F34" i="3"/>
  <c r="G34" i="3"/>
  <c r="D9" i="3"/>
  <c r="D11" i="3" s="1"/>
  <c r="H13" i="3"/>
  <c r="D20" i="3"/>
  <c r="E20" i="3"/>
  <c r="D21" i="3"/>
  <c r="H29" i="3"/>
  <c r="E32" i="3"/>
  <c r="D33" i="3"/>
  <c r="E48" i="2"/>
  <c r="M48" i="2"/>
  <c r="I34" i="3" l="1"/>
  <c r="H34" i="3"/>
  <c r="I10" i="3"/>
  <c r="H10" i="3"/>
  <c r="I9" i="3"/>
  <c r="G11" i="3"/>
  <c r="H9" i="3"/>
  <c r="D18" i="3"/>
  <c r="I33" i="3"/>
  <c r="H33" i="3"/>
  <c r="I20" i="3"/>
  <c r="H20" i="3"/>
  <c r="H26" i="3"/>
  <c r="I27" i="3"/>
  <c r="I21" i="3"/>
  <c r="H21" i="3"/>
  <c r="I32" i="3"/>
  <c r="H32" i="3"/>
  <c r="F11" i="3"/>
  <c r="G12" i="3"/>
  <c r="G18" i="3" l="1"/>
  <c r="H12" i="3"/>
  <c r="I12" i="3"/>
  <c r="I11" i="3"/>
  <c r="H11" i="3"/>
  <c r="I18" i="3" l="1"/>
  <c r="H18" i="3"/>
</calcChain>
</file>

<file path=xl/sharedStrings.xml><?xml version="1.0" encoding="utf-8"?>
<sst xmlns="http://schemas.openxmlformats.org/spreadsheetml/2006/main" count="468" uniqueCount="184">
  <si>
    <t>Acumulado desde Enero</t>
  </si>
  <si>
    <t>Var. (%)</t>
  </si>
  <si>
    <t xml:space="preserve"> </t>
  </si>
  <si>
    <t>Autoridad Portuaria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</si>
  <si>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</si>
  <si>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</si>
  <si>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</si>
  <si>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</si>
  <si>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</si>
  <si>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</si>
  <si>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</si>
  <si>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</si>
  <si>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</si>
  <si>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</si>
  <si>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</si>
  <si>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</si>
  <si>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</si>
  <si>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</si>
  <si>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</si>
  <si>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</si>
  <si>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</si>
  <si>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</si>
  <si>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</si>
  <si>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</si>
  <si>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</si>
  <si>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</si>
  <si>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</si>
  <si>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</si>
  <si>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</si>
  <si>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</si>
  <si>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</si>
  <si>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</si>
  <si>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</si>
  <si>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Abril Graneles Líquidos</t>
  </si>
  <si>
    <t>Acumulado desde Enero Graneles Líquidos</t>
  </si>
  <si>
    <t>2022 t</t>
  </si>
  <si>
    <t>2023 t</t>
  </si>
  <si>
    <t>Abril Graneles Sólidos</t>
  </si>
  <si>
    <t>Acumulado desde Enero Graneles Sólidos</t>
  </si>
  <si>
    <t>Abril Mercancía General</t>
  </si>
  <si>
    <t>Acumulado desde Enero Mercancía General</t>
  </si>
  <si>
    <t>Abril Mercancía general en contenedores</t>
  </si>
  <si>
    <t>Acumulado desde Enero Mercancía general en contenedores</t>
  </si>
  <si>
    <t>Abril Pesca</t>
  </si>
  <si>
    <t>Acumulado desde Enero Pesca</t>
  </si>
  <si>
    <t>Abril Avituallamiento</t>
  </si>
  <si>
    <t>Acumulado desde Enero Avituallamiento</t>
  </si>
  <si>
    <t>Abril Avituallamiento de combustibles líquidos</t>
  </si>
  <si>
    <t>Acumulado desde Enero Avituallamiento de combustibles líquidos</t>
  </si>
  <si>
    <t>Abril Tráfico interior</t>
  </si>
  <si>
    <t>Acumulado desde Enero Tráfico interior</t>
  </si>
  <si>
    <t>Abril Mercancías en tránsito</t>
  </si>
  <si>
    <t>Acumulado desde Enero Mercancías en tránsito</t>
  </si>
  <si>
    <t>Abril Mercancías en tránsito en contenedores</t>
  </si>
  <si>
    <t>Acumulado desde Enero Mercancías en tránsito en contenedores</t>
  </si>
  <si>
    <t>Abril Tráfico Ro-Ro</t>
  </si>
  <si>
    <t>Acumulado desde Enero Tráfico Ro-Ro</t>
  </si>
  <si>
    <t>Abril Unidades de transporte intermodal Ro-Ro UTIS</t>
  </si>
  <si>
    <t>Acumulado desde Enero Unidades de transporte intermodal Ro-Ro UTIS</t>
  </si>
  <si>
    <t>Abril Contenedores TEUS</t>
  </si>
  <si>
    <t>Acumulado desde Enero Contenedores TEUS</t>
  </si>
  <si>
    <t>Abril Contenedores en tránsito TEUS</t>
  </si>
  <si>
    <t>Acumulado desde Enero Contenedores en tránsito TEUS</t>
  </si>
  <si>
    <t>Abril Contenedores entrada-salida nacional TEUS</t>
  </si>
  <si>
    <t>Acumulado desde Enero Contenedores entrada-salida nacional TEUS</t>
  </si>
  <si>
    <t>Abril Contenedores entrada-salida exterior TEUS</t>
  </si>
  <si>
    <t>Acumulado desde Enero Contenedores entrada-salida exterior TEUS</t>
  </si>
  <si>
    <t>Abril Buques mercantes (Número)</t>
  </si>
  <si>
    <t>Acumulado desde Enero Buques mercantes (Número)</t>
  </si>
  <si>
    <t>Abril Buques mercantes (G.T.)</t>
  </si>
  <si>
    <t>Acumulado desde Enero Buques mercantes (G.T.)</t>
  </si>
  <si>
    <t>2022 GT</t>
  </si>
  <si>
    <t>2023 GT</t>
  </si>
  <si>
    <t>Abril Buques de crucero (Número)</t>
  </si>
  <si>
    <t>Acumulado desde Enero Buques de crucero (Número)</t>
  </si>
  <si>
    <t>Abril Pasajeros en régimen de transporte y de crucero (Número)</t>
  </si>
  <si>
    <t>Acumulado desde Enero Pasajeros en régimen de transporte y de crucero (Número)</t>
  </si>
  <si>
    <t>Abril Pasajeros en régimen de transporte (Número)</t>
  </si>
  <si>
    <t>Acumulado desde Enero Pasajeros en régimen de transporte (Número)</t>
  </si>
  <si>
    <t>Abril Pasajeros de crucero (Número)</t>
  </si>
  <si>
    <t>Acumulado desde Enero Pasajeros de crucero (Número)</t>
  </si>
  <si>
    <t>Abril Automóviles en régimen de pasaje (Unidades)</t>
  </si>
  <si>
    <t>Acumulado desde Enero Automóviles en régimen de pasaje (Unidades)</t>
  </si>
  <si>
    <t>Abril Automóviles en régimen de mercancía (Unidades)</t>
  </si>
  <si>
    <t>Acumulado desde Enero Automóviles en régimen de mercancía (Unidades)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</si>
  <si>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</si>
  <si>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</si>
  <si>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</si>
  <si>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</si>
  <si>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</si>
  <si>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</si>
  <si>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</si>
  <si>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</si>
  <si>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</si>
  <si>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</si>
  <si>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</si>
  <si>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</si>
  <si>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</si>
  <si>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</si>
  <si>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</si>
  <si>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</si>
  <si>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</si>
  <si>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</si>
  <si>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</si>
  <si>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</si>
  <si>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</si>
  <si>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</si>
  <si>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</si>
  <si>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</si>
  <si>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</si>
  <si>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</si>
  <si>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</si>
  <si>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</si>
  <si>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</si>
  <si>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</si>
  <si>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</si>
  <si>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</si>
  <si>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</si>
  <si>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</si>
  <si>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</si>
  <si>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</si>
  <si>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</si>
  <si>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</si>
  <si>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</si>
  <si>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</si>
  <si>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</si>
  <si>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</si>
  <si>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</si>
  <si>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</si>
  <si>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</si>
  <si>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</si>
  <si>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</si>
  <si>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</si>
  <si>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</si>
  <si>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</si>
  <si>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</si>
  <si>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</si>
  <si>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</si>
  <si>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</si>
  <si>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</si>
  <si>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</si>
  <si>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</si>
  <si>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</si>
  <si>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</si>
  <si>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</si>
  <si>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</si>
  <si>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</si>
  <si>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</si>
  <si>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</si>
  <si>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</si>
  <si>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Abril 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</si>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</sst>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9" formatCode="#,##0.0_ ;[Red]\-#,##0.0\ "/>
    <numFmt numFmtId="170" formatCode="#,##0_ ;[Red]\-#,##0\ "/>
    <numFmt numFmtId="171" formatCode="0.0"/>
    <numFmt numFmtId="172" formatCode="#,##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5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b/>
      <sz val="16"/>
      <color rgb="FF0A0A44"/>
      <name val="Arial"/>
      <family val="2"/>
    </font>
    <font>
      <b/>
      <sz val="8"/>
      <color rgb="FF36363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363636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12"/>
      <color rgb="FF0A0A44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b/>
      <sz val="9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A0A44"/>
        <bgColor indexed="64"/>
      </patternFill>
    </fill>
  </fills>
  <borders count="3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7" fillId="5" borderId="17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2" borderId="3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right" vertical="center"/>
    </xf>
    <xf numFmtId="3" fontId="15" fillId="4" borderId="5" xfId="0" applyNumberFormat="1" applyFont="1" applyFill="1" applyBorder="1" applyAlignment="1">
      <alignment vertical="center"/>
    </xf>
    <xf numFmtId="3" fontId="15" fillId="0" borderId="5" xfId="0" applyNumberFormat="1" applyFont="1" applyBorder="1" applyAlignment="1">
      <alignment vertical="center"/>
    </xf>
    <xf numFmtId="3" fontId="16" fillId="3" borderId="11" xfId="0" applyNumberFormat="1" applyFont="1" applyFill="1" applyBorder="1" applyAlignment="1">
      <alignment horizontal="right" vertical="center"/>
    </xf>
    <xf numFmtId="3" fontId="16" fillId="3" borderId="3" xfId="0" applyNumberFormat="1" applyFont="1" applyFill="1" applyBorder="1" applyAlignment="1">
      <alignment horizontal="right" vertical="center"/>
    </xf>
    <xf numFmtId="3" fontId="15" fillId="4" borderId="11" xfId="0" applyNumberFormat="1" applyFont="1" applyFill="1" applyBorder="1" applyAlignment="1">
      <alignment horizontal="right" vertical="center"/>
    </xf>
    <xf numFmtId="3" fontId="15" fillId="4" borderId="7" xfId="0" applyNumberFormat="1" applyFont="1" applyFill="1" applyBorder="1" applyAlignment="1">
      <alignment horizontal="right" vertical="center"/>
    </xf>
    <xf numFmtId="3" fontId="15" fillId="4" borderId="3" xfId="0" applyNumberFormat="1" applyFont="1" applyFill="1" applyBorder="1" applyAlignment="1">
      <alignment horizontal="right" vertical="center"/>
    </xf>
    <xf numFmtId="3" fontId="15" fillId="4" borderId="9" xfId="0" applyNumberFormat="1" applyFont="1" applyFill="1" applyBorder="1" applyAlignment="1">
      <alignment horizontal="right" vertical="center"/>
    </xf>
    <xf numFmtId="3" fontId="15" fillId="4" borderId="5" xfId="0" applyNumberFormat="1" applyFont="1" applyFill="1" applyBorder="1" applyAlignment="1">
      <alignment horizontal="right" vertical="center"/>
    </xf>
    <xf numFmtId="3" fontId="15" fillId="0" borderId="3" xfId="0" applyNumberFormat="1" applyFont="1" applyBorder="1" applyAlignment="1">
      <alignment horizontal="right" vertical="center"/>
    </xf>
    <xf numFmtId="3" fontId="15" fillId="0" borderId="8" xfId="0" applyNumberFormat="1" applyFont="1" applyBorder="1" applyAlignment="1">
      <alignment horizontal="right" vertical="center"/>
    </xf>
    <xf numFmtId="3" fontId="15" fillId="0" borderId="7" xfId="0" applyNumberFormat="1" applyFont="1" applyBorder="1" applyAlignment="1">
      <alignment horizontal="right" vertical="center"/>
    </xf>
    <xf numFmtId="3" fontId="15" fillId="4" borderId="2" xfId="0" applyNumberFormat="1" applyFont="1" applyFill="1" applyBorder="1" applyAlignment="1">
      <alignment horizontal="right" vertical="center"/>
    </xf>
    <xf numFmtId="3" fontId="15" fillId="4" borderId="12" xfId="0" applyNumberFormat="1" applyFont="1" applyFill="1" applyBorder="1" applyAlignment="1">
      <alignment horizontal="right" vertical="center"/>
    </xf>
    <xf numFmtId="170" fontId="15" fillId="4" borderId="3" xfId="0" applyNumberFormat="1" applyFont="1" applyFill="1" applyBorder="1" applyAlignment="1">
      <alignment horizontal="right" vertical="center"/>
    </xf>
    <xf numFmtId="169" fontId="15" fillId="4" borderId="3" xfId="0" applyNumberFormat="1" applyFont="1" applyFill="1" applyBorder="1" applyAlignment="1">
      <alignment horizontal="right" vertical="center"/>
    </xf>
    <xf numFmtId="3" fontId="15" fillId="2" borderId="3" xfId="0" applyNumberFormat="1" applyFont="1" applyFill="1" applyBorder="1" applyAlignment="1">
      <alignment horizontal="right" vertical="center"/>
    </xf>
    <xf numFmtId="170" fontId="15" fillId="2" borderId="3" xfId="0" applyNumberFormat="1" applyFont="1" applyFill="1" applyBorder="1" applyAlignment="1">
      <alignment horizontal="right" vertical="center"/>
    </xf>
    <xf numFmtId="169" fontId="15" fillId="2" borderId="3" xfId="0" applyNumberFormat="1" applyFont="1" applyFill="1" applyBorder="1" applyAlignment="1">
      <alignment horizontal="right" vertical="center"/>
    </xf>
    <xf numFmtId="3" fontId="15" fillId="4" borderId="1" xfId="0" applyNumberFormat="1" applyFont="1" applyFill="1" applyBorder="1" applyAlignment="1">
      <alignment horizontal="right" vertical="center"/>
    </xf>
    <xf numFmtId="3" fontId="15" fillId="4" borderId="0" xfId="0" applyNumberFormat="1" applyFont="1" applyFill="1" applyAlignment="1">
      <alignment horizontal="right" vertical="center"/>
    </xf>
    <xf numFmtId="3" fontId="15" fillId="0" borderId="13" xfId="0" applyNumberFormat="1" applyFont="1" applyBorder="1" applyAlignment="1">
      <alignment horizontal="right" vertical="center"/>
    </xf>
    <xf numFmtId="3" fontId="15" fillId="0" borderId="1" xfId="0" applyNumberFormat="1" applyFont="1" applyBorder="1" applyAlignment="1">
      <alignment horizontal="right" vertical="center"/>
    </xf>
    <xf numFmtId="3" fontId="15" fillId="0" borderId="5" xfId="0" applyNumberFormat="1" applyFont="1" applyBorder="1" applyAlignment="1">
      <alignment horizontal="right" vertical="center"/>
    </xf>
    <xf numFmtId="3" fontId="15" fillId="0" borderId="0" xfId="0" applyNumberFormat="1" applyFont="1" applyAlignment="1">
      <alignment horizontal="right" vertical="center"/>
    </xf>
    <xf numFmtId="0" fontId="5" fillId="0" borderId="9" xfId="0" applyFont="1" applyBorder="1" applyAlignment="1">
      <alignment vertical="center"/>
    </xf>
    <xf numFmtId="3" fontId="17" fillId="5" borderId="11" xfId="0" applyNumberFormat="1" applyFont="1" applyFill="1" applyBorder="1" applyAlignment="1">
      <alignment horizontal="right" vertical="center"/>
    </xf>
    <xf numFmtId="3" fontId="17" fillId="5" borderId="7" xfId="0" applyNumberFormat="1" applyFont="1" applyFill="1" applyBorder="1" applyAlignment="1">
      <alignment horizontal="right" vertical="center"/>
    </xf>
    <xf numFmtId="3" fontId="17" fillId="5" borderId="5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9" fillId="5" borderId="5" xfId="0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172" fontId="17" fillId="5" borderId="9" xfId="0" applyNumberFormat="1" applyFont="1" applyFill="1" applyBorder="1" applyAlignment="1">
      <alignment horizontal="right" vertical="center"/>
    </xf>
    <xf numFmtId="171" fontId="15" fillId="4" borderId="5" xfId="0" applyNumberFormat="1" applyFont="1" applyFill="1" applyBorder="1" applyAlignment="1">
      <alignment horizontal="right" vertical="center"/>
    </xf>
    <xf numFmtId="171" fontId="15" fillId="4" borderId="3" xfId="0" applyNumberFormat="1" applyFont="1" applyFill="1" applyBorder="1" applyAlignment="1">
      <alignment horizontal="right" vertical="center"/>
    </xf>
    <xf numFmtId="171" fontId="15" fillId="0" borderId="2" xfId="0" applyNumberFormat="1" applyFont="1" applyBorder="1" applyAlignment="1">
      <alignment horizontal="right" vertical="center"/>
    </xf>
    <xf numFmtId="171" fontId="15" fillId="0" borderId="1" xfId="0" applyNumberFormat="1" applyFont="1" applyBorder="1" applyAlignment="1">
      <alignment horizontal="right" vertical="center"/>
    </xf>
    <xf numFmtId="171" fontId="16" fillId="3" borderId="5" xfId="0" applyNumberFormat="1" applyFont="1" applyFill="1" applyBorder="1" applyAlignment="1">
      <alignment horizontal="right" vertical="center"/>
    </xf>
    <xf numFmtId="171" fontId="15" fillId="4" borderId="4" xfId="0" applyNumberFormat="1" applyFont="1" applyFill="1" applyBorder="1" applyAlignment="1">
      <alignment horizontal="right" vertical="center"/>
    </xf>
    <xf numFmtId="171" fontId="15" fillId="0" borderId="6" xfId="0" applyNumberFormat="1" applyFont="1" applyBorder="1" applyAlignment="1">
      <alignment horizontal="right" vertical="center"/>
    </xf>
    <xf numFmtId="0" fontId="8" fillId="4" borderId="2" xfId="0" applyFont="1" applyFill="1" applyBorder="1" applyAlignment="1">
      <alignment horizontal="left" vertical="center"/>
    </xf>
    <xf numFmtId="3" fontId="12" fillId="5" borderId="0" xfId="0" applyNumberFormat="1" applyFont="1" applyFill="1" applyAlignment="1">
      <alignment horizontal="right" vertical="center"/>
    </xf>
    <xf numFmtId="0" fontId="17" fillId="5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horizontal="left" vertical="center" indent="1"/>
    </xf>
    <xf numFmtId="3" fontId="8" fillId="3" borderId="3" xfId="0" applyNumberFormat="1" applyFont="1" applyFill="1" applyBorder="1" applyAlignment="1">
      <alignment horizontal="right" vertical="center"/>
    </xf>
    <xf numFmtId="3" fontId="8" fillId="3" borderId="5" xfId="0" applyNumberFormat="1" applyFont="1" applyFill="1" applyBorder="1" applyAlignment="1">
      <alignment horizontal="right" vertical="center"/>
    </xf>
    <xf numFmtId="3" fontId="8" fillId="3" borderId="11" xfId="0" applyNumberFormat="1" applyFont="1" applyFill="1" applyBorder="1" applyAlignment="1">
      <alignment horizontal="right" vertical="center"/>
    </xf>
    <xf numFmtId="0" fontId="14" fillId="0" borderId="8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5" fillId="0" borderId="7" xfId="0" applyFont="1" applyBorder="1" applyAlignment="1">
      <alignment horizontal="right" vertical="center"/>
    </xf>
    <xf numFmtId="0" fontId="14" fillId="0" borderId="3" xfId="0" applyFont="1" applyBorder="1" applyAlignment="1">
      <alignment horizontal="left" vertical="center"/>
    </xf>
    <xf numFmtId="0" fontId="17" fillId="5" borderId="3" xfId="0" applyFont="1" applyFill="1" applyBorder="1" applyAlignment="1">
      <alignment horizontal="center" vertical="center"/>
    </xf>
    <xf numFmtId="3" fontId="15" fillId="4" borderId="3" xfId="0" applyNumberFormat="1" applyFont="1" applyFill="1" applyBorder="1" applyAlignment="1">
      <alignment vertical="center"/>
    </xf>
    <xf numFmtId="0" fontId="15" fillId="0" borderId="10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15" fillId="0" borderId="3" xfId="0" applyFont="1" applyBorder="1" applyAlignment="1">
      <alignment vertical="center"/>
    </xf>
    <xf numFmtId="0" fontId="17" fillId="5" borderId="6" xfId="0" applyFont="1" applyFill="1" applyBorder="1" applyAlignment="1">
      <alignment horizontal="center" vertical="center"/>
    </xf>
    <xf numFmtId="3" fontId="12" fillId="5" borderId="7" xfId="0" applyNumberFormat="1" applyFont="1" applyFill="1" applyBorder="1" applyAlignment="1">
      <alignment horizontal="right" vertical="center"/>
    </xf>
    <xf numFmtId="171" fontId="12" fillId="5" borderId="4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vertical="center"/>
    </xf>
    <xf numFmtId="3" fontId="19" fillId="5" borderId="5" xfId="0" applyNumberFormat="1" applyFont="1" applyFill="1" applyBorder="1" applyAlignment="1">
      <alignment horizontal="right" vertical="center"/>
    </xf>
    <xf numFmtId="169" fontId="19" fillId="5" borderId="5" xfId="0" applyNumberFormat="1" applyFont="1" applyFill="1" applyBorder="1" applyAlignment="1">
      <alignment horizontal="right" vertical="center"/>
    </xf>
    <xf numFmtId="172" fontId="17" fillId="5" borderId="7" xfId="0" applyNumberFormat="1" applyFont="1" applyFill="1" applyBorder="1" applyAlignment="1">
      <alignment horizontal="right" vertical="center"/>
    </xf>
    <xf numFmtId="3" fontId="17" fillId="5" borderId="3" xfId="0" applyNumberFormat="1" applyFont="1" applyFill="1" applyBorder="1" applyAlignment="1">
      <alignment horizontal="right" vertical="center"/>
    </xf>
    <xf numFmtId="0" fontId="19" fillId="5" borderId="16" xfId="0" applyFont="1" applyFill="1" applyBorder="1" applyAlignment="1">
      <alignment horizontal="center" vertical="center"/>
    </xf>
    <xf numFmtId="0" fontId="20" fillId="3" borderId="22" xfId="0" applyFont="1" applyFill="1" applyBorder="1" applyAlignment="1">
      <alignment horizontal="left" vertical="center" wrapText="1"/>
    </xf>
    <xf numFmtId="0" fontId="20" fillId="2" borderId="23" xfId="0" applyFont="1" applyFill="1" applyBorder="1" applyAlignment="1">
      <alignment horizontal="left" vertical="center" wrapText="1"/>
    </xf>
    <xf numFmtId="3" fontId="21" fillId="2" borderId="24" xfId="0" applyNumberFormat="1" applyFont="1" applyFill="1" applyBorder="1" applyAlignment="1">
      <alignment horizontal="right" vertical="center" wrapText="1"/>
    </xf>
    <xf numFmtId="3" fontId="21" fillId="2" borderId="25" xfId="0" applyNumberFormat="1" applyFont="1" applyFill="1" applyBorder="1" applyAlignment="1">
      <alignment horizontal="right" vertical="center" wrapText="1"/>
    </xf>
    <xf numFmtId="170" fontId="21" fillId="2" borderId="15" xfId="0" applyNumberFormat="1" applyFont="1" applyFill="1" applyBorder="1" applyAlignment="1">
      <alignment horizontal="right" vertical="center" wrapText="1"/>
    </xf>
    <xf numFmtId="169" fontId="21" fillId="2" borderId="26" xfId="0" applyNumberFormat="1" applyFont="1" applyFill="1" applyBorder="1" applyAlignment="1">
      <alignment horizontal="right" vertical="center" wrapText="1"/>
    </xf>
    <xf numFmtId="3" fontId="21" fillId="2" borderId="27" xfId="0" applyNumberFormat="1" applyFont="1" applyFill="1" applyBorder="1" applyAlignment="1">
      <alignment horizontal="right" vertical="center" wrapText="1"/>
    </xf>
    <xf numFmtId="0" fontId="10" fillId="0" borderId="29" xfId="0" applyFont="1" applyBorder="1" applyAlignment="1">
      <alignment horizontal="left" vertical="center" wrapText="1" indent="1"/>
    </xf>
    <xf numFmtId="3" fontId="9" fillId="0" borderId="30" xfId="0" applyNumberFormat="1" applyFont="1" applyBorder="1" applyAlignment="1">
      <alignment horizontal="right" vertical="center" wrapText="1"/>
    </xf>
    <xf numFmtId="172" fontId="9" fillId="0" borderId="30" xfId="0" applyNumberFormat="1" applyFont="1" applyBorder="1" applyAlignment="1">
      <alignment horizontal="right" vertical="center" wrapText="1"/>
    </xf>
    <xf numFmtId="0" fontId="17" fillId="5" borderId="31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/>
    </xf>
    <xf numFmtId="0" fontId="19" fillId="5" borderId="28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right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center" wrapText="1" indent="1"/>
    </xf>
    <xf numFmtId="0" fontId="8" fillId="4" borderId="20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 indent="1"/>
    </xf>
    <xf numFmtId="0" fontId="12" fillId="5" borderId="18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55"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4%20Ab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5">
          <cell r="B35">
            <v>15729199</v>
          </cell>
          <cell r="C35">
            <v>15707808</v>
          </cell>
          <cell r="D35">
            <v>59981343</v>
          </cell>
          <cell r="E35">
            <v>60058144</v>
          </cell>
        </row>
      </sheetData>
      <sheetData sheetId="8">
        <row r="35">
          <cell r="B35">
            <v>7903202</v>
          </cell>
          <cell r="C35">
            <v>7709083</v>
          </cell>
          <cell r="D35">
            <v>30306317</v>
          </cell>
          <cell r="E35">
            <v>31313309</v>
          </cell>
        </row>
      </sheetData>
      <sheetData sheetId="9">
        <row r="35">
          <cell r="B35">
            <v>23750586</v>
          </cell>
          <cell r="C35">
            <v>22216042</v>
          </cell>
          <cell r="D35">
            <v>89940835</v>
          </cell>
          <cell r="E35">
            <v>85029947</v>
          </cell>
        </row>
      </sheetData>
      <sheetData sheetId="10">
        <row r="35">
          <cell r="B35">
            <v>16706115</v>
          </cell>
          <cell r="C35">
            <v>15141304</v>
          </cell>
          <cell r="D35">
            <v>62806595</v>
          </cell>
          <cell r="E35">
            <v>57402346</v>
          </cell>
        </row>
      </sheetData>
      <sheetData sheetId="11">
        <row r="35">
          <cell r="B35">
            <v>13874.363000000001</v>
          </cell>
          <cell r="C35">
            <v>11372.285</v>
          </cell>
          <cell r="D35">
            <v>44033.869000000006</v>
          </cell>
          <cell r="E35">
            <v>42375.637999999999</v>
          </cell>
        </row>
      </sheetData>
      <sheetData sheetId="12">
        <row r="35">
          <cell r="B35">
            <v>987254</v>
          </cell>
          <cell r="C35">
            <v>912344</v>
          </cell>
          <cell r="D35">
            <v>3751748</v>
          </cell>
          <cell r="E35">
            <v>3490779</v>
          </cell>
        </row>
      </sheetData>
      <sheetData sheetId="13">
        <row r="35">
          <cell r="B35">
            <v>831852</v>
          </cell>
          <cell r="C35">
            <v>762334</v>
          </cell>
          <cell r="D35">
            <v>3172389</v>
          </cell>
          <cell r="E35">
            <v>2937221</v>
          </cell>
        </row>
      </sheetData>
      <sheetData sheetId="14">
        <row r="35">
          <cell r="B35">
            <v>377074</v>
          </cell>
          <cell r="C35">
            <v>295102</v>
          </cell>
          <cell r="D35">
            <v>1299160</v>
          </cell>
          <cell r="E35">
            <v>1143803</v>
          </cell>
        </row>
      </sheetData>
      <sheetData sheetId="15">
        <row r="35">
          <cell r="B35">
            <v>13398152</v>
          </cell>
          <cell r="C35">
            <v>12777110</v>
          </cell>
          <cell r="D35">
            <v>49511657</v>
          </cell>
          <cell r="E35">
            <v>47709198</v>
          </cell>
        </row>
      </sheetData>
      <sheetData sheetId="16">
        <row r="35">
          <cell r="B35">
            <v>10263749</v>
          </cell>
          <cell r="C35">
            <v>9191221</v>
          </cell>
          <cell r="D35">
            <v>38070404</v>
          </cell>
          <cell r="E35">
            <v>33814415</v>
          </cell>
        </row>
      </sheetData>
      <sheetData sheetId="17">
        <row r="35">
          <cell r="B35">
            <v>6012537</v>
          </cell>
          <cell r="C35">
            <v>5969142</v>
          </cell>
          <cell r="D35">
            <v>22922730</v>
          </cell>
          <cell r="E35">
            <v>23648558</v>
          </cell>
        </row>
      </sheetData>
      <sheetData sheetId="18">
        <row r="35">
          <cell r="B35">
            <v>251189</v>
          </cell>
          <cell r="C35">
            <v>245128</v>
          </cell>
          <cell r="D35">
            <v>950883</v>
          </cell>
          <cell r="E35">
            <v>967032</v>
          </cell>
        </row>
      </sheetData>
      <sheetData sheetId="19">
        <row r="35">
          <cell r="B35">
            <v>1503304.75</v>
          </cell>
          <cell r="C35">
            <v>1358161.5</v>
          </cell>
          <cell r="D35">
            <v>5694173.75</v>
          </cell>
          <cell r="E35">
            <v>5235469.25</v>
          </cell>
        </row>
      </sheetData>
      <sheetData sheetId="20">
        <row r="35">
          <cell r="B35">
            <v>818937.5</v>
          </cell>
          <cell r="C35">
            <v>713759.5</v>
          </cell>
          <cell r="D35">
            <v>3055087.67</v>
          </cell>
          <cell r="E35">
            <v>2669830.5</v>
          </cell>
        </row>
      </sheetData>
      <sheetData sheetId="21">
        <row r="35">
          <cell r="B35">
            <v>166550</v>
          </cell>
          <cell r="C35">
            <v>167045</v>
          </cell>
          <cell r="D35">
            <v>643983.5</v>
          </cell>
          <cell r="E35">
            <v>673083.25</v>
          </cell>
        </row>
      </sheetData>
      <sheetData sheetId="22">
        <row r="35">
          <cell r="B35">
            <v>517817.25</v>
          </cell>
          <cell r="C35">
            <v>477357</v>
          </cell>
          <cell r="D35">
            <v>1995102.58</v>
          </cell>
          <cell r="E35">
            <v>1892555.5</v>
          </cell>
        </row>
      </sheetData>
      <sheetData sheetId="23">
        <row r="35">
          <cell r="B35">
            <v>12009</v>
          </cell>
          <cell r="C35">
            <v>12957</v>
          </cell>
          <cell r="D35">
            <v>44238</v>
          </cell>
          <cell r="E35">
            <v>47298</v>
          </cell>
        </row>
      </sheetData>
      <sheetData sheetId="24">
        <row r="35">
          <cell r="B35">
            <v>205304017</v>
          </cell>
          <cell r="C35">
            <v>211599001</v>
          </cell>
          <cell r="D35">
            <v>742255138</v>
          </cell>
          <cell r="E35">
            <v>797839100</v>
          </cell>
        </row>
      </sheetData>
      <sheetData sheetId="25">
        <row r="35">
          <cell r="B35">
            <v>573</v>
          </cell>
          <cell r="C35">
            <v>512</v>
          </cell>
          <cell r="D35">
            <v>1359</v>
          </cell>
          <cell r="E35">
            <v>1253</v>
          </cell>
        </row>
      </sheetData>
      <sheetData sheetId="26">
        <row r="35">
          <cell r="B35">
            <v>2215370</v>
          </cell>
          <cell r="C35">
            <v>2966922</v>
          </cell>
          <cell r="D35">
            <v>6159662</v>
          </cell>
          <cell r="E35">
            <v>9075160</v>
          </cell>
        </row>
      </sheetData>
      <sheetData sheetId="27">
        <row r="35">
          <cell r="B35">
            <v>1618593</v>
          </cell>
          <cell r="C35">
            <v>2035298</v>
          </cell>
          <cell r="D35">
            <v>4746705</v>
          </cell>
          <cell r="E35">
            <v>6301438</v>
          </cell>
        </row>
      </sheetData>
      <sheetData sheetId="28">
        <row r="35">
          <cell r="B35">
            <v>596777</v>
          </cell>
          <cell r="C35">
            <v>931624</v>
          </cell>
          <cell r="D35">
            <v>1412957</v>
          </cell>
          <cell r="E35">
            <v>2773722</v>
          </cell>
        </row>
      </sheetData>
      <sheetData sheetId="29">
        <row r="35">
          <cell r="B35">
            <v>435064</v>
          </cell>
          <cell r="C35">
            <v>525634</v>
          </cell>
          <cell r="D35">
            <v>1286248</v>
          </cell>
          <cell r="E35">
            <v>1648581</v>
          </cell>
        </row>
      </sheetData>
      <sheetData sheetId="30">
        <row r="35">
          <cell r="B35">
            <v>250299</v>
          </cell>
          <cell r="C35">
            <v>352084</v>
          </cell>
          <cell r="D35">
            <v>958247</v>
          </cell>
          <cell r="E35">
            <v>1303838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opLeftCell="CX1" workbookViewId="0">
      <selection activeCell="DT5" sqref="DT5"/>
    </sheetView>
  </sheetViews>
  <sheetFormatPr baseColWidth="10" defaultColWidth="9.140625" defaultRowHeight="15" x14ac:dyDescent="0.25"/>
  <cols>
    <col min="1" max="1" width="20.42578125" customWidth="1"/>
    <col min="21" max="21" width="11.5703125" customWidth="1"/>
    <col min="33" max="33" width="16.42578125" customWidth="1"/>
    <col min="36" max="36" width="11.42578125" customWidth="1"/>
    <col min="48" max="48" width="11.28515625" customWidth="1"/>
    <col min="58" max="58" width="12.42578125" customWidth="1"/>
    <col min="61" max="61" width="10.42578125" customWidth="1"/>
    <col min="63" max="63" width="11" customWidth="1"/>
    <col min="87" max="87" width="11.28515625" customWidth="1"/>
    <col min="88" max="88" width="11.85546875" customWidth="1"/>
    <col min="89" max="89" width="12" customWidth="1"/>
    <col min="90" max="90" width="11.5703125" customWidth="1"/>
    <col min="91" max="91" width="11.28515625" customWidth="1"/>
    <col min="97" max="97" width="11.140625" customWidth="1"/>
    <col min="98" max="98" width="14.28515625" customWidth="1"/>
    <col min="101" max="101" width="12.5703125" customWidth="1"/>
    <col min="108" max="108" width="12.85546875" customWidth="1"/>
    <col min="113" max="113" width="12" customWidth="1"/>
    <col min="116" max="116" width="11.28515625" customWidth="1"/>
    <col min="118" max="118" width="13.140625" customWidth="1"/>
    <col min="120" max="121" width="11" customWidth="1"/>
  </cols>
  <sheetData>
    <row r="1" spans="1:121" ht="39" customHeight="1" x14ac:dyDescent="0.25">
      <c r="A1" s="99" t="s">
        <v>3</v>
      </c>
      <c r="B1" s="100" t="s">
        <v>33</v>
      </c>
      <c r="C1" s="100"/>
      <c r="D1" s="100" t="s">
        <v>34</v>
      </c>
      <c r="E1" s="100"/>
      <c r="F1" s="100"/>
      <c r="G1" s="1" t="s">
        <v>37</v>
      </c>
      <c r="H1" s="1"/>
      <c r="I1" s="100" t="s">
        <v>38</v>
      </c>
      <c r="J1" s="100"/>
      <c r="K1" s="100"/>
      <c r="L1" s="100" t="s">
        <v>39</v>
      </c>
      <c r="M1" s="100"/>
      <c r="N1" s="100" t="s">
        <v>40</v>
      </c>
      <c r="O1" s="100"/>
      <c r="P1" s="100"/>
      <c r="Q1" s="100" t="s">
        <v>41</v>
      </c>
      <c r="R1" s="100"/>
      <c r="S1" s="100" t="s">
        <v>42</v>
      </c>
      <c r="T1" s="100"/>
      <c r="U1" s="100"/>
      <c r="V1" s="100" t="s">
        <v>43</v>
      </c>
      <c r="W1" s="100"/>
      <c r="X1" s="100" t="s">
        <v>44</v>
      </c>
      <c r="Y1" s="100"/>
      <c r="Z1" s="100"/>
      <c r="AA1" s="1" t="s">
        <v>45</v>
      </c>
      <c r="AB1" s="1"/>
      <c r="AC1" s="100" t="s">
        <v>46</v>
      </c>
      <c r="AD1" s="100"/>
      <c r="AE1" s="100"/>
      <c r="AF1" s="100" t="s">
        <v>47</v>
      </c>
      <c r="AG1" s="100"/>
      <c r="AH1" s="100" t="s">
        <v>48</v>
      </c>
      <c r="AI1" s="100"/>
      <c r="AJ1" s="100"/>
      <c r="AK1" s="100" t="s">
        <v>49</v>
      </c>
      <c r="AL1" s="100"/>
      <c r="AM1" s="100" t="s">
        <v>50</v>
      </c>
      <c r="AN1" s="100"/>
      <c r="AO1" s="100"/>
      <c r="AP1" s="100" t="s">
        <v>51</v>
      </c>
      <c r="AQ1" s="100"/>
      <c r="AR1" s="100" t="s">
        <v>52</v>
      </c>
      <c r="AS1" s="100"/>
      <c r="AT1" s="100"/>
      <c r="AU1" s="100" t="s">
        <v>53</v>
      </c>
      <c r="AV1" s="100"/>
      <c r="AW1" s="100" t="s">
        <v>54</v>
      </c>
      <c r="AX1" s="100"/>
      <c r="AY1" s="100"/>
      <c r="AZ1" s="1" t="s">
        <v>55</v>
      </c>
      <c r="BA1" s="1"/>
      <c r="BB1" s="100" t="s">
        <v>56</v>
      </c>
      <c r="BC1" s="100"/>
      <c r="BD1" s="100"/>
      <c r="BE1" s="100" t="s">
        <v>57</v>
      </c>
      <c r="BF1" s="100"/>
      <c r="BG1" s="100" t="s">
        <v>58</v>
      </c>
      <c r="BH1" s="100"/>
      <c r="BI1" s="100"/>
      <c r="BJ1" s="100" t="s">
        <v>59</v>
      </c>
      <c r="BK1" s="100"/>
      <c r="BL1" s="100" t="s">
        <v>60</v>
      </c>
      <c r="BM1" s="100"/>
      <c r="BN1" s="100"/>
      <c r="BO1" s="100" t="s">
        <v>61</v>
      </c>
      <c r="BP1" s="100"/>
      <c r="BQ1" s="100" t="s">
        <v>62</v>
      </c>
      <c r="BR1" s="100"/>
      <c r="BS1" s="100"/>
      <c r="BT1" s="100" t="s">
        <v>63</v>
      </c>
      <c r="BU1" s="100"/>
      <c r="BV1" s="100" t="s">
        <v>64</v>
      </c>
      <c r="BW1" s="100"/>
      <c r="BX1" s="100"/>
      <c r="BY1" s="100" t="s">
        <v>65</v>
      </c>
      <c r="BZ1" s="100"/>
      <c r="CA1" s="100" t="s">
        <v>66</v>
      </c>
      <c r="CB1" s="100"/>
      <c r="CC1" s="100"/>
      <c r="CD1" s="100" t="s">
        <v>67</v>
      </c>
      <c r="CE1" s="100"/>
      <c r="CF1" s="100" t="s">
        <v>68</v>
      </c>
      <c r="CG1" s="100"/>
      <c r="CH1" s="100"/>
      <c r="CI1" s="100" t="s">
        <v>69</v>
      </c>
      <c r="CJ1" s="100"/>
      <c r="CK1" s="100" t="s">
        <v>70</v>
      </c>
      <c r="CL1" s="100"/>
      <c r="CM1" s="100"/>
      <c r="CN1" s="100" t="s">
        <v>73</v>
      </c>
      <c r="CO1" s="100"/>
      <c r="CP1" s="100" t="s">
        <v>74</v>
      </c>
      <c r="CQ1" s="100"/>
      <c r="CR1" s="100"/>
      <c r="CS1" s="100" t="s">
        <v>75</v>
      </c>
      <c r="CT1" s="100"/>
      <c r="CU1" s="100" t="s">
        <v>76</v>
      </c>
      <c r="CV1" s="100"/>
      <c r="CW1" s="100"/>
      <c r="CX1" s="100" t="s">
        <v>77</v>
      </c>
      <c r="CY1" s="100"/>
      <c r="CZ1" s="100" t="s">
        <v>78</v>
      </c>
      <c r="DA1" s="100"/>
      <c r="DB1" s="100"/>
      <c r="DC1" s="100" t="s">
        <v>79</v>
      </c>
      <c r="DD1" s="100"/>
      <c r="DE1" s="100" t="s">
        <v>80</v>
      </c>
      <c r="DF1" s="100"/>
      <c r="DG1" s="100"/>
      <c r="DH1" s="100" t="s">
        <v>81</v>
      </c>
      <c r="DI1" s="100"/>
      <c r="DJ1" s="100" t="s">
        <v>82</v>
      </c>
      <c r="DK1" s="100"/>
      <c r="DL1" s="100"/>
      <c r="DM1" s="100" t="s">
        <v>83</v>
      </c>
      <c r="DN1" s="100"/>
      <c r="DO1" s="100" t="s">
        <v>84</v>
      </c>
      <c r="DP1" s="100"/>
      <c r="DQ1" s="100"/>
    </row>
    <row r="2" spans="1:121" ht="24" customHeight="1" x14ac:dyDescent="0.25">
      <c r="A2" s="99"/>
      <c r="B2" s="75" t="s">
        <v>35</v>
      </c>
      <c r="C2" s="75" t="s">
        <v>36</v>
      </c>
      <c r="D2" s="75" t="s">
        <v>35</v>
      </c>
      <c r="E2" s="75" t="s">
        <v>36</v>
      </c>
      <c r="F2" s="65" t="s">
        <v>1</v>
      </c>
      <c r="G2" s="75" t="s">
        <v>35</v>
      </c>
      <c r="H2" s="75" t="s">
        <v>36</v>
      </c>
      <c r="I2" s="75" t="s">
        <v>35</v>
      </c>
      <c r="J2" s="75" t="s">
        <v>36</v>
      </c>
      <c r="K2" s="65" t="s">
        <v>1</v>
      </c>
      <c r="L2" s="75" t="s">
        <v>35</v>
      </c>
      <c r="M2" s="75" t="s">
        <v>36</v>
      </c>
      <c r="N2" s="75" t="s">
        <v>35</v>
      </c>
      <c r="O2" s="75" t="s">
        <v>36</v>
      </c>
      <c r="P2" s="65" t="s">
        <v>1</v>
      </c>
      <c r="Q2" s="75" t="s">
        <v>35</v>
      </c>
      <c r="R2" s="75" t="s">
        <v>36</v>
      </c>
      <c r="S2" s="75" t="s">
        <v>35</v>
      </c>
      <c r="T2" s="75" t="s">
        <v>36</v>
      </c>
      <c r="U2" s="65" t="s">
        <v>1</v>
      </c>
      <c r="V2" s="75" t="s">
        <v>35</v>
      </c>
      <c r="W2" s="75" t="s">
        <v>36</v>
      </c>
      <c r="X2" s="75" t="s">
        <v>35</v>
      </c>
      <c r="Y2" s="75" t="s">
        <v>36</v>
      </c>
      <c r="Z2" s="65" t="s">
        <v>1</v>
      </c>
      <c r="AA2" s="75" t="s">
        <v>35</v>
      </c>
      <c r="AB2" s="75" t="s">
        <v>36</v>
      </c>
      <c r="AC2" s="75" t="s">
        <v>35</v>
      </c>
      <c r="AD2" s="75" t="s">
        <v>36</v>
      </c>
      <c r="AE2" s="65" t="s">
        <v>1</v>
      </c>
      <c r="AF2" s="75" t="s">
        <v>35</v>
      </c>
      <c r="AG2" s="75" t="s">
        <v>36</v>
      </c>
      <c r="AH2" s="75" t="s">
        <v>35</v>
      </c>
      <c r="AI2" s="75" t="s">
        <v>36</v>
      </c>
      <c r="AJ2" s="65" t="s">
        <v>1</v>
      </c>
      <c r="AK2" s="75" t="s">
        <v>35</v>
      </c>
      <c r="AL2" s="75" t="s">
        <v>36</v>
      </c>
      <c r="AM2" s="75" t="s">
        <v>35</v>
      </c>
      <c r="AN2" s="75" t="s">
        <v>36</v>
      </c>
      <c r="AO2" s="65" t="s">
        <v>1</v>
      </c>
      <c r="AP2" s="75" t="s">
        <v>35</v>
      </c>
      <c r="AQ2" s="75" t="s">
        <v>36</v>
      </c>
      <c r="AR2" s="75" t="s">
        <v>35</v>
      </c>
      <c r="AS2" s="75" t="s">
        <v>36</v>
      </c>
      <c r="AT2" s="65" t="s">
        <v>1</v>
      </c>
      <c r="AU2" s="75" t="s">
        <v>35</v>
      </c>
      <c r="AV2" s="75" t="s">
        <v>36</v>
      </c>
      <c r="AW2" s="75" t="s">
        <v>35</v>
      </c>
      <c r="AX2" s="75" t="s">
        <v>36</v>
      </c>
      <c r="AY2" s="65" t="s">
        <v>1</v>
      </c>
      <c r="AZ2" s="75" t="s">
        <v>35</v>
      </c>
      <c r="BA2" s="75" t="s">
        <v>36</v>
      </c>
      <c r="BB2" s="75" t="s">
        <v>35</v>
      </c>
      <c r="BC2" s="75" t="s">
        <v>36</v>
      </c>
      <c r="BD2" s="65" t="s">
        <v>1</v>
      </c>
      <c r="BE2" s="75">
        <v>2022</v>
      </c>
      <c r="BF2" s="75">
        <v>2023</v>
      </c>
      <c r="BG2" s="75">
        <v>2022</v>
      </c>
      <c r="BH2" s="75">
        <v>2023</v>
      </c>
      <c r="BI2" s="65" t="s">
        <v>1</v>
      </c>
      <c r="BJ2" s="101">
        <v>2022</v>
      </c>
      <c r="BK2" s="75">
        <v>2023</v>
      </c>
      <c r="BL2" s="75">
        <v>2022</v>
      </c>
      <c r="BM2" s="75">
        <v>2023</v>
      </c>
      <c r="BN2" s="65" t="s">
        <v>1</v>
      </c>
      <c r="BO2" s="75">
        <v>2022</v>
      </c>
      <c r="BP2" s="75">
        <v>2023</v>
      </c>
      <c r="BQ2" s="75">
        <v>2022</v>
      </c>
      <c r="BR2" s="75">
        <v>2023</v>
      </c>
      <c r="BS2" s="65" t="s">
        <v>1</v>
      </c>
      <c r="BT2" s="75">
        <v>2022</v>
      </c>
      <c r="BU2" s="75">
        <v>2023</v>
      </c>
      <c r="BV2" s="75">
        <v>2022</v>
      </c>
      <c r="BW2" s="75">
        <v>2023</v>
      </c>
      <c r="BX2" s="65" t="s">
        <v>1</v>
      </c>
      <c r="BY2" s="75">
        <v>2022</v>
      </c>
      <c r="BZ2" s="75">
        <v>2023</v>
      </c>
      <c r="CA2" s="75">
        <v>2022</v>
      </c>
      <c r="CB2" s="75">
        <v>2023</v>
      </c>
      <c r="CC2" s="65" t="s">
        <v>1</v>
      </c>
      <c r="CD2" s="75">
        <v>2022</v>
      </c>
      <c r="CE2" s="75">
        <v>2023</v>
      </c>
      <c r="CF2" s="75">
        <v>2022</v>
      </c>
      <c r="CG2" s="75">
        <v>2023</v>
      </c>
      <c r="CH2" s="65" t="s">
        <v>1</v>
      </c>
      <c r="CI2" s="75" t="s">
        <v>71</v>
      </c>
      <c r="CJ2" s="75" t="s">
        <v>72</v>
      </c>
      <c r="CK2" s="75" t="s">
        <v>71</v>
      </c>
      <c r="CL2" s="75" t="s">
        <v>72</v>
      </c>
      <c r="CM2" s="65" t="s">
        <v>1</v>
      </c>
      <c r="CN2" s="75">
        <v>2022</v>
      </c>
      <c r="CO2" s="75">
        <v>2023</v>
      </c>
      <c r="CP2" s="75">
        <v>2022</v>
      </c>
      <c r="CQ2" s="75">
        <v>2023</v>
      </c>
      <c r="CR2" s="65" t="s">
        <v>1</v>
      </c>
      <c r="CS2" s="75">
        <v>2022</v>
      </c>
      <c r="CT2" s="75">
        <v>2023</v>
      </c>
      <c r="CU2" s="75">
        <v>2022</v>
      </c>
      <c r="CV2" s="75">
        <v>2023</v>
      </c>
      <c r="CW2" s="65" t="s">
        <v>1</v>
      </c>
      <c r="CX2" s="75">
        <v>2022</v>
      </c>
      <c r="CY2" s="75">
        <v>2023</v>
      </c>
      <c r="CZ2" s="75">
        <v>2022</v>
      </c>
      <c r="DA2" s="75">
        <v>2023</v>
      </c>
      <c r="DB2" s="65" t="s">
        <v>1</v>
      </c>
      <c r="DC2" s="75">
        <v>2022</v>
      </c>
      <c r="DD2" s="75">
        <v>2023</v>
      </c>
      <c r="DE2" s="75">
        <v>2022</v>
      </c>
      <c r="DF2" s="75">
        <v>2023</v>
      </c>
      <c r="DG2" s="65" t="s">
        <v>1</v>
      </c>
      <c r="DH2" s="75">
        <v>2022</v>
      </c>
      <c r="DI2" s="75">
        <v>2023</v>
      </c>
      <c r="DJ2" s="75">
        <v>2022</v>
      </c>
      <c r="DK2" s="75">
        <v>2023</v>
      </c>
      <c r="DL2" s="65" t="s">
        <v>1</v>
      </c>
      <c r="DM2" s="75">
        <v>2022</v>
      </c>
      <c r="DN2" s="75">
        <v>2023</v>
      </c>
      <c r="DO2" s="75">
        <v>2022</v>
      </c>
      <c r="DP2" s="75">
        <v>2023</v>
      </c>
      <c r="DQ2" s="65" t="s">
        <v>1</v>
      </c>
    </row>
    <row r="3" spans="1:121" x14ac:dyDescent="0.25">
      <c r="A3" s="96" t="s">
        <v>4</v>
      </c>
      <c r="B3" s="97">
        <v>716713</v>
      </c>
      <c r="C3" s="97">
        <v>548746</v>
      </c>
      <c r="D3" s="97">
        <v>2601154</v>
      </c>
      <c r="E3" s="97">
        <v>2712174</v>
      </c>
      <c r="F3" s="98">
        <v>4.268105617737362</v>
      </c>
      <c r="G3" s="97">
        <v>237798</v>
      </c>
      <c r="H3" s="97">
        <v>482784</v>
      </c>
      <c r="I3" s="97">
        <v>1139558</v>
      </c>
      <c r="J3" s="97">
        <v>2094922</v>
      </c>
      <c r="K3" s="98">
        <v>83.836364625582888</v>
      </c>
      <c r="L3" s="97">
        <v>54009</v>
      </c>
      <c r="M3" s="97">
        <v>56369</v>
      </c>
      <c r="N3" s="97">
        <v>261761</v>
      </c>
      <c r="O3" s="97">
        <v>235039</v>
      </c>
      <c r="P3" s="98">
        <v>-10.20854901990748</v>
      </c>
      <c r="Q3" s="97">
        <v>0</v>
      </c>
      <c r="R3" s="97">
        <v>43</v>
      </c>
      <c r="S3" s="97">
        <v>30</v>
      </c>
      <c r="T3" s="97">
        <v>109</v>
      </c>
      <c r="U3" s="98">
        <v>263.33333333333331</v>
      </c>
      <c r="V3" s="97">
        <v>2106.377</v>
      </c>
      <c r="W3" s="97">
        <v>2122.3339999999998</v>
      </c>
      <c r="X3" s="97">
        <v>5618.4929999999986</v>
      </c>
      <c r="Y3" s="97">
        <v>7153.6529999999984</v>
      </c>
      <c r="Z3" s="98">
        <v>27.32334097417225</v>
      </c>
      <c r="AA3" s="97">
        <v>3178</v>
      </c>
      <c r="AB3" s="97">
        <v>3001</v>
      </c>
      <c r="AC3" s="97">
        <v>16119</v>
      </c>
      <c r="AD3" s="97">
        <v>16533</v>
      </c>
      <c r="AE3" s="98">
        <v>2.5683975432719142</v>
      </c>
      <c r="AF3" s="97">
        <v>2428</v>
      </c>
      <c r="AG3" s="97">
        <v>2239</v>
      </c>
      <c r="AH3" s="97">
        <v>9876</v>
      </c>
      <c r="AI3" s="97">
        <v>9720</v>
      </c>
      <c r="AJ3" s="98">
        <v>-1.579586877278246</v>
      </c>
      <c r="AK3" s="97">
        <v>0</v>
      </c>
      <c r="AL3" s="97">
        <v>0</v>
      </c>
      <c r="AM3" s="97">
        <v>0</v>
      </c>
      <c r="AN3" s="97">
        <v>0</v>
      </c>
      <c r="AO3" s="98" t="s">
        <v>2</v>
      </c>
      <c r="AP3" s="97">
        <v>22678</v>
      </c>
      <c r="AQ3" s="97">
        <v>172519</v>
      </c>
      <c r="AR3" s="97">
        <v>115008</v>
      </c>
      <c r="AS3" s="97">
        <v>1075308</v>
      </c>
      <c r="AT3" s="98">
        <v>834.98539232053417</v>
      </c>
      <c r="AU3" s="97">
        <v>0</v>
      </c>
      <c r="AV3" s="97">
        <v>0</v>
      </c>
      <c r="AW3" s="97">
        <v>0</v>
      </c>
      <c r="AX3" s="97">
        <v>0</v>
      </c>
      <c r="AY3" s="98" t="s">
        <v>2</v>
      </c>
      <c r="AZ3" s="97">
        <v>0</v>
      </c>
      <c r="BA3" s="97">
        <v>0</v>
      </c>
      <c r="BB3" s="97">
        <v>0</v>
      </c>
      <c r="BC3" s="97">
        <v>0</v>
      </c>
      <c r="BD3" s="98" t="s">
        <v>2</v>
      </c>
      <c r="BE3" s="97">
        <v>0</v>
      </c>
      <c r="BF3" s="97">
        <v>0</v>
      </c>
      <c r="BG3" s="97">
        <v>0</v>
      </c>
      <c r="BH3" s="97">
        <v>0</v>
      </c>
      <c r="BI3" s="98" t="s">
        <v>2</v>
      </c>
      <c r="BJ3" s="97">
        <v>0</v>
      </c>
      <c r="BK3" s="97">
        <v>3</v>
      </c>
      <c r="BL3" s="97">
        <v>3</v>
      </c>
      <c r="BM3" s="97">
        <v>9</v>
      </c>
      <c r="BN3" s="98">
        <v>200</v>
      </c>
      <c r="BO3" s="97">
        <v>0</v>
      </c>
      <c r="BP3" s="97">
        <v>0</v>
      </c>
      <c r="BQ3" s="97">
        <v>0</v>
      </c>
      <c r="BR3" s="97">
        <v>0</v>
      </c>
      <c r="BS3" s="98" t="s">
        <v>2</v>
      </c>
      <c r="BT3" s="97">
        <v>0</v>
      </c>
      <c r="BU3" s="97">
        <v>0</v>
      </c>
      <c r="BV3" s="97">
        <v>0</v>
      </c>
      <c r="BW3" s="97">
        <v>0</v>
      </c>
      <c r="BX3" s="98" t="s">
        <v>2</v>
      </c>
      <c r="BY3" s="97">
        <v>0</v>
      </c>
      <c r="BZ3" s="97">
        <v>3</v>
      </c>
      <c r="CA3" s="97">
        <v>3</v>
      </c>
      <c r="CB3" s="97">
        <v>9</v>
      </c>
      <c r="CC3" s="98">
        <v>200</v>
      </c>
      <c r="CD3" s="97">
        <v>85</v>
      </c>
      <c r="CE3" s="97">
        <v>103</v>
      </c>
      <c r="CF3" s="97">
        <v>323</v>
      </c>
      <c r="CG3" s="97">
        <v>366</v>
      </c>
      <c r="CH3" s="98">
        <v>13.31269349845201</v>
      </c>
      <c r="CI3" s="97">
        <v>2596430</v>
      </c>
      <c r="CJ3" s="97">
        <v>2292395</v>
      </c>
      <c r="CK3" s="97">
        <v>6718823</v>
      </c>
      <c r="CL3" s="97">
        <v>6957052</v>
      </c>
      <c r="CM3" s="98">
        <v>3.5456954290952472</v>
      </c>
      <c r="CN3" s="97">
        <v>19</v>
      </c>
      <c r="CO3" s="97">
        <v>14</v>
      </c>
      <c r="CP3" s="97">
        <v>30</v>
      </c>
      <c r="CQ3" s="97">
        <v>22</v>
      </c>
      <c r="CR3" s="98">
        <v>-26.666666666666671</v>
      </c>
      <c r="CS3" s="97">
        <v>25581</v>
      </c>
      <c r="CT3" s="97">
        <v>27030</v>
      </c>
      <c r="CU3" s="97">
        <v>35971</v>
      </c>
      <c r="CV3" s="97">
        <v>44179</v>
      </c>
      <c r="CW3" s="98">
        <v>22.818381473965129</v>
      </c>
      <c r="CX3" s="97">
        <v>0</v>
      </c>
      <c r="CY3" s="97">
        <v>0</v>
      </c>
      <c r="CZ3" s="97">
        <v>0</v>
      </c>
      <c r="DA3" s="97">
        <v>0</v>
      </c>
      <c r="DB3" s="98" t="s">
        <v>2</v>
      </c>
      <c r="DC3" s="97">
        <v>25581</v>
      </c>
      <c r="DD3" s="97">
        <v>27030</v>
      </c>
      <c r="DE3" s="97">
        <v>35971</v>
      </c>
      <c r="DF3" s="97">
        <v>44179</v>
      </c>
      <c r="DG3" s="98">
        <v>22.818381473965129</v>
      </c>
      <c r="DH3" s="97">
        <v>0</v>
      </c>
      <c r="DI3" s="97">
        <v>0</v>
      </c>
      <c r="DJ3" s="97">
        <v>0</v>
      </c>
      <c r="DK3" s="97">
        <v>0</v>
      </c>
      <c r="DL3" s="98" t="s">
        <v>2</v>
      </c>
      <c r="DM3" s="97">
        <v>0</v>
      </c>
      <c r="DN3" s="97">
        <v>0</v>
      </c>
      <c r="DO3" s="97">
        <v>0</v>
      </c>
      <c r="DP3" s="97">
        <v>0</v>
      </c>
      <c r="DQ3" s="98" t="s">
        <v>2</v>
      </c>
    </row>
    <row r="4" spans="1:121" x14ac:dyDescent="0.25">
      <c r="A4" s="96" t="s">
        <v>5</v>
      </c>
      <c r="B4" s="97">
        <v>2100</v>
      </c>
      <c r="C4" s="97">
        <v>1</v>
      </c>
      <c r="D4" s="97">
        <v>14575</v>
      </c>
      <c r="E4" s="97">
        <v>11958</v>
      </c>
      <c r="F4" s="98">
        <v>-17.955403087478562</v>
      </c>
      <c r="G4" s="97">
        <v>171913</v>
      </c>
      <c r="H4" s="97">
        <v>115313</v>
      </c>
      <c r="I4" s="97">
        <v>475261</v>
      </c>
      <c r="J4" s="97">
        <v>718583</v>
      </c>
      <c r="K4" s="98">
        <v>51.197552502730083</v>
      </c>
      <c r="L4" s="97">
        <v>133752</v>
      </c>
      <c r="M4" s="97">
        <v>95671</v>
      </c>
      <c r="N4" s="97">
        <v>513792</v>
      </c>
      <c r="O4" s="97">
        <v>396240</v>
      </c>
      <c r="P4" s="98">
        <v>-22.87929745889387</v>
      </c>
      <c r="Q4" s="97">
        <v>121382</v>
      </c>
      <c r="R4" s="97">
        <v>92491</v>
      </c>
      <c r="S4" s="97">
        <v>460993</v>
      </c>
      <c r="T4" s="97">
        <v>367783</v>
      </c>
      <c r="U4" s="98">
        <v>-20.21939595612081</v>
      </c>
      <c r="V4" s="97">
        <v>0</v>
      </c>
      <c r="W4" s="97">
        <v>0</v>
      </c>
      <c r="X4" s="97">
        <v>78.673000000000002</v>
      </c>
      <c r="Y4" s="97">
        <v>0</v>
      </c>
      <c r="Z4" s="98">
        <v>-100</v>
      </c>
      <c r="AA4" s="97">
        <v>1779</v>
      </c>
      <c r="AB4" s="97">
        <v>2751</v>
      </c>
      <c r="AC4" s="97">
        <v>7252</v>
      </c>
      <c r="AD4" s="97">
        <v>7571</v>
      </c>
      <c r="AE4" s="98">
        <v>4.3987865416436884</v>
      </c>
      <c r="AF4" s="97">
        <v>287</v>
      </c>
      <c r="AG4" s="97">
        <v>123</v>
      </c>
      <c r="AH4" s="97">
        <v>757</v>
      </c>
      <c r="AI4" s="97">
        <v>696</v>
      </c>
      <c r="AJ4" s="98">
        <v>-8.0581241743725229</v>
      </c>
      <c r="AK4" s="97">
        <v>0</v>
      </c>
      <c r="AL4" s="97">
        <v>0</v>
      </c>
      <c r="AM4" s="97">
        <v>0</v>
      </c>
      <c r="AN4" s="97">
        <v>0</v>
      </c>
      <c r="AO4" s="98" t="s">
        <v>2</v>
      </c>
      <c r="AP4" s="97">
        <v>2655</v>
      </c>
      <c r="AQ4" s="97">
        <v>3908</v>
      </c>
      <c r="AR4" s="97">
        <v>14977</v>
      </c>
      <c r="AS4" s="97">
        <v>5008</v>
      </c>
      <c r="AT4" s="98">
        <v>-66.562061828136478</v>
      </c>
      <c r="AU4" s="97">
        <v>2655</v>
      </c>
      <c r="AV4" s="97">
        <v>3908</v>
      </c>
      <c r="AW4" s="97">
        <v>14977</v>
      </c>
      <c r="AX4" s="97">
        <v>5008</v>
      </c>
      <c r="AY4" s="98">
        <v>-66.562061828136478</v>
      </c>
      <c r="AZ4" s="97">
        <v>5391</v>
      </c>
      <c r="BA4" s="97">
        <v>228</v>
      </c>
      <c r="BB4" s="97">
        <v>10480</v>
      </c>
      <c r="BC4" s="97">
        <v>9913</v>
      </c>
      <c r="BD4" s="98">
        <v>-5.4103053435114532</v>
      </c>
      <c r="BE4" s="97">
        <v>201</v>
      </c>
      <c r="BF4" s="97">
        <v>0</v>
      </c>
      <c r="BG4" s="97">
        <v>427</v>
      </c>
      <c r="BH4" s="97">
        <v>400</v>
      </c>
      <c r="BI4" s="98">
        <v>-6.3231850117095973</v>
      </c>
      <c r="BJ4" s="97">
        <v>18290.75</v>
      </c>
      <c r="BK4" s="97">
        <v>13645.25</v>
      </c>
      <c r="BL4" s="97">
        <v>69308.75</v>
      </c>
      <c r="BM4" s="97">
        <v>56289.75</v>
      </c>
      <c r="BN4" s="98">
        <v>-18.784064061175538</v>
      </c>
      <c r="BO4" s="97">
        <v>264</v>
      </c>
      <c r="BP4" s="97">
        <v>437.5</v>
      </c>
      <c r="BQ4" s="97">
        <v>1228</v>
      </c>
      <c r="BR4" s="97">
        <v>547</v>
      </c>
      <c r="BS4" s="98">
        <v>-55.45602605863192</v>
      </c>
      <c r="BT4" s="97">
        <v>16371</v>
      </c>
      <c r="BU4" s="97">
        <v>11838</v>
      </c>
      <c r="BV4" s="97">
        <v>58179.5</v>
      </c>
      <c r="BW4" s="97">
        <v>48743.25</v>
      </c>
      <c r="BX4" s="98">
        <v>-16.21920092128671</v>
      </c>
      <c r="BY4" s="97">
        <v>1655.75</v>
      </c>
      <c r="BZ4" s="97">
        <v>1369.75</v>
      </c>
      <c r="CA4" s="97">
        <v>9901.25</v>
      </c>
      <c r="CB4" s="97">
        <v>6999.5</v>
      </c>
      <c r="CC4" s="98">
        <v>-29.30690569372554</v>
      </c>
      <c r="CD4" s="97">
        <v>55</v>
      </c>
      <c r="CE4" s="97">
        <v>56</v>
      </c>
      <c r="CF4" s="97">
        <v>207</v>
      </c>
      <c r="CG4" s="97">
        <v>224</v>
      </c>
      <c r="CH4" s="98">
        <v>8.2125603864734273</v>
      </c>
      <c r="CI4" s="97">
        <v>1189135</v>
      </c>
      <c r="CJ4" s="97">
        <v>1042086</v>
      </c>
      <c r="CK4" s="97">
        <v>3501165</v>
      </c>
      <c r="CL4" s="97">
        <v>3581064</v>
      </c>
      <c r="CM4" s="98">
        <v>2.282068968471918</v>
      </c>
      <c r="CN4" s="97">
        <v>7</v>
      </c>
      <c r="CO4" s="97">
        <v>9</v>
      </c>
      <c r="CP4" s="97">
        <v>15</v>
      </c>
      <c r="CQ4" s="97">
        <v>20</v>
      </c>
      <c r="CR4" s="98">
        <v>33.333333333333343</v>
      </c>
      <c r="CS4" s="97">
        <v>18127</v>
      </c>
      <c r="CT4" s="97">
        <v>23635</v>
      </c>
      <c r="CU4" s="97">
        <v>61819</v>
      </c>
      <c r="CV4" s="97">
        <v>75355</v>
      </c>
      <c r="CW4" s="98">
        <v>21.896180785842549</v>
      </c>
      <c r="CX4" s="97">
        <v>10692</v>
      </c>
      <c r="CY4" s="97">
        <v>11055</v>
      </c>
      <c r="CZ4" s="97">
        <v>40384</v>
      </c>
      <c r="DA4" s="97">
        <v>36215</v>
      </c>
      <c r="DB4" s="98">
        <v>-10.323395404120451</v>
      </c>
      <c r="DC4" s="97">
        <v>7435</v>
      </c>
      <c r="DD4" s="97">
        <v>12580</v>
      </c>
      <c r="DE4" s="97">
        <v>21435</v>
      </c>
      <c r="DF4" s="97">
        <v>39140</v>
      </c>
      <c r="DG4" s="98">
        <v>82.598553767203185</v>
      </c>
      <c r="DH4" s="97">
        <v>2502</v>
      </c>
      <c r="DI4" s="97">
        <v>3120</v>
      </c>
      <c r="DJ4" s="97">
        <v>8937</v>
      </c>
      <c r="DK4" s="97">
        <v>9262</v>
      </c>
      <c r="DL4" s="98">
        <v>3.6365670806758459</v>
      </c>
      <c r="DM4" s="97">
        <v>260</v>
      </c>
      <c r="DN4" s="97">
        <v>117</v>
      </c>
      <c r="DO4" s="97">
        <v>553</v>
      </c>
      <c r="DP4" s="97">
        <v>432</v>
      </c>
      <c r="DQ4" s="98">
        <v>-21.880650994575049</v>
      </c>
    </row>
    <row r="5" spans="1:121" x14ac:dyDescent="0.25">
      <c r="A5" s="96" t="s">
        <v>6</v>
      </c>
      <c r="B5" s="97">
        <v>6993</v>
      </c>
      <c r="C5" s="97">
        <v>0</v>
      </c>
      <c r="D5" s="97">
        <v>28399</v>
      </c>
      <c r="E5" s="97">
        <v>8227</v>
      </c>
      <c r="F5" s="98">
        <v>-71.030670094017395</v>
      </c>
      <c r="G5" s="97">
        <v>278324</v>
      </c>
      <c r="H5" s="97">
        <v>370541</v>
      </c>
      <c r="I5" s="97">
        <v>1224234</v>
      </c>
      <c r="J5" s="97">
        <v>1352379</v>
      </c>
      <c r="K5" s="98">
        <v>10.46736163184489</v>
      </c>
      <c r="L5" s="97">
        <v>132134</v>
      </c>
      <c r="M5" s="97">
        <v>78309</v>
      </c>
      <c r="N5" s="97">
        <v>534363</v>
      </c>
      <c r="O5" s="97">
        <v>354204</v>
      </c>
      <c r="P5" s="98">
        <v>-33.714722014810157</v>
      </c>
      <c r="Q5" s="97">
        <v>46287</v>
      </c>
      <c r="R5" s="97">
        <v>16167</v>
      </c>
      <c r="S5" s="97">
        <v>174171</v>
      </c>
      <c r="T5" s="97">
        <v>52286</v>
      </c>
      <c r="U5" s="98">
        <v>-69.980077050714527</v>
      </c>
      <c r="V5" s="97">
        <v>213.559</v>
      </c>
      <c r="W5" s="97">
        <v>211.81100000000001</v>
      </c>
      <c r="X5" s="97">
        <v>760.57999999999993</v>
      </c>
      <c r="Y5" s="97">
        <v>653.76299999999992</v>
      </c>
      <c r="Z5" s="98">
        <v>-14.044150516710941</v>
      </c>
      <c r="AA5" s="97">
        <v>4799</v>
      </c>
      <c r="AB5" s="97">
        <v>4852</v>
      </c>
      <c r="AC5" s="97">
        <v>18604</v>
      </c>
      <c r="AD5" s="97">
        <v>21029</v>
      </c>
      <c r="AE5" s="98">
        <v>13.03483121909267</v>
      </c>
      <c r="AF5" s="97">
        <v>2506</v>
      </c>
      <c r="AG5" s="97">
        <v>2843</v>
      </c>
      <c r="AH5" s="97">
        <v>8882</v>
      </c>
      <c r="AI5" s="97">
        <v>11927</v>
      </c>
      <c r="AJ5" s="98">
        <v>34.282819184868259</v>
      </c>
      <c r="AK5" s="97">
        <v>0</v>
      </c>
      <c r="AL5" s="97">
        <v>0</v>
      </c>
      <c r="AM5" s="97">
        <v>0</v>
      </c>
      <c r="AN5" s="97">
        <v>0</v>
      </c>
      <c r="AO5" s="98" t="s">
        <v>2</v>
      </c>
      <c r="AP5" s="97">
        <v>0</v>
      </c>
      <c r="AQ5" s="97">
        <v>28</v>
      </c>
      <c r="AR5" s="97">
        <v>141</v>
      </c>
      <c r="AS5" s="97">
        <v>43</v>
      </c>
      <c r="AT5" s="98">
        <v>-69.503546099290787</v>
      </c>
      <c r="AU5" s="97">
        <v>0</v>
      </c>
      <c r="AV5" s="97">
        <v>28</v>
      </c>
      <c r="AW5" s="97">
        <v>141</v>
      </c>
      <c r="AX5" s="97">
        <v>43</v>
      </c>
      <c r="AY5" s="98">
        <v>-69.503546099290787</v>
      </c>
      <c r="AZ5" s="97">
        <v>74497</v>
      </c>
      <c r="BA5" s="97">
        <v>48102</v>
      </c>
      <c r="BB5" s="97">
        <v>293240</v>
      </c>
      <c r="BC5" s="97">
        <v>227209</v>
      </c>
      <c r="BD5" s="98">
        <v>-22.51773291501841</v>
      </c>
      <c r="BE5" s="97">
        <v>3963</v>
      </c>
      <c r="BF5" s="97">
        <v>2565</v>
      </c>
      <c r="BG5" s="97">
        <v>13355</v>
      </c>
      <c r="BH5" s="97">
        <v>11874</v>
      </c>
      <c r="BI5" s="98">
        <v>-11.08947959565705</v>
      </c>
      <c r="BJ5" s="97">
        <v>2448.25</v>
      </c>
      <c r="BK5" s="97">
        <v>1896</v>
      </c>
      <c r="BL5" s="97">
        <v>9798.5</v>
      </c>
      <c r="BM5" s="97">
        <v>5583</v>
      </c>
      <c r="BN5" s="98">
        <v>-43.021891105781499</v>
      </c>
      <c r="BO5" s="97">
        <v>0</v>
      </c>
      <c r="BP5" s="97">
        <v>14</v>
      </c>
      <c r="BQ5" s="97">
        <v>8</v>
      </c>
      <c r="BR5" s="97">
        <v>17</v>
      </c>
      <c r="BS5" s="98">
        <v>112.5</v>
      </c>
      <c r="BT5" s="97">
        <v>82</v>
      </c>
      <c r="BU5" s="97">
        <v>1281</v>
      </c>
      <c r="BV5" s="97">
        <v>1208</v>
      </c>
      <c r="BW5" s="97">
        <v>3439</v>
      </c>
      <c r="BX5" s="98">
        <v>184.68543046357621</v>
      </c>
      <c r="BY5" s="97">
        <v>2366.25</v>
      </c>
      <c r="BZ5" s="97">
        <v>601</v>
      </c>
      <c r="CA5" s="97">
        <v>8582.5</v>
      </c>
      <c r="CB5" s="97">
        <v>2127</v>
      </c>
      <c r="CC5" s="98">
        <v>-75.217011360326239</v>
      </c>
      <c r="CD5" s="97">
        <v>116</v>
      </c>
      <c r="CE5" s="97">
        <v>124</v>
      </c>
      <c r="CF5" s="97">
        <v>450</v>
      </c>
      <c r="CG5" s="97">
        <v>476</v>
      </c>
      <c r="CH5" s="98">
        <v>5.7777777777777706</v>
      </c>
      <c r="CI5" s="97">
        <v>1730905</v>
      </c>
      <c r="CJ5" s="97">
        <v>2085732</v>
      </c>
      <c r="CK5" s="97">
        <v>6833831</v>
      </c>
      <c r="CL5" s="97">
        <v>8008970</v>
      </c>
      <c r="CM5" s="98">
        <v>17.195903732474509</v>
      </c>
      <c r="CN5" s="97">
        <v>4</v>
      </c>
      <c r="CO5" s="97">
        <v>4</v>
      </c>
      <c r="CP5" s="97">
        <v>7</v>
      </c>
      <c r="CQ5" s="97">
        <v>4</v>
      </c>
      <c r="CR5" s="98">
        <v>-42.857142857142847</v>
      </c>
      <c r="CS5" s="97">
        <v>14380</v>
      </c>
      <c r="CT5" s="97">
        <v>26333</v>
      </c>
      <c r="CU5" s="97">
        <v>55159</v>
      </c>
      <c r="CV5" s="97">
        <v>111676</v>
      </c>
      <c r="CW5" s="98">
        <v>102.4619735673236</v>
      </c>
      <c r="CX5" s="97">
        <v>13623</v>
      </c>
      <c r="CY5" s="97">
        <v>25678</v>
      </c>
      <c r="CZ5" s="97">
        <v>52969</v>
      </c>
      <c r="DA5" s="97">
        <v>111021</v>
      </c>
      <c r="DB5" s="98">
        <v>109.5961788970907</v>
      </c>
      <c r="DC5" s="97">
        <v>757</v>
      </c>
      <c r="DD5" s="97">
        <v>655</v>
      </c>
      <c r="DE5" s="97">
        <v>2190</v>
      </c>
      <c r="DF5" s="97">
        <v>655</v>
      </c>
      <c r="DG5" s="98">
        <v>-70.091324200913249</v>
      </c>
      <c r="DH5" s="97">
        <v>3999</v>
      </c>
      <c r="DI5" s="97">
        <v>8721</v>
      </c>
      <c r="DJ5" s="97">
        <v>14468</v>
      </c>
      <c r="DK5" s="97">
        <v>33620</v>
      </c>
      <c r="DL5" s="98">
        <v>132.37489632291951</v>
      </c>
      <c r="DM5" s="97">
        <v>286</v>
      </c>
      <c r="DN5" s="97">
        <v>174</v>
      </c>
      <c r="DO5" s="97">
        <v>1233</v>
      </c>
      <c r="DP5" s="97">
        <v>672</v>
      </c>
      <c r="DQ5" s="98">
        <v>-45.498783454987837</v>
      </c>
    </row>
    <row r="6" spans="1:121" x14ac:dyDescent="0.25">
      <c r="A6" s="96" t="s">
        <v>7</v>
      </c>
      <c r="B6" s="97">
        <v>50614</v>
      </c>
      <c r="C6" s="97">
        <v>45014</v>
      </c>
      <c r="D6" s="97">
        <v>235450</v>
      </c>
      <c r="E6" s="97">
        <v>229014</v>
      </c>
      <c r="F6" s="98">
        <v>-2.733489063495441</v>
      </c>
      <c r="G6" s="97">
        <v>289175</v>
      </c>
      <c r="H6" s="97">
        <v>227675</v>
      </c>
      <c r="I6" s="97">
        <v>947279</v>
      </c>
      <c r="J6" s="97">
        <v>961622</v>
      </c>
      <c r="K6" s="98">
        <v>1.5141262500277151</v>
      </c>
      <c r="L6" s="97">
        <v>79435</v>
      </c>
      <c r="M6" s="97">
        <v>71541</v>
      </c>
      <c r="N6" s="97">
        <v>405641</v>
      </c>
      <c r="O6" s="97">
        <v>375151</v>
      </c>
      <c r="P6" s="98">
        <v>-7.5164985787925787</v>
      </c>
      <c r="Q6" s="97">
        <v>0</v>
      </c>
      <c r="R6" s="97">
        <v>9</v>
      </c>
      <c r="S6" s="97">
        <v>0</v>
      </c>
      <c r="T6" s="97">
        <v>9</v>
      </c>
      <c r="U6" s="98" t="s">
        <v>2</v>
      </c>
      <c r="V6" s="97">
        <v>2416.6930000000002</v>
      </c>
      <c r="W6" s="97">
        <v>0</v>
      </c>
      <c r="X6" s="97">
        <v>5983.9750000000004</v>
      </c>
      <c r="Y6" s="97">
        <v>2173.248000000001</v>
      </c>
      <c r="Z6" s="98">
        <v>-63.682201212404777</v>
      </c>
      <c r="AA6" s="97">
        <v>4264</v>
      </c>
      <c r="AB6" s="97">
        <v>3245</v>
      </c>
      <c r="AC6" s="97">
        <v>15739</v>
      </c>
      <c r="AD6" s="97">
        <v>16026</v>
      </c>
      <c r="AE6" s="98">
        <v>1.823495774826867</v>
      </c>
      <c r="AF6" s="97">
        <v>1486</v>
      </c>
      <c r="AG6" s="97">
        <v>787</v>
      </c>
      <c r="AH6" s="97">
        <v>5857</v>
      </c>
      <c r="AI6" s="97">
        <v>5048</v>
      </c>
      <c r="AJ6" s="98">
        <v>-13.81253201297592</v>
      </c>
      <c r="AK6" s="97">
        <v>0</v>
      </c>
      <c r="AL6" s="97">
        <v>0</v>
      </c>
      <c r="AM6" s="97">
        <v>0</v>
      </c>
      <c r="AN6" s="97">
        <v>0</v>
      </c>
      <c r="AO6" s="98" t="s">
        <v>2</v>
      </c>
      <c r="AP6" s="97">
        <v>0</v>
      </c>
      <c r="AQ6" s="97">
        <v>0</v>
      </c>
      <c r="AR6" s="97">
        <v>6050</v>
      </c>
      <c r="AS6" s="97">
        <v>0</v>
      </c>
      <c r="AT6" s="98">
        <v>-100</v>
      </c>
      <c r="AU6" s="97">
        <v>0</v>
      </c>
      <c r="AV6" s="97">
        <v>0</v>
      </c>
      <c r="AW6" s="97">
        <v>0</v>
      </c>
      <c r="AX6" s="97">
        <v>0</v>
      </c>
      <c r="AY6" s="98" t="s">
        <v>2</v>
      </c>
      <c r="AZ6" s="97">
        <v>0</v>
      </c>
      <c r="BA6" s="97">
        <v>0</v>
      </c>
      <c r="BB6" s="97">
        <v>0</v>
      </c>
      <c r="BC6" s="97">
        <v>0</v>
      </c>
      <c r="BD6" s="98" t="s">
        <v>2</v>
      </c>
      <c r="BE6" s="97">
        <v>0</v>
      </c>
      <c r="BF6" s="97">
        <v>0</v>
      </c>
      <c r="BG6" s="97">
        <v>0</v>
      </c>
      <c r="BH6" s="97">
        <v>0</v>
      </c>
      <c r="BI6" s="98" t="s">
        <v>2</v>
      </c>
      <c r="BJ6" s="97">
        <v>0</v>
      </c>
      <c r="BK6" s="97">
        <v>0</v>
      </c>
      <c r="BL6" s="97">
        <v>0</v>
      </c>
      <c r="BM6" s="97">
        <v>0</v>
      </c>
      <c r="BN6" s="98" t="s">
        <v>2</v>
      </c>
      <c r="BO6" s="97">
        <v>0</v>
      </c>
      <c r="BP6" s="97">
        <v>0</v>
      </c>
      <c r="BQ6" s="97">
        <v>0</v>
      </c>
      <c r="BR6" s="97">
        <v>0</v>
      </c>
      <c r="BS6" s="98" t="s">
        <v>2</v>
      </c>
      <c r="BT6" s="97">
        <v>0</v>
      </c>
      <c r="BU6" s="97">
        <v>0</v>
      </c>
      <c r="BV6" s="97">
        <v>0</v>
      </c>
      <c r="BW6" s="97">
        <v>0</v>
      </c>
      <c r="BX6" s="98" t="s">
        <v>2</v>
      </c>
      <c r="BY6" s="97">
        <v>0</v>
      </c>
      <c r="BZ6" s="97">
        <v>0</v>
      </c>
      <c r="CA6" s="97">
        <v>0</v>
      </c>
      <c r="CB6" s="97">
        <v>0</v>
      </c>
      <c r="CC6" s="98" t="s">
        <v>2</v>
      </c>
      <c r="CD6" s="97">
        <v>67</v>
      </c>
      <c r="CE6" s="97">
        <v>62</v>
      </c>
      <c r="CF6" s="97">
        <v>266</v>
      </c>
      <c r="CG6" s="97">
        <v>254</v>
      </c>
      <c r="CH6" s="98">
        <v>-4.5112781954887282</v>
      </c>
      <c r="CI6" s="97">
        <v>522884</v>
      </c>
      <c r="CJ6" s="97">
        <v>482399</v>
      </c>
      <c r="CK6" s="97">
        <v>1910588</v>
      </c>
      <c r="CL6" s="97">
        <v>1974387</v>
      </c>
      <c r="CM6" s="98">
        <v>3.3392337856199239</v>
      </c>
      <c r="CN6" s="97">
        <v>0</v>
      </c>
      <c r="CO6" s="97">
        <v>0</v>
      </c>
      <c r="CP6" s="97">
        <v>0</v>
      </c>
      <c r="CQ6" s="97">
        <v>0</v>
      </c>
      <c r="CR6" s="98" t="s">
        <v>2</v>
      </c>
      <c r="CS6" s="97">
        <v>0</v>
      </c>
      <c r="CT6" s="97">
        <v>0</v>
      </c>
      <c r="CU6" s="97">
        <v>0</v>
      </c>
      <c r="CV6" s="97">
        <v>0</v>
      </c>
      <c r="CW6" s="98" t="s">
        <v>2</v>
      </c>
      <c r="CX6" s="97">
        <v>0</v>
      </c>
      <c r="CY6" s="97">
        <v>0</v>
      </c>
      <c r="CZ6" s="97">
        <v>0</v>
      </c>
      <c r="DA6" s="97">
        <v>0</v>
      </c>
      <c r="DB6" s="98" t="s">
        <v>2</v>
      </c>
      <c r="DC6" s="97">
        <v>0</v>
      </c>
      <c r="DD6" s="97">
        <v>0</v>
      </c>
      <c r="DE6" s="97">
        <v>0</v>
      </c>
      <c r="DF6" s="97">
        <v>0</v>
      </c>
      <c r="DG6" s="98" t="s">
        <v>2</v>
      </c>
      <c r="DH6" s="97">
        <v>0</v>
      </c>
      <c r="DI6" s="97">
        <v>0</v>
      </c>
      <c r="DJ6" s="97">
        <v>0</v>
      </c>
      <c r="DK6" s="97">
        <v>0</v>
      </c>
      <c r="DL6" s="98" t="s">
        <v>2</v>
      </c>
      <c r="DM6" s="97">
        <v>0</v>
      </c>
      <c r="DN6" s="97">
        <v>0</v>
      </c>
      <c r="DO6" s="97">
        <v>0</v>
      </c>
      <c r="DP6" s="97">
        <v>0</v>
      </c>
      <c r="DQ6" s="98" t="s">
        <v>2</v>
      </c>
    </row>
    <row r="7" spans="1:121" x14ac:dyDescent="0.25">
      <c r="A7" s="96" t="s">
        <v>8</v>
      </c>
      <c r="B7" s="97">
        <v>2263095</v>
      </c>
      <c r="C7" s="97">
        <v>2359748</v>
      </c>
      <c r="D7" s="97">
        <v>9188899</v>
      </c>
      <c r="E7" s="97">
        <v>8959009</v>
      </c>
      <c r="F7" s="98">
        <v>-2.5018231237496451</v>
      </c>
      <c r="G7" s="97">
        <v>51429</v>
      </c>
      <c r="H7" s="97">
        <v>36596</v>
      </c>
      <c r="I7" s="97">
        <v>600600</v>
      </c>
      <c r="J7" s="97">
        <v>226836</v>
      </c>
      <c r="K7" s="98">
        <v>-62.231768231768228</v>
      </c>
      <c r="L7" s="97">
        <v>5980159</v>
      </c>
      <c r="M7" s="97">
        <v>6183310</v>
      </c>
      <c r="N7" s="97">
        <v>23611115</v>
      </c>
      <c r="O7" s="97">
        <v>23497642</v>
      </c>
      <c r="P7" s="98">
        <v>-0.48059145025553113</v>
      </c>
      <c r="Q7" s="97">
        <v>4591574</v>
      </c>
      <c r="R7" s="97">
        <v>4951822</v>
      </c>
      <c r="S7" s="97">
        <v>18203215</v>
      </c>
      <c r="T7" s="97">
        <v>18406263</v>
      </c>
      <c r="U7" s="98">
        <v>1.1154513090132669</v>
      </c>
      <c r="V7" s="97">
        <v>80.05</v>
      </c>
      <c r="W7" s="97">
        <v>43.228999999999999</v>
      </c>
      <c r="X7" s="97">
        <v>191.02</v>
      </c>
      <c r="Y7" s="97">
        <v>193.61099999999999</v>
      </c>
      <c r="Z7" s="98">
        <v>1.3564024709454829</v>
      </c>
      <c r="AA7" s="97">
        <v>321093</v>
      </c>
      <c r="AB7" s="97">
        <v>308727</v>
      </c>
      <c r="AC7" s="97">
        <v>1284004</v>
      </c>
      <c r="AD7" s="97">
        <v>1137363</v>
      </c>
      <c r="AE7" s="98">
        <v>-11.42060305108083</v>
      </c>
      <c r="AF7" s="97">
        <v>305262</v>
      </c>
      <c r="AG7" s="97">
        <v>295580</v>
      </c>
      <c r="AH7" s="97">
        <v>1223790</v>
      </c>
      <c r="AI7" s="97">
        <v>1082494</v>
      </c>
      <c r="AJ7" s="98">
        <v>-11.545771741883829</v>
      </c>
      <c r="AK7" s="97">
        <v>328942</v>
      </c>
      <c r="AL7" s="97">
        <v>286282</v>
      </c>
      <c r="AM7" s="97">
        <v>1231359</v>
      </c>
      <c r="AN7" s="97">
        <v>1094102</v>
      </c>
      <c r="AO7" s="98">
        <v>-11.14678984763988</v>
      </c>
      <c r="AP7" s="97">
        <v>5240065</v>
      </c>
      <c r="AQ7" s="97">
        <v>5660162</v>
      </c>
      <c r="AR7" s="97">
        <v>20493264</v>
      </c>
      <c r="AS7" s="97">
        <v>20762963</v>
      </c>
      <c r="AT7" s="98">
        <v>1.316037308649314</v>
      </c>
      <c r="AU7" s="97">
        <v>4108797</v>
      </c>
      <c r="AV7" s="97">
        <v>4417133</v>
      </c>
      <c r="AW7" s="97">
        <v>16287409</v>
      </c>
      <c r="AX7" s="97">
        <v>16371624</v>
      </c>
      <c r="AY7" s="98">
        <v>0.51705584356602685</v>
      </c>
      <c r="AZ7" s="97">
        <v>1377732</v>
      </c>
      <c r="BA7" s="97">
        <v>1221567</v>
      </c>
      <c r="BB7" s="97">
        <v>5360707</v>
      </c>
      <c r="BC7" s="97">
        <v>5061105</v>
      </c>
      <c r="BD7" s="98">
        <v>-5.5888523659286022</v>
      </c>
      <c r="BE7" s="97">
        <v>43715</v>
      </c>
      <c r="BF7" s="97">
        <v>40664</v>
      </c>
      <c r="BG7" s="97">
        <v>169860</v>
      </c>
      <c r="BH7" s="97">
        <v>167792</v>
      </c>
      <c r="BI7" s="98">
        <v>-1.217473213234427</v>
      </c>
      <c r="BJ7" s="97">
        <v>385372</v>
      </c>
      <c r="BK7" s="97">
        <v>409848</v>
      </c>
      <c r="BL7" s="97">
        <v>1545987</v>
      </c>
      <c r="BM7" s="97">
        <v>1528944</v>
      </c>
      <c r="BN7" s="98">
        <v>-1.10240254284156</v>
      </c>
      <c r="BO7" s="97">
        <v>324739</v>
      </c>
      <c r="BP7" s="97">
        <v>345866</v>
      </c>
      <c r="BQ7" s="97">
        <v>1307747</v>
      </c>
      <c r="BR7" s="97">
        <v>1279156</v>
      </c>
      <c r="BS7" s="98">
        <v>-2.1862791503249501</v>
      </c>
      <c r="BT7" s="97">
        <v>0</v>
      </c>
      <c r="BU7" s="97">
        <v>0</v>
      </c>
      <c r="BV7" s="97">
        <v>128</v>
      </c>
      <c r="BW7" s="97">
        <v>8</v>
      </c>
      <c r="BX7" s="98">
        <v>-93.75</v>
      </c>
      <c r="BY7" s="97">
        <v>60633</v>
      </c>
      <c r="BZ7" s="97">
        <v>63982</v>
      </c>
      <c r="CA7" s="97">
        <v>238112</v>
      </c>
      <c r="CB7" s="97">
        <v>249780</v>
      </c>
      <c r="CC7" s="98">
        <v>4.9002150248622476</v>
      </c>
      <c r="CD7" s="97">
        <v>1792</v>
      </c>
      <c r="CE7" s="97">
        <v>2220</v>
      </c>
      <c r="CF7" s="97">
        <v>7026</v>
      </c>
      <c r="CG7" s="97">
        <v>8713</v>
      </c>
      <c r="CH7" s="98">
        <v>24.010816965556501</v>
      </c>
      <c r="CI7" s="97">
        <v>34200147</v>
      </c>
      <c r="CJ7" s="97">
        <v>41307060</v>
      </c>
      <c r="CK7" s="97">
        <v>137063685</v>
      </c>
      <c r="CL7" s="97">
        <v>162895462</v>
      </c>
      <c r="CM7" s="98">
        <v>18.846550784038829</v>
      </c>
      <c r="CN7" s="97">
        <v>0</v>
      </c>
      <c r="CO7" s="97">
        <v>0</v>
      </c>
      <c r="CP7" s="97">
        <v>1</v>
      </c>
      <c r="CQ7" s="97">
        <v>0</v>
      </c>
      <c r="CR7" s="98">
        <v>-100</v>
      </c>
      <c r="CS7" s="97">
        <v>171150</v>
      </c>
      <c r="CT7" s="97">
        <v>327554</v>
      </c>
      <c r="CU7" s="97">
        <v>525480</v>
      </c>
      <c r="CV7" s="97">
        <v>1193243</v>
      </c>
      <c r="CW7" s="98">
        <v>127.076767907437</v>
      </c>
      <c r="CX7" s="97">
        <v>171150</v>
      </c>
      <c r="CY7" s="97">
        <v>327554</v>
      </c>
      <c r="CZ7" s="97">
        <v>525480</v>
      </c>
      <c r="DA7" s="97">
        <v>1193243</v>
      </c>
      <c r="DB7" s="98">
        <v>127.076767907437</v>
      </c>
      <c r="DC7" s="97">
        <v>0</v>
      </c>
      <c r="DD7" s="97">
        <v>0</v>
      </c>
      <c r="DE7" s="97">
        <v>0</v>
      </c>
      <c r="DF7" s="97">
        <v>0</v>
      </c>
      <c r="DG7" s="98" t="s">
        <v>2</v>
      </c>
      <c r="DH7" s="97">
        <v>30826</v>
      </c>
      <c r="DI7" s="97">
        <v>65612</v>
      </c>
      <c r="DJ7" s="97">
        <v>82117</v>
      </c>
      <c r="DK7" s="97">
        <v>243460</v>
      </c>
      <c r="DL7" s="98">
        <v>196.47941351973401</v>
      </c>
      <c r="DM7" s="97">
        <v>120</v>
      </c>
      <c r="DN7" s="97">
        <v>312</v>
      </c>
      <c r="DO7" s="97">
        <v>618</v>
      </c>
      <c r="DP7" s="97">
        <v>1140</v>
      </c>
      <c r="DQ7" s="98">
        <v>84.466019417475735</v>
      </c>
    </row>
    <row r="8" spans="1:121" x14ac:dyDescent="0.25">
      <c r="A8" s="96" t="s">
        <v>9</v>
      </c>
      <c r="B8" s="97">
        <v>166103</v>
      </c>
      <c r="C8" s="97">
        <v>50715</v>
      </c>
      <c r="D8" s="97">
        <v>504534</v>
      </c>
      <c r="E8" s="97">
        <v>502483</v>
      </c>
      <c r="F8" s="98">
        <v>-0.40651373346493358</v>
      </c>
      <c r="G8" s="97">
        <v>104873</v>
      </c>
      <c r="H8" s="97">
        <v>139223</v>
      </c>
      <c r="I8" s="97">
        <v>549834</v>
      </c>
      <c r="J8" s="97">
        <v>587614</v>
      </c>
      <c r="K8" s="98">
        <v>6.8711647515431906</v>
      </c>
      <c r="L8" s="97">
        <v>180629</v>
      </c>
      <c r="M8" s="97">
        <v>161301</v>
      </c>
      <c r="N8" s="97">
        <v>764006</v>
      </c>
      <c r="O8" s="97">
        <v>673264</v>
      </c>
      <c r="P8" s="98">
        <v>-11.877131854985439</v>
      </c>
      <c r="Q8" s="97">
        <v>126938</v>
      </c>
      <c r="R8" s="97">
        <v>113089</v>
      </c>
      <c r="S8" s="97">
        <v>564677</v>
      </c>
      <c r="T8" s="97">
        <v>467978</v>
      </c>
      <c r="U8" s="98">
        <v>-17.124657104858169</v>
      </c>
      <c r="V8" s="97">
        <v>1006.184</v>
      </c>
      <c r="W8" s="97">
        <v>1011.52</v>
      </c>
      <c r="X8" s="97">
        <v>3436.5810000000001</v>
      </c>
      <c r="Y8" s="97">
        <v>3605.4260000000008</v>
      </c>
      <c r="Z8" s="98">
        <v>4.9131680586024373</v>
      </c>
      <c r="AA8" s="97">
        <v>9943</v>
      </c>
      <c r="AB8" s="97">
        <v>6157</v>
      </c>
      <c r="AC8" s="97">
        <v>55086</v>
      </c>
      <c r="AD8" s="97">
        <v>32285</v>
      </c>
      <c r="AE8" s="98">
        <v>-41.391642159532367</v>
      </c>
      <c r="AF8" s="97">
        <v>3752</v>
      </c>
      <c r="AG8" s="97">
        <v>2888</v>
      </c>
      <c r="AH8" s="97">
        <v>13189</v>
      </c>
      <c r="AI8" s="97">
        <v>9083</v>
      </c>
      <c r="AJ8" s="98">
        <v>-31.1320039426795</v>
      </c>
      <c r="AK8" s="97">
        <v>0</v>
      </c>
      <c r="AL8" s="97">
        <v>0</v>
      </c>
      <c r="AM8" s="97">
        <v>0</v>
      </c>
      <c r="AN8" s="97">
        <v>0</v>
      </c>
      <c r="AO8" s="98" t="s">
        <v>2</v>
      </c>
      <c r="AP8" s="97">
        <v>213969</v>
      </c>
      <c r="AQ8" s="97">
        <v>74211</v>
      </c>
      <c r="AR8" s="97">
        <v>735805</v>
      </c>
      <c r="AS8" s="97">
        <v>561451</v>
      </c>
      <c r="AT8" s="98">
        <v>-23.69568024136829</v>
      </c>
      <c r="AU8" s="97">
        <v>25788</v>
      </c>
      <c r="AV8" s="97">
        <v>19012</v>
      </c>
      <c r="AW8" s="97">
        <v>149025</v>
      </c>
      <c r="AX8" s="97">
        <v>72044</v>
      </c>
      <c r="AY8" s="98">
        <v>-51.656433484314711</v>
      </c>
      <c r="AZ8" s="97">
        <v>71647</v>
      </c>
      <c r="BA8" s="97">
        <v>62151</v>
      </c>
      <c r="BB8" s="97">
        <v>253251</v>
      </c>
      <c r="BC8" s="97">
        <v>271862</v>
      </c>
      <c r="BD8" s="98">
        <v>7.3488357400365629</v>
      </c>
      <c r="BE8" s="97">
        <v>2383</v>
      </c>
      <c r="BF8" s="97">
        <v>1931</v>
      </c>
      <c r="BG8" s="97">
        <v>8210</v>
      </c>
      <c r="BH8" s="97">
        <v>8208</v>
      </c>
      <c r="BI8" s="98">
        <v>-2.4360535931791109E-2</v>
      </c>
      <c r="BJ8" s="97">
        <v>16313.25</v>
      </c>
      <c r="BK8" s="97">
        <v>14077.5</v>
      </c>
      <c r="BL8" s="97">
        <v>71871</v>
      </c>
      <c r="BM8" s="97">
        <v>61347.5</v>
      </c>
      <c r="BN8" s="98">
        <v>-14.642206174952349</v>
      </c>
      <c r="BO8" s="97">
        <v>2524.25</v>
      </c>
      <c r="BP8" s="97">
        <v>1638.25</v>
      </c>
      <c r="BQ8" s="97">
        <v>12949.75</v>
      </c>
      <c r="BR8" s="97">
        <v>6332</v>
      </c>
      <c r="BS8" s="98">
        <v>-51.103303152570511</v>
      </c>
      <c r="BT8" s="97">
        <v>12221.75</v>
      </c>
      <c r="BU8" s="97">
        <v>10507</v>
      </c>
      <c r="BV8" s="97">
        <v>48324.75</v>
      </c>
      <c r="BW8" s="97">
        <v>47243.5</v>
      </c>
      <c r="BX8" s="98">
        <v>-2.237466308672055</v>
      </c>
      <c r="BY8" s="97">
        <v>1567.25</v>
      </c>
      <c r="BZ8" s="97">
        <v>1932.25</v>
      </c>
      <c r="CA8" s="97">
        <v>10596.5</v>
      </c>
      <c r="CB8" s="97">
        <v>7772</v>
      </c>
      <c r="CC8" s="98">
        <v>-26.65502760345397</v>
      </c>
      <c r="CD8" s="97">
        <v>138</v>
      </c>
      <c r="CE8" s="97">
        <v>129</v>
      </c>
      <c r="CF8" s="97">
        <v>526</v>
      </c>
      <c r="CG8" s="97">
        <v>490</v>
      </c>
      <c r="CH8" s="98">
        <v>-6.8441064638783331</v>
      </c>
      <c r="CI8" s="97">
        <v>3471019</v>
      </c>
      <c r="CJ8" s="97">
        <v>3921621</v>
      </c>
      <c r="CK8" s="97">
        <v>10187593</v>
      </c>
      <c r="CL8" s="97">
        <v>11377431</v>
      </c>
      <c r="CM8" s="98">
        <v>11.679284792786669</v>
      </c>
      <c r="CN8" s="97">
        <v>44</v>
      </c>
      <c r="CO8" s="97">
        <v>51</v>
      </c>
      <c r="CP8" s="97">
        <v>80</v>
      </c>
      <c r="CQ8" s="97">
        <v>94</v>
      </c>
      <c r="CR8" s="98">
        <v>17.5</v>
      </c>
      <c r="CS8" s="97">
        <v>33240</v>
      </c>
      <c r="CT8" s="97">
        <v>65643</v>
      </c>
      <c r="CU8" s="97">
        <v>69467</v>
      </c>
      <c r="CV8" s="97">
        <v>144951</v>
      </c>
      <c r="CW8" s="98">
        <v>108.6616666906589</v>
      </c>
      <c r="CX8" s="97">
        <v>1308</v>
      </c>
      <c r="CY8" s="97">
        <v>1690</v>
      </c>
      <c r="CZ8" s="97">
        <v>5281</v>
      </c>
      <c r="DA8" s="97">
        <v>6159</v>
      </c>
      <c r="DB8" s="98">
        <v>16.625639083506911</v>
      </c>
      <c r="DC8" s="97">
        <v>31932</v>
      </c>
      <c r="DD8" s="97">
        <v>63953</v>
      </c>
      <c r="DE8" s="97">
        <v>64186</v>
      </c>
      <c r="DF8" s="97">
        <v>138792</v>
      </c>
      <c r="DG8" s="98">
        <v>116.2340697348331</v>
      </c>
      <c r="DH8" s="97">
        <v>822</v>
      </c>
      <c r="DI8" s="97">
        <v>1044</v>
      </c>
      <c r="DJ8" s="97">
        <v>2957</v>
      </c>
      <c r="DK8" s="97">
        <v>3739</v>
      </c>
      <c r="DL8" s="98">
        <v>26.44572201555631</v>
      </c>
      <c r="DM8" s="97">
        <v>842</v>
      </c>
      <c r="DN8" s="97">
        <v>1389</v>
      </c>
      <c r="DO8" s="97">
        <v>3307</v>
      </c>
      <c r="DP8" s="97">
        <v>6869</v>
      </c>
      <c r="DQ8" s="98">
        <v>107.71091623828239</v>
      </c>
    </row>
    <row r="9" spans="1:121" x14ac:dyDescent="0.25">
      <c r="A9" s="96" t="s">
        <v>10</v>
      </c>
      <c r="B9" s="97">
        <v>82619</v>
      </c>
      <c r="C9" s="97">
        <v>93106</v>
      </c>
      <c r="D9" s="97">
        <v>292693</v>
      </c>
      <c r="E9" s="97">
        <v>315017</v>
      </c>
      <c r="F9" s="98">
        <v>7.6271041671649149</v>
      </c>
      <c r="G9" s="97">
        <v>28763</v>
      </c>
      <c r="H9" s="97">
        <v>31421</v>
      </c>
      <c r="I9" s="97">
        <v>117430</v>
      </c>
      <c r="J9" s="97">
        <v>139215</v>
      </c>
      <c r="K9" s="98">
        <v>18.55147747594312</v>
      </c>
      <c r="L9" s="97">
        <v>1171842</v>
      </c>
      <c r="M9" s="97">
        <v>1195478</v>
      </c>
      <c r="N9" s="97">
        <v>4031208</v>
      </c>
      <c r="O9" s="97">
        <v>4344844</v>
      </c>
      <c r="P9" s="98">
        <v>7.7801988882736879</v>
      </c>
      <c r="Q9" s="97">
        <v>29770</v>
      </c>
      <c r="R9" s="97">
        <v>27975</v>
      </c>
      <c r="S9" s="97">
        <v>114428</v>
      </c>
      <c r="T9" s="97">
        <v>103754</v>
      </c>
      <c r="U9" s="98">
        <v>-9.3281364700947336</v>
      </c>
      <c r="V9" s="97">
        <v>146.834</v>
      </c>
      <c r="W9" s="97">
        <v>116.88500000000001</v>
      </c>
      <c r="X9" s="97">
        <v>458.42899999999997</v>
      </c>
      <c r="Y9" s="97">
        <v>392.91699999999992</v>
      </c>
      <c r="Z9" s="98">
        <v>-14.29054444635922</v>
      </c>
      <c r="AA9" s="97">
        <v>6744</v>
      </c>
      <c r="AB9" s="97">
        <v>10956</v>
      </c>
      <c r="AC9" s="97">
        <v>20916</v>
      </c>
      <c r="AD9" s="97">
        <v>22427</v>
      </c>
      <c r="AE9" s="98">
        <v>7.2241346337731907</v>
      </c>
      <c r="AF9" s="97">
        <v>152</v>
      </c>
      <c r="AG9" s="97">
        <v>146</v>
      </c>
      <c r="AH9" s="97">
        <v>555</v>
      </c>
      <c r="AI9" s="97">
        <v>532</v>
      </c>
      <c r="AJ9" s="98">
        <v>-4.1441441441441498</v>
      </c>
      <c r="AK9" s="97">
        <v>0</v>
      </c>
      <c r="AL9" s="97">
        <v>535</v>
      </c>
      <c r="AM9" s="97">
        <v>0</v>
      </c>
      <c r="AN9" s="97">
        <v>1722</v>
      </c>
      <c r="AO9" s="98" t="s">
        <v>2</v>
      </c>
      <c r="AP9" s="97">
        <v>1471</v>
      </c>
      <c r="AQ9" s="97">
        <v>997</v>
      </c>
      <c r="AR9" s="97">
        <v>4528</v>
      </c>
      <c r="AS9" s="97">
        <v>3671</v>
      </c>
      <c r="AT9" s="98">
        <v>-18.92667844522968</v>
      </c>
      <c r="AU9" s="97">
        <v>0</v>
      </c>
      <c r="AV9" s="97">
        <v>2</v>
      </c>
      <c r="AW9" s="97">
        <v>0</v>
      </c>
      <c r="AX9" s="97">
        <v>2</v>
      </c>
      <c r="AY9" s="98" t="s">
        <v>2</v>
      </c>
      <c r="AZ9" s="97">
        <v>1159727</v>
      </c>
      <c r="BA9" s="97">
        <v>1182038</v>
      </c>
      <c r="BB9" s="97">
        <v>3995544</v>
      </c>
      <c r="BC9" s="97">
        <v>4310368</v>
      </c>
      <c r="BD9" s="98">
        <v>7.8793776266761162</v>
      </c>
      <c r="BE9" s="97">
        <v>56303</v>
      </c>
      <c r="BF9" s="97">
        <v>56023</v>
      </c>
      <c r="BG9" s="97">
        <v>192509</v>
      </c>
      <c r="BH9" s="97">
        <v>204256</v>
      </c>
      <c r="BI9" s="98">
        <v>6.1020523715774289</v>
      </c>
      <c r="BJ9" s="97">
        <v>7911</v>
      </c>
      <c r="BK9" s="97">
        <v>7800</v>
      </c>
      <c r="BL9" s="97">
        <v>30764</v>
      </c>
      <c r="BM9" s="97">
        <v>28826</v>
      </c>
      <c r="BN9" s="98">
        <v>-6.2995709270576006</v>
      </c>
      <c r="BO9" s="97">
        <v>0</v>
      </c>
      <c r="BP9" s="97">
        <v>2</v>
      </c>
      <c r="BQ9" s="97">
        <v>0</v>
      </c>
      <c r="BR9" s="97">
        <v>2</v>
      </c>
      <c r="BS9" s="98" t="s">
        <v>2</v>
      </c>
      <c r="BT9" s="97">
        <v>7911</v>
      </c>
      <c r="BU9" s="97">
        <v>7798</v>
      </c>
      <c r="BV9" s="97">
        <v>30764</v>
      </c>
      <c r="BW9" s="97">
        <v>28822</v>
      </c>
      <c r="BX9" s="98">
        <v>-6.3125731374333602</v>
      </c>
      <c r="BY9" s="97">
        <v>0</v>
      </c>
      <c r="BZ9" s="97">
        <v>0</v>
      </c>
      <c r="CA9" s="97">
        <v>0</v>
      </c>
      <c r="CB9" s="97">
        <v>2</v>
      </c>
      <c r="CC9" s="98" t="s">
        <v>2</v>
      </c>
      <c r="CD9" s="97">
        <v>3349</v>
      </c>
      <c r="CE9" s="97">
        <v>3730</v>
      </c>
      <c r="CF9" s="97">
        <v>11247</v>
      </c>
      <c r="CG9" s="97">
        <v>11534</v>
      </c>
      <c r="CH9" s="98">
        <v>2.5517915888681419</v>
      </c>
      <c r="CI9" s="97">
        <v>20665238</v>
      </c>
      <c r="CJ9" s="97">
        <v>20759717</v>
      </c>
      <c r="CK9" s="97">
        <v>70042878</v>
      </c>
      <c r="CL9" s="97">
        <v>70616501</v>
      </c>
      <c r="CM9" s="98">
        <v>0.8189597806075285</v>
      </c>
      <c r="CN9" s="97">
        <v>64</v>
      </c>
      <c r="CO9" s="97">
        <v>58</v>
      </c>
      <c r="CP9" s="97">
        <v>114</v>
      </c>
      <c r="CQ9" s="97">
        <v>102</v>
      </c>
      <c r="CR9" s="98">
        <v>-10.52631578947368</v>
      </c>
      <c r="CS9" s="97">
        <v>540426</v>
      </c>
      <c r="CT9" s="97">
        <v>722105</v>
      </c>
      <c r="CU9" s="97">
        <v>1283332</v>
      </c>
      <c r="CV9" s="97">
        <v>1658429</v>
      </c>
      <c r="CW9" s="98">
        <v>29.22836802947327</v>
      </c>
      <c r="CX9" s="97">
        <v>457311</v>
      </c>
      <c r="CY9" s="97">
        <v>586589</v>
      </c>
      <c r="CZ9" s="97">
        <v>1129462</v>
      </c>
      <c r="DA9" s="97">
        <v>1364306</v>
      </c>
      <c r="DB9" s="98">
        <v>20.79255433117714</v>
      </c>
      <c r="DC9" s="97">
        <v>83115</v>
      </c>
      <c r="DD9" s="97">
        <v>135516</v>
      </c>
      <c r="DE9" s="97">
        <v>153870</v>
      </c>
      <c r="DF9" s="97">
        <v>294123</v>
      </c>
      <c r="DG9" s="98">
        <v>91.150321700136487</v>
      </c>
      <c r="DH9" s="97">
        <v>90837</v>
      </c>
      <c r="DI9" s="97">
        <v>111964</v>
      </c>
      <c r="DJ9" s="97">
        <v>229776</v>
      </c>
      <c r="DK9" s="97">
        <v>273790</v>
      </c>
      <c r="DL9" s="98">
        <v>19.155177216071309</v>
      </c>
      <c r="DM9" s="97">
        <v>9787</v>
      </c>
      <c r="DN9" s="97">
        <v>10089</v>
      </c>
      <c r="DO9" s="97">
        <v>25027</v>
      </c>
      <c r="DP9" s="97">
        <v>35854</v>
      </c>
      <c r="DQ9" s="98">
        <v>43.261277819954437</v>
      </c>
    </row>
    <row r="10" spans="1:121" x14ac:dyDescent="0.25">
      <c r="A10" s="96" t="s">
        <v>11</v>
      </c>
      <c r="B10" s="97">
        <v>1172927</v>
      </c>
      <c r="C10" s="97">
        <v>1368012</v>
      </c>
      <c r="D10" s="97">
        <v>5544055</v>
      </c>
      <c r="E10" s="97">
        <v>4606673</v>
      </c>
      <c r="F10" s="98">
        <v>-16.907876996169779</v>
      </c>
      <c r="G10" s="97">
        <v>312945</v>
      </c>
      <c r="H10" s="97">
        <v>352117</v>
      </c>
      <c r="I10" s="97">
        <v>1506152</v>
      </c>
      <c r="J10" s="97">
        <v>1636081</v>
      </c>
      <c r="K10" s="98">
        <v>8.6265529641098624</v>
      </c>
      <c r="L10" s="97">
        <v>4300236</v>
      </c>
      <c r="M10" s="97">
        <v>3616568</v>
      </c>
      <c r="N10" s="97">
        <v>16244405</v>
      </c>
      <c r="O10" s="97">
        <v>14336376</v>
      </c>
      <c r="P10" s="98">
        <v>-11.74576107896841</v>
      </c>
      <c r="Q10" s="97">
        <v>3380549</v>
      </c>
      <c r="R10" s="97">
        <v>2675071</v>
      </c>
      <c r="S10" s="97">
        <v>12598626</v>
      </c>
      <c r="T10" s="97">
        <v>10731721</v>
      </c>
      <c r="U10" s="98">
        <v>-14.81832225196621</v>
      </c>
      <c r="V10" s="97">
        <v>235.435</v>
      </c>
      <c r="W10" s="97">
        <v>108.16800000000001</v>
      </c>
      <c r="X10" s="97">
        <v>964.93600000000015</v>
      </c>
      <c r="Y10" s="97">
        <v>427.66800000000001</v>
      </c>
      <c r="Z10" s="98">
        <v>-55.679133123854847</v>
      </c>
      <c r="AA10" s="97">
        <v>166617</v>
      </c>
      <c r="AB10" s="97">
        <v>147345</v>
      </c>
      <c r="AC10" s="97">
        <v>600999</v>
      </c>
      <c r="AD10" s="97">
        <v>488026</v>
      </c>
      <c r="AE10" s="98">
        <v>-18.797535436831009</v>
      </c>
      <c r="AF10" s="97">
        <v>142054</v>
      </c>
      <c r="AG10" s="97">
        <v>122363</v>
      </c>
      <c r="AH10" s="97">
        <v>530106</v>
      </c>
      <c r="AI10" s="97">
        <v>415746</v>
      </c>
      <c r="AJ10" s="98">
        <v>-21.57304388178969</v>
      </c>
      <c r="AK10" s="97">
        <v>0</v>
      </c>
      <c r="AL10" s="97">
        <v>0</v>
      </c>
      <c r="AM10" s="97">
        <v>0</v>
      </c>
      <c r="AN10" s="97">
        <v>0</v>
      </c>
      <c r="AO10" s="98" t="s">
        <v>2</v>
      </c>
      <c r="AP10" s="97">
        <v>2243082</v>
      </c>
      <c r="AQ10" s="97">
        <v>1735138</v>
      </c>
      <c r="AR10" s="97">
        <v>9095300</v>
      </c>
      <c r="AS10" s="97">
        <v>6557626</v>
      </c>
      <c r="AT10" s="98">
        <v>-27.90093784701989</v>
      </c>
      <c r="AU10" s="97">
        <v>1799024</v>
      </c>
      <c r="AV10" s="97">
        <v>1261024</v>
      </c>
      <c r="AW10" s="97">
        <v>6354649</v>
      </c>
      <c r="AX10" s="97">
        <v>4951593</v>
      </c>
      <c r="AY10" s="98">
        <v>-22.079205318814619</v>
      </c>
      <c r="AZ10" s="97">
        <v>904860</v>
      </c>
      <c r="BA10" s="97">
        <v>966089</v>
      </c>
      <c r="BB10" s="97">
        <v>3662521</v>
      </c>
      <c r="BC10" s="97">
        <v>3708033</v>
      </c>
      <c r="BD10" s="98">
        <v>1.242641339121334</v>
      </c>
      <c r="BE10" s="97">
        <v>33603</v>
      </c>
      <c r="BF10" s="97">
        <v>34219</v>
      </c>
      <c r="BG10" s="97">
        <v>134740</v>
      </c>
      <c r="BH10" s="97">
        <v>130611</v>
      </c>
      <c r="BI10" s="98">
        <v>-3.0644203651476971</v>
      </c>
      <c r="BJ10" s="97">
        <v>301119.5</v>
      </c>
      <c r="BK10" s="97">
        <v>252903</v>
      </c>
      <c r="BL10" s="97">
        <v>1178734.75</v>
      </c>
      <c r="BM10" s="97">
        <v>1026715.25</v>
      </c>
      <c r="BN10" s="98">
        <v>-12.896837053459221</v>
      </c>
      <c r="BO10" s="97">
        <v>142161.5</v>
      </c>
      <c r="BP10" s="97">
        <v>101288.5</v>
      </c>
      <c r="BQ10" s="97">
        <v>528353.91999999993</v>
      </c>
      <c r="BR10" s="97">
        <v>403199.5</v>
      </c>
      <c r="BS10" s="98">
        <v>-23.687610759091172</v>
      </c>
      <c r="BT10" s="97">
        <v>17781</v>
      </c>
      <c r="BU10" s="97">
        <v>18717.5</v>
      </c>
      <c r="BV10" s="97">
        <v>62367</v>
      </c>
      <c r="BW10" s="97">
        <v>70926.25</v>
      </c>
      <c r="BX10" s="98">
        <v>13.724004681963221</v>
      </c>
      <c r="BY10" s="97">
        <v>141177</v>
      </c>
      <c r="BZ10" s="97">
        <v>132897</v>
      </c>
      <c r="CA10" s="97">
        <v>588013.82999999996</v>
      </c>
      <c r="CB10" s="97">
        <v>552589.5</v>
      </c>
      <c r="CC10" s="98">
        <v>-6.0244042219211016</v>
      </c>
      <c r="CD10" s="97">
        <v>719</v>
      </c>
      <c r="CE10" s="97">
        <v>720</v>
      </c>
      <c r="CF10" s="97">
        <v>2616</v>
      </c>
      <c r="CG10" s="97">
        <v>2666</v>
      </c>
      <c r="CH10" s="98">
        <v>1.911314984709477</v>
      </c>
      <c r="CI10" s="97">
        <v>28274625</v>
      </c>
      <c r="CJ10" s="97">
        <v>30541700</v>
      </c>
      <c r="CK10" s="97">
        <v>96596165</v>
      </c>
      <c r="CL10" s="97">
        <v>104565962</v>
      </c>
      <c r="CM10" s="98">
        <v>8.2506350019175159</v>
      </c>
      <c r="CN10" s="97">
        <v>74</v>
      </c>
      <c r="CO10" s="97">
        <v>79</v>
      </c>
      <c r="CP10" s="97">
        <v>147</v>
      </c>
      <c r="CQ10" s="97">
        <v>157</v>
      </c>
      <c r="CR10" s="98">
        <v>6.8027210884353764</v>
      </c>
      <c r="CS10" s="97">
        <v>234929</v>
      </c>
      <c r="CT10" s="97">
        <v>400621</v>
      </c>
      <c r="CU10" s="97">
        <v>486865</v>
      </c>
      <c r="CV10" s="97">
        <v>917200</v>
      </c>
      <c r="CW10" s="98">
        <v>88.388978464256013</v>
      </c>
      <c r="CX10" s="97">
        <v>103159</v>
      </c>
      <c r="CY10" s="97">
        <v>133201</v>
      </c>
      <c r="CZ10" s="97">
        <v>261850</v>
      </c>
      <c r="DA10" s="97">
        <v>357688</v>
      </c>
      <c r="DB10" s="98">
        <v>36.6003437082299</v>
      </c>
      <c r="DC10" s="97">
        <v>131770</v>
      </c>
      <c r="DD10" s="97">
        <v>267420</v>
      </c>
      <c r="DE10" s="97">
        <v>225015</v>
      </c>
      <c r="DF10" s="97">
        <v>559512</v>
      </c>
      <c r="DG10" s="98">
        <v>148.6554229718019</v>
      </c>
      <c r="DH10" s="97">
        <v>29670</v>
      </c>
      <c r="DI10" s="97">
        <v>33502</v>
      </c>
      <c r="DJ10" s="97">
        <v>75564</v>
      </c>
      <c r="DK10" s="97">
        <v>95795</v>
      </c>
      <c r="DL10" s="98">
        <v>26.773331215922919</v>
      </c>
      <c r="DM10" s="97">
        <v>42653</v>
      </c>
      <c r="DN10" s="97">
        <v>69834</v>
      </c>
      <c r="DO10" s="97">
        <v>141360</v>
      </c>
      <c r="DP10" s="97">
        <v>266789</v>
      </c>
      <c r="DQ10" s="98">
        <v>88.730192416525171</v>
      </c>
    </row>
    <row r="11" spans="1:121" x14ac:dyDescent="0.25">
      <c r="A11" s="96" t="s">
        <v>12</v>
      </c>
      <c r="B11" s="97">
        <v>1807674</v>
      </c>
      <c r="C11" s="97">
        <v>1697306</v>
      </c>
      <c r="D11" s="97">
        <v>6280230</v>
      </c>
      <c r="E11" s="97">
        <v>6507733</v>
      </c>
      <c r="F11" s="98">
        <v>3.6225265635175821</v>
      </c>
      <c r="G11" s="97">
        <v>288702</v>
      </c>
      <c r="H11" s="97">
        <v>300970</v>
      </c>
      <c r="I11" s="97">
        <v>1109799</v>
      </c>
      <c r="J11" s="97">
        <v>1292474</v>
      </c>
      <c r="K11" s="98">
        <v>16.460187835815319</v>
      </c>
      <c r="L11" s="97">
        <v>619768</v>
      </c>
      <c r="M11" s="97">
        <v>774441</v>
      </c>
      <c r="N11" s="97">
        <v>2716159</v>
      </c>
      <c r="O11" s="97">
        <v>2696146</v>
      </c>
      <c r="P11" s="98">
        <v>-0.73681253564316762</v>
      </c>
      <c r="Q11" s="97">
        <v>362463</v>
      </c>
      <c r="R11" s="97">
        <v>457699</v>
      </c>
      <c r="S11" s="97">
        <v>1645150</v>
      </c>
      <c r="T11" s="97">
        <v>1736752</v>
      </c>
      <c r="U11" s="98">
        <v>5.5680029176670871</v>
      </c>
      <c r="V11" s="97">
        <v>0</v>
      </c>
      <c r="W11" s="97">
        <v>0</v>
      </c>
      <c r="X11" s="97">
        <v>0</v>
      </c>
      <c r="Y11" s="97">
        <v>0</v>
      </c>
      <c r="Z11" s="98" t="s">
        <v>2</v>
      </c>
      <c r="AA11" s="97">
        <v>10054</v>
      </c>
      <c r="AB11" s="97">
        <v>11146</v>
      </c>
      <c r="AC11" s="97">
        <v>36351</v>
      </c>
      <c r="AD11" s="97">
        <v>41064</v>
      </c>
      <c r="AE11" s="98">
        <v>12.965255426260629</v>
      </c>
      <c r="AF11" s="97">
        <v>5329</v>
      </c>
      <c r="AG11" s="97">
        <v>5796</v>
      </c>
      <c r="AH11" s="97">
        <v>19269</v>
      </c>
      <c r="AI11" s="97">
        <v>21541</v>
      </c>
      <c r="AJ11" s="98">
        <v>11.790959572370131</v>
      </c>
      <c r="AK11" s="97">
        <v>326</v>
      </c>
      <c r="AL11" s="97">
        <v>0</v>
      </c>
      <c r="AM11" s="97">
        <v>326</v>
      </c>
      <c r="AN11" s="97">
        <v>0</v>
      </c>
      <c r="AO11" s="98">
        <v>-100</v>
      </c>
      <c r="AP11" s="97">
        <v>2976</v>
      </c>
      <c r="AQ11" s="97">
        <v>9574</v>
      </c>
      <c r="AR11" s="97">
        <v>7946</v>
      </c>
      <c r="AS11" s="97">
        <v>17116</v>
      </c>
      <c r="AT11" s="98">
        <v>115.40397684369491</v>
      </c>
      <c r="AU11" s="97">
        <v>2976</v>
      </c>
      <c r="AV11" s="97">
        <v>9574</v>
      </c>
      <c r="AW11" s="97">
        <v>7946</v>
      </c>
      <c r="AX11" s="97">
        <v>16695</v>
      </c>
      <c r="AY11" s="98">
        <v>110.10571356657439</v>
      </c>
      <c r="AZ11" s="97">
        <v>86568</v>
      </c>
      <c r="BA11" s="97">
        <v>94966</v>
      </c>
      <c r="BB11" s="97">
        <v>321378</v>
      </c>
      <c r="BC11" s="97">
        <v>326468</v>
      </c>
      <c r="BD11" s="98">
        <v>1.5838047408347791</v>
      </c>
      <c r="BE11" s="97">
        <v>3198</v>
      </c>
      <c r="BF11" s="97">
        <v>3597</v>
      </c>
      <c r="BG11" s="97">
        <v>12155</v>
      </c>
      <c r="BH11" s="97">
        <v>12739</v>
      </c>
      <c r="BI11" s="98">
        <v>4.8046071575483316</v>
      </c>
      <c r="BJ11" s="97">
        <v>31889</v>
      </c>
      <c r="BK11" s="97">
        <v>42999.75</v>
      </c>
      <c r="BL11" s="97">
        <v>153352.75</v>
      </c>
      <c r="BM11" s="97">
        <v>166838</v>
      </c>
      <c r="BN11" s="98">
        <v>8.7936147216140625</v>
      </c>
      <c r="BO11" s="97">
        <v>243.75</v>
      </c>
      <c r="BP11" s="97">
        <v>513.75</v>
      </c>
      <c r="BQ11" s="97">
        <v>614.75</v>
      </c>
      <c r="BR11" s="97">
        <v>1027.5</v>
      </c>
      <c r="BS11" s="98">
        <v>67.141114274095173</v>
      </c>
      <c r="BT11" s="97">
        <v>2902.5</v>
      </c>
      <c r="BU11" s="97">
        <v>3016.25</v>
      </c>
      <c r="BV11" s="97">
        <v>12729.75</v>
      </c>
      <c r="BW11" s="97">
        <v>15033</v>
      </c>
      <c r="BX11" s="98">
        <v>18.093442526365411</v>
      </c>
      <c r="BY11" s="97">
        <v>28742.75</v>
      </c>
      <c r="BZ11" s="97">
        <v>39469.75</v>
      </c>
      <c r="CA11" s="97">
        <v>140008.25</v>
      </c>
      <c r="CB11" s="97">
        <v>150777.5</v>
      </c>
      <c r="CC11" s="98">
        <v>7.6918681577692771</v>
      </c>
      <c r="CD11" s="97">
        <v>219</v>
      </c>
      <c r="CE11" s="97">
        <v>233</v>
      </c>
      <c r="CF11" s="97">
        <v>794</v>
      </c>
      <c r="CG11" s="97">
        <v>854</v>
      </c>
      <c r="CH11" s="98">
        <v>7.556675062972289</v>
      </c>
      <c r="CI11" s="97">
        <v>5072351</v>
      </c>
      <c r="CJ11" s="97">
        <v>5272104</v>
      </c>
      <c r="CK11" s="97">
        <v>15249011</v>
      </c>
      <c r="CL11" s="97">
        <v>16730287</v>
      </c>
      <c r="CM11" s="98">
        <v>9.7139152171901486</v>
      </c>
      <c r="CN11" s="97">
        <v>12</v>
      </c>
      <c r="CO11" s="97">
        <v>7</v>
      </c>
      <c r="CP11" s="97">
        <v>12</v>
      </c>
      <c r="CQ11" s="97">
        <v>7</v>
      </c>
      <c r="CR11" s="98">
        <v>-41.666666666666657</v>
      </c>
      <c r="CS11" s="97">
        <v>25534</v>
      </c>
      <c r="CT11" s="97">
        <v>18704</v>
      </c>
      <c r="CU11" s="97">
        <v>31990</v>
      </c>
      <c r="CV11" s="97">
        <v>27571</v>
      </c>
      <c r="CW11" s="98">
        <v>-13.81369177868083</v>
      </c>
      <c r="CX11" s="97">
        <v>10105</v>
      </c>
      <c r="CY11" s="97">
        <v>11409</v>
      </c>
      <c r="CZ11" s="97">
        <v>16561</v>
      </c>
      <c r="DA11" s="97">
        <v>20276</v>
      </c>
      <c r="DB11" s="98">
        <v>22.432220276553348</v>
      </c>
      <c r="DC11" s="97">
        <v>15429</v>
      </c>
      <c r="DD11" s="97">
        <v>7295</v>
      </c>
      <c r="DE11" s="97">
        <v>15429</v>
      </c>
      <c r="DF11" s="97">
        <v>7295</v>
      </c>
      <c r="DG11" s="98">
        <v>-52.718905956316028</v>
      </c>
      <c r="DH11" s="97">
        <v>4421</v>
      </c>
      <c r="DI11" s="97">
        <v>4966</v>
      </c>
      <c r="DJ11" s="97">
        <v>6885</v>
      </c>
      <c r="DK11" s="97">
        <v>8520</v>
      </c>
      <c r="DL11" s="98">
        <v>23.747276688453159</v>
      </c>
      <c r="DM11" s="97">
        <v>5011</v>
      </c>
      <c r="DN11" s="97">
        <v>14822</v>
      </c>
      <c r="DO11" s="97">
        <v>24150</v>
      </c>
      <c r="DP11" s="97">
        <v>27044</v>
      </c>
      <c r="DQ11" s="98">
        <v>11.983436853002081</v>
      </c>
    </row>
    <row r="12" spans="1:121" x14ac:dyDescent="0.25">
      <c r="A12" s="96" t="s">
        <v>13</v>
      </c>
      <c r="B12" s="97">
        <v>2374449</v>
      </c>
      <c r="C12" s="97">
        <v>2781828</v>
      </c>
      <c r="D12" s="97">
        <v>9104359</v>
      </c>
      <c r="E12" s="97">
        <v>9839147</v>
      </c>
      <c r="F12" s="98">
        <v>8.0707274394605975</v>
      </c>
      <c r="G12" s="97">
        <v>594209</v>
      </c>
      <c r="H12" s="97">
        <v>623826</v>
      </c>
      <c r="I12" s="97">
        <v>2339357</v>
      </c>
      <c r="J12" s="97">
        <v>2798043</v>
      </c>
      <c r="K12" s="98">
        <v>19.607353644612601</v>
      </c>
      <c r="L12" s="97">
        <v>73574</v>
      </c>
      <c r="M12" s="97">
        <v>69921</v>
      </c>
      <c r="N12" s="97">
        <v>319260</v>
      </c>
      <c r="O12" s="97">
        <v>337345</v>
      </c>
      <c r="P12" s="98">
        <v>5.664662030946559</v>
      </c>
      <c r="Q12" s="97">
        <v>51417</v>
      </c>
      <c r="R12" s="97">
        <v>47831</v>
      </c>
      <c r="S12" s="97">
        <v>207487</v>
      </c>
      <c r="T12" s="97">
        <v>187566</v>
      </c>
      <c r="U12" s="98">
        <v>-9.601083441372225</v>
      </c>
      <c r="V12" s="97">
        <v>12.694000000000001</v>
      </c>
      <c r="W12" s="97">
        <v>0</v>
      </c>
      <c r="X12" s="97">
        <v>60.401000000000003</v>
      </c>
      <c r="Y12" s="97">
        <v>0</v>
      </c>
      <c r="Z12" s="98">
        <v>-100</v>
      </c>
      <c r="AA12" s="97">
        <v>16791</v>
      </c>
      <c r="AB12" s="97">
        <v>21154</v>
      </c>
      <c r="AC12" s="97">
        <v>70632</v>
      </c>
      <c r="AD12" s="97">
        <v>63510</v>
      </c>
      <c r="AE12" s="98">
        <v>-10.08324838600068</v>
      </c>
      <c r="AF12" s="97">
        <v>1893</v>
      </c>
      <c r="AG12" s="97">
        <v>687</v>
      </c>
      <c r="AH12" s="97">
        <v>6019</v>
      </c>
      <c r="AI12" s="97">
        <v>3047</v>
      </c>
      <c r="AJ12" s="98">
        <v>-49.376972919089553</v>
      </c>
      <c r="AK12" s="97">
        <v>0</v>
      </c>
      <c r="AL12" s="97">
        <v>0</v>
      </c>
      <c r="AM12" s="97">
        <v>0</v>
      </c>
      <c r="AN12" s="97">
        <v>0</v>
      </c>
      <c r="AO12" s="98" t="s">
        <v>2</v>
      </c>
      <c r="AP12" s="97">
        <v>0</v>
      </c>
      <c r="AQ12" s="97">
        <v>84</v>
      </c>
      <c r="AR12" s="97">
        <v>0</v>
      </c>
      <c r="AS12" s="97">
        <v>380835</v>
      </c>
      <c r="AT12" s="98" t="s">
        <v>2</v>
      </c>
      <c r="AU12" s="97">
        <v>0</v>
      </c>
      <c r="AV12" s="97">
        <v>84</v>
      </c>
      <c r="AW12" s="97">
        <v>0</v>
      </c>
      <c r="AX12" s="97">
        <v>224</v>
      </c>
      <c r="AY12" s="98" t="s">
        <v>2</v>
      </c>
      <c r="AZ12" s="97">
        <v>0</v>
      </c>
      <c r="BA12" s="97">
        <v>0</v>
      </c>
      <c r="BB12" s="97">
        <v>0</v>
      </c>
      <c r="BC12" s="97">
        <v>0</v>
      </c>
      <c r="BD12" s="98" t="s">
        <v>2</v>
      </c>
      <c r="BE12" s="97">
        <v>0</v>
      </c>
      <c r="BF12" s="97">
        <v>0</v>
      </c>
      <c r="BG12" s="97">
        <v>0</v>
      </c>
      <c r="BH12" s="97">
        <v>0</v>
      </c>
      <c r="BI12" s="98" t="s">
        <v>2</v>
      </c>
      <c r="BJ12" s="97">
        <v>3720</v>
      </c>
      <c r="BK12" s="97">
        <v>4076.5</v>
      </c>
      <c r="BL12" s="97">
        <v>17003.25</v>
      </c>
      <c r="BM12" s="97">
        <v>13806.25</v>
      </c>
      <c r="BN12" s="98">
        <v>-18.802287797920979</v>
      </c>
      <c r="BO12" s="97">
        <v>0</v>
      </c>
      <c r="BP12" s="97">
        <v>42</v>
      </c>
      <c r="BQ12" s="97">
        <v>0</v>
      </c>
      <c r="BR12" s="97">
        <v>99</v>
      </c>
      <c r="BS12" s="98" t="s">
        <v>2</v>
      </c>
      <c r="BT12" s="97">
        <v>904</v>
      </c>
      <c r="BU12" s="97">
        <v>1302.25</v>
      </c>
      <c r="BV12" s="97">
        <v>5064.25</v>
      </c>
      <c r="BW12" s="97">
        <v>3108.25</v>
      </c>
      <c r="BX12" s="98">
        <v>-38.623685639532013</v>
      </c>
      <c r="BY12" s="97">
        <v>2816</v>
      </c>
      <c r="BZ12" s="97">
        <v>2732.25</v>
      </c>
      <c r="CA12" s="97">
        <v>11939</v>
      </c>
      <c r="CB12" s="97">
        <v>10599</v>
      </c>
      <c r="CC12" s="98">
        <v>-11.22372057961303</v>
      </c>
      <c r="CD12" s="97">
        <v>203</v>
      </c>
      <c r="CE12" s="97">
        <v>202</v>
      </c>
      <c r="CF12" s="97">
        <v>729</v>
      </c>
      <c r="CG12" s="97">
        <v>676</v>
      </c>
      <c r="CH12" s="98">
        <v>-7.2702331961591264</v>
      </c>
      <c r="CI12" s="97">
        <v>5033268</v>
      </c>
      <c r="CJ12" s="97">
        <v>4776931</v>
      </c>
      <c r="CK12" s="97">
        <v>16667439</v>
      </c>
      <c r="CL12" s="97">
        <v>15753167</v>
      </c>
      <c r="CM12" s="98">
        <v>-5.4853778075923998</v>
      </c>
      <c r="CN12" s="97">
        <v>25</v>
      </c>
      <c r="CO12" s="97">
        <v>21</v>
      </c>
      <c r="CP12" s="97">
        <v>53</v>
      </c>
      <c r="CQ12" s="97">
        <v>33</v>
      </c>
      <c r="CR12" s="98">
        <v>-37.735849056603783</v>
      </c>
      <c r="CS12" s="97">
        <v>17305</v>
      </c>
      <c r="CT12" s="97">
        <v>17948</v>
      </c>
      <c r="CU12" s="97">
        <v>40380</v>
      </c>
      <c r="CV12" s="97">
        <v>34839</v>
      </c>
      <c r="CW12" s="98">
        <v>-13.722139673105501</v>
      </c>
      <c r="CX12" s="97">
        <v>0</v>
      </c>
      <c r="CY12" s="97">
        <v>0</v>
      </c>
      <c r="CZ12" s="97">
        <v>0</v>
      </c>
      <c r="DA12" s="97">
        <v>0</v>
      </c>
      <c r="DB12" s="98" t="s">
        <v>2</v>
      </c>
      <c r="DC12" s="97">
        <v>17305</v>
      </c>
      <c r="DD12" s="97">
        <v>17948</v>
      </c>
      <c r="DE12" s="97">
        <v>40380</v>
      </c>
      <c r="DF12" s="97">
        <v>34839</v>
      </c>
      <c r="DG12" s="98">
        <v>-13.722139673105501</v>
      </c>
      <c r="DH12" s="97">
        <v>0</v>
      </c>
      <c r="DI12" s="97">
        <v>0</v>
      </c>
      <c r="DJ12" s="97">
        <v>0</v>
      </c>
      <c r="DK12" s="97">
        <v>0</v>
      </c>
      <c r="DL12" s="98" t="s">
        <v>2</v>
      </c>
      <c r="DM12" s="97">
        <v>0</v>
      </c>
      <c r="DN12" s="97">
        <v>24</v>
      </c>
      <c r="DO12" s="97">
        <v>6</v>
      </c>
      <c r="DP12" s="97">
        <v>35</v>
      </c>
      <c r="DQ12" s="98">
        <v>483.33333333333343</v>
      </c>
    </row>
    <row r="13" spans="1:121" x14ac:dyDescent="0.25">
      <c r="A13" s="96" t="s">
        <v>14</v>
      </c>
      <c r="B13" s="97">
        <v>949118</v>
      </c>
      <c r="C13" s="97">
        <v>1068669</v>
      </c>
      <c r="D13" s="97">
        <v>3368068</v>
      </c>
      <c r="E13" s="97">
        <v>3225745</v>
      </c>
      <c r="F13" s="98">
        <v>-4.2256569641705539</v>
      </c>
      <c r="G13" s="97">
        <v>840704</v>
      </c>
      <c r="H13" s="97">
        <v>515772</v>
      </c>
      <c r="I13" s="97">
        <v>3511524</v>
      </c>
      <c r="J13" s="97">
        <v>2216654</v>
      </c>
      <c r="K13" s="98">
        <v>-36.874872562454357</v>
      </c>
      <c r="L13" s="97">
        <v>167478</v>
      </c>
      <c r="M13" s="97">
        <v>119760</v>
      </c>
      <c r="N13" s="97">
        <v>482098</v>
      </c>
      <c r="O13" s="97">
        <v>408151</v>
      </c>
      <c r="P13" s="98">
        <v>-15.338582611834109</v>
      </c>
      <c r="Q13" s="97">
        <v>153549</v>
      </c>
      <c r="R13" s="97">
        <v>114425</v>
      </c>
      <c r="S13" s="97">
        <v>444765</v>
      </c>
      <c r="T13" s="97">
        <v>378288</v>
      </c>
      <c r="U13" s="98">
        <v>-14.946544804559711</v>
      </c>
      <c r="V13" s="97">
        <v>89.643000000000001</v>
      </c>
      <c r="W13" s="97">
        <v>241.399</v>
      </c>
      <c r="X13" s="97">
        <v>553.08200000000011</v>
      </c>
      <c r="Y13" s="97">
        <v>807.63699999999994</v>
      </c>
      <c r="Z13" s="98">
        <v>46.024820912631363</v>
      </c>
      <c r="AA13" s="97">
        <v>2136</v>
      </c>
      <c r="AB13" s="97">
        <v>2013</v>
      </c>
      <c r="AC13" s="97">
        <v>10359</v>
      </c>
      <c r="AD13" s="97">
        <v>8768</v>
      </c>
      <c r="AE13" s="98">
        <v>-15.35862534993726</v>
      </c>
      <c r="AF13" s="97">
        <v>0</v>
      </c>
      <c r="AG13" s="97">
        <v>0</v>
      </c>
      <c r="AH13" s="97">
        <v>0</v>
      </c>
      <c r="AI13" s="97">
        <v>0</v>
      </c>
      <c r="AJ13" s="98" t="s">
        <v>2</v>
      </c>
      <c r="AK13" s="97">
        <v>0</v>
      </c>
      <c r="AL13" s="97">
        <v>0</v>
      </c>
      <c r="AM13" s="97">
        <v>0</v>
      </c>
      <c r="AN13" s="97">
        <v>0</v>
      </c>
      <c r="AO13" s="98" t="s">
        <v>2</v>
      </c>
      <c r="AP13" s="97">
        <v>6377</v>
      </c>
      <c r="AQ13" s="97">
        <v>1898</v>
      </c>
      <c r="AR13" s="97">
        <v>10095</v>
      </c>
      <c r="AS13" s="97">
        <v>4442</v>
      </c>
      <c r="AT13" s="98">
        <v>-55.998018821198613</v>
      </c>
      <c r="AU13" s="97">
        <v>6329</v>
      </c>
      <c r="AV13" s="97">
        <v>1898</v>
      </c>
      <c r="AW13" s="97">
        <v>10047</v>
      </c>
      <c r="AX13" s="97">
        <v>4442</v>
      </c>
      <c r="AY13" s="98">
        <v>-55.787797352443512</v>
      </c>
      <c r="AZ13" s="97">
        <v>46744</v>
      </c>
      <c r="BA13" s="97">
        <v>25047</v>
      </c>
      <c r="BB13" s="97">
        <v>121140</v>
      </c>
      <c r="BC13" s="97">
        <v>61626</v>
      </c>
      <c r="BD13" s="98">
        <v>-49.1282813273898</v>
      </c>
      <c r="BE13" s="97">
        <v>0</v>
      </c>
      <c r="BF13" s="97">
        <v>0</v>
      </c>
      <c r="BG13" s="97">
        <v>11</v>
      </c>
      <c r="BH13" s="97">
        <v>17</v>
      </c>
      <c r="BI13" s="98">
        <v>54.545454545454533</v>
      </c>
      <c r="BJ13" s="97">
        <v>11027</v>
      </c>
      <c r="BK13" s="97">
        <v>9313</v>
      </c>
      <c r="BL13" s="97">
        <v>34258.25</v>
      </c>
      <c r="BM13" s="97">
        <v>27041</v>
      </c>
      <c r="BN13" s="98">
        <v>-21.06718819554413</v>
      </c>
      <c r="BO13" s="97">
        <v>473</v>
      </c>
      <c r="BP13" s="97">
        <v>381</v>
      </c>
      <c r="BQ13" s="97">
        <v>1073</v>
      </c>
      <c r="BR13" s="97">
        <v>796</v>
      </c>
      <c r="BS13" s="98">
        <v>-25.815470643056859</v>
      </c>
      <c r="BT13" s="97">
        <v>523</v>
      </c>
      <c r="BU13" s="97">
        <v>980</v>
      </c>
      <c r="BV13" s="97">
        <v>916</v>
      </c>
      <c r="BW13" s="97">
        <v>2112</v>
      </c>
      <c r="BX13" s="98">
        <v>130.56768558951961</v>
      </c>
      <c r="BY13" s="97">
        <v>10031</v>
      </c>
      <c r="BZ13" s="97">
        <v>7952</v>
      </c>
      <c r="CA13" s="97">
        <v>32269.25</v>
      </c>
      <c r="CB13" s="97">
        <v>24133</v>
      </c>
      <c r="CC13" s="98">
        <v>-25.21363217304399</v>
      </c>
      <c r="CD13" s="97">
        <v>142</v>
      </c>
      <c r="CE13" s="97">
        <v>123</v>
      </c>
      <c r="CF13" s="97">
        <v>509</v>
      </c>
      <c r="CG13" s="97">
        <v>454</v>
      </c>
      <c r="CH13" s="98">
        <v>-10.805500982318261</v>
      </c>
      <c r="CI13" s="97">
        <v>2034563</v>
      </c>
      <c r="CJ13" s="97">
        <v>1860360</v>
      </c>
      <c r="CK13" s="97">
        <v>7248166</v>
      </c>
      <c r="CL13" s="97">
        <v>6443174</v>
      </c>
      <c r="CM13" s="98">
        <v>-11.10614740335693</v>
      </c>
      <c r="CN13" s="97">
        <v>1</v>
      </c>
      <c r="CO13" s="97">
        <v>0</v>
      </c>
      <c r="CP13" s="97">
        <v>1</v>
      </c>
      <c r="CQ13" s="97">
        <v>0</v>
      </c>
      <c r="CR13" s="98">
        <v>-100</v>
      </c>
      <c r="CS13" s="97">
        <v>633</v>
      </c>
      <c r="CT13" s="97">
        <v>0</v>
      </c>
      <c r="CU13" s="97">
        <v>633</v>
      </c>
      <c r="CV13" s="97">
        <v>0</v>
      </c>
      <c r="CW13" s="98">
        <v>-100</v>
      </c>
      <c r="CX13" s="97">
        <v>0</v>
      </c>
      <c r="CY13" s="97">
        <v>0</v>
      </c>
      <c r="CZ13" s="97">
        <v>0</v>
      </c>
      <c r="DA13" s="97">
        <v>0</v>
      </c>
      <c r="DB13" s="98" t="s">
        <v>2</v>
      </c>
      <c r="DC13" s="97">
        <v>633</v>
      </c>
      <c r="DD13" s="97">
        <v>0</v>
      </c>
      <c r="DE13" s="97">
        <v>633</v>
      </c>
      <c r="DF13" s="97">
        <v>0</v>
      </c>
      <c r="DG13" s="98">
        <v>-100</v>
      </c>
      <c r="DH13" s="97">
        <v>0</v>
      </c>
      <c r="DI13" s="97">
        <v>0</v>
      </c>
      <c r="DJ13" s="97">
        <v>0</v>
      </c>
      <c r="DK13" s="97">
        <v>0</v>
      </c>
      <c r="DL13" s="98" t="s">
        <v>2</v>
      </c>
      <c r="DM13" s="97">
        <v>201</v>
      </c>
      <c r="DN13" s="97">
        <v>204</v>
      </c>
      <c r="DO13" s="97">
        <v>268</v>
      </c>
      <c r="DP13" s="97">
        <v>445</v>
      </c>
      <c r="DQ13" s="98">
        <v>66.044776119402997</v>
      </c>
    </row>
    <row r="14" spans="1:121" x14ac:dyDescent="0.25">
      <c r="A14" s="96" t="s">
        <v>15</v>
      </c>
      <c r="B14" s="97">
        <v>84722</v>
      </c>
      <c r="C14" s="97">
        <v>91102</v>
      </c>
      <c r="D14" s="97">
        <v>202520</v>
      </c>
      <c r="E14" s="97">
        <v>246765</v>
      </c>
      <c r="F14" s="98">
        <v>21.847224965435519</v>
      </c>
      <c r="G14" s="97">
        <v>0</v>
      </c>
      <c r="H14" s="97">
        <v>1426</v>
      </c>
      <c r="I14" s="97">
        <v>2256</v>
      </c>
      <c r="J14" s="97">
        <v>3826</v>
      </c>
      <c r="K14" s="98">
        <v>69.592198581560297</v>
      </c>
      <c r="L14" s="97">
        <v>46840</v>
      </c>
      <c r="M14" s="97">
        <v>38098</v>
      </c>
      <c r="N14" s="97">
        <v>175003</v>
      </c>
      <c r="O14" s="97">
        <v>168118</v>
      </c>
      <c r="P14" s="98">
        <v>-3.934218270543937</v>
      </c>
      <c r="Q14" s="97">
        <v>5805</v>
      </c>
      <c r="R14" s="97">
        <v>4962</v>
      </c>
      <c r="S14" s="97">
        <v>22100</v>
      </c>
      <c r="T14" s="97">
        <v>21827</v>
      </c>
      <c r="U14" s="98">
        <v>-1.235294117647058</v>
      </c>
      <c r="V14" s="97">
        <v>0</v>
      </c>
      <c r="W14" s="97">
        <v>0</v>
      </c>
      <c r="X14" s="97">
        <v>0.9</v>
      </c>
      <c r="Y14" s="97">
        <v>0</v>
      </c>
      <c r="Z14" s="98">
        <v>-100</v>
      </c>
      <c r="AA14" s="97">
        <v>65942</v>
      </c>
      <c r="AB14" s="97">
        <v>39911</v>
      </c>
      <c r="AC14" s="97">
        <v>212215</v>
      </c>
      <c r="AD14" s="97">
        <v>204401</v>
      </c>
      <c r="AE14" s="98">
        <v>-3.682114836368783</v>
      </c>
      <c r="AF14" s="97">
        <v>64345</v>
      </c>
      <c r="AG14" s="97">
        <v>37723</v>
      </c>
      <c r="AH14" s="97">
        <v>207059</v>
      </c>
      <c r="AI14" s="97">
        <v>197880</v>
      </c>
      <c r="AJ14" s="98">
        <v>-4.4330359945715969</v>
      </c>
      <c r="AK14" s="97">
        <v>0</v>
      </c>
      <c r="AL14" s="97">
        <v>0</v>
      </c>
      <c r="AM14" s="97">
        <v>0</v>
      </c>
      <c r="AN14" s="97">
        <v>0</v>
      </c>
      <c r="AO14" s="98" t="s">
        <v>2</v>
      </c>
      <c r="AP14" s="97">
        <v>0</v>
      </c>
      <c r="AQ14" s="97">
        <v>0</v>
      </c>
      <c r="AR14" s="97">
        <v>0</v>
      </c>
      <c r="AS14" s="97">
        <v>0</v>
      </c>
      <c r="AT14" s="98" t="s">
        <v>2</v>
      </c>
      <c r="AU14" s="97">
        <v>0</v>
      </c>
      <c r="AV14" s="97">
        <v>0</v>
      </c>
      <c r="AW14" s="97">
        <v>0</v>
      </c>
      <c r="AX14" s="97">
        <v>0</v>
      </c>
      <c r="AY14" s="98" t="s">
        <v>2</v>
      </c>
      <c r="AZ14" s="97">
        <v>46645</v>
      </c>
      <c r="BA14" s="97">
        <v>37837</v>
      </c>
      <c r="BB14" s="97">
        <v>173914</v>
      </c>
      <c r="BC14" s="97">
        <v>166557</v>
      </c>
      <c r="BD14" s="98">
        <v>-4.2302517336154608</v>
      </c>
      <c r="BE14" s="97">
        <v>2344</v>
      </c>
      <c r="BF14" s="97">
        <v>2156</v>
      </c>
      <c r="BG14" s="97">
        <v>9282</v>
      </c>
      <c r="BH14" s="97">
        <v>9829</v>
      </c>
      <c r="BI14" s="98">
        <v>5.893126481361775</v>
      </c>
      <c r="BJ14" s="97">
        <v>470</v>
      </c>
      <c r="BK14" s="97">
        <v>402</v>
      </c>
      <c r="BL14" s="97">
        <v>1739</v>
      </c>
      <c r="BM14" s="97">
        <v>1832.5</v>
      </c>
      <c r="BN14" s="98">
        <v>5.3766532489936756</v>
      </c>
      <c r="BO14" s="97">
        <v>0</v>
      </c>
      <c r="BP14" s="97">
        <v>0</v>
      </c>
      <c r="BQ14" s="97">
        <v>0</v>
      </c>
      <c r="BR14" s="97">
        <v>0</v>
      </c>
      <c r="BS14" s="98" t="s">
        <v>2</v>
      </c>
      <c r="BT14" s="97">
        <v>460</v>
      </c>
      <c r="BU14" s="97">
        <v>393</v>
      </c>
      <c r="BV14" s="97">
        <v>1709</v>
      </c>
      <c r="BW14" s="97">
        <v>1777.5</v>
      </c>
      <c r="BX14" s="98">
        <v>4.0081919251023947</v>
      </c>
      <c r="BY14" s="97">
        <v>10</v>
      </c>
      <c r="BZ14" s="97">
        <v>9</v>
      </c>
      <c r="CA14" s="97">
        <v>30</v>
      </c>
      <c r="CB14" s="97">
        <v>55</v>
      </c>
      <c r="CC14" s="98">
        <v>83.333333333333343</v>
      </c>
      <c r="CD14" s="97">
        <v>741</v>
      </c>
      <c r="CE14" s="97">
        <v>786</v>
      </c>
      <c r="CF14" s="97">
        <v>2911</v>
      </c>
      <c r="CG14" s="97">
        <v>3138</v>
      </c>
      <c r="CH14" s="98">
        <v>7.798007557540358</v>
      </c>
      <c r="CI14" s="97">
        <v>5793494</v>
      </c>
      <c r="CJ14" s="97">
        <v>5591465</v>
      </c>
      <c r="CK14" s="97">
        <v>22126007</v>
      </c>
      <c r="CL14" s="97">
        <v>23278973</v>
      </c>
      <c r="CM14" s="98">
        <v>5.2109085927704939</v>
      </c>
      <c r="CN14" s="97">
        <v>1</v>
      </c>
      <c r="CO14" s="97">
        <v>3</v>
      </c>
      <c r="CP14" s="97">
        <v>1</v>
      </c>
      <c r="CQ14" s="97">
        <v>11</v>
      </c>
      <c r="CR14" s="98">
        <v>1000</v>
      </c>
      <c r="CS14" s="97">
        <v>103412</v>
      </c>
      <c r="CT14" s="97">
        <v>148305</v>
      </c>
      <c r="CU14" s="97">
        <v>346742</v>
      </c>
      <c r="CV14" s="97">
        <v>534464</v>
      </c>
      <c r="CW14" s="98">
        <v>54.138812142745913</v>
      </c>
      <c r="CX14" s="97">
        <v>101901</v>
      </c>
      <c r="CY14" s="97">
        <v>142485</v>
      </c>
      <c r="CZ14" s="97">
        <v>345231</v>
      </c>
      <c r="DA14" s="97">
        <v>514190</v>
      </c>
      <c r="DB14" s="98">
        <v>48.940854094794503</v>
      </c>
      <c r="DC14" s="97">
        <v>1511</v>
      </c>
      <c r="DD14" s="97">
        <v>5820</v>
      </c>
      <c r="DE14" s="97">
        <v>1511</v>
      </c>
      <c r="DF14" s="97">
        <v>20274</v>
      </c>
      <c r="DG14" s="98">
        <v>1241.7604235605561</v>
      </c>
      <c r="DH14" s="97">
        <v>22450</v>
      </c>
      <c r="DI14" s="97">
        <v>33978</v>
      </c>
      <c r="DJ14" s="97">
        <v>73601</v>
      </c>
      <c r="DK14" s="97">
        <v>120543</v>
      </c>
      <c r="DL14" s="98">
        <v>63.779024741511677</v>
      </c>
      <c r="DM14" s="97">
        <v>129</v>
      </c>
      <c r="DN14" s="97">
        <v>90</v>
      </c>
      <c r="DO14" s="97">
        <v>424</v>
      </c>
      <c r="DP14" s="97">
        <v>441</v>
      </c>
      <c r="DQ14" s="98">
        <v>4.0094339622641542</v>
      </c>
    </row>
    <row r="15" spans="1:121" x14ac:dyDescent="0.25">
      <c r="A15" s="96" t="s">
        <v>16</v>
      </c>
      <c r="B15" s="97">
        <v>433566</v>
      </c>
      <c r="C15" s="97">
        <v>447029</v>
      </c>
      <c r="D15" s="97">
        <v>1234774</v>
      </c>
      <c r="E15" s="97">
        <v>1691763</v>
      </c>
      <c r="F15" s="98">
        <v>37.009930562191947</v>
      </c>
      <c r="G15" s="97">
        <v>692953</v>
      </c>
      <c r="H15" s="97">
        <v>242034</v>
      </c>
      <c r="I15" s="97">
        <v>2367288</v>
      </c>
      <c r="J15" s="97">
        <v>1118173</v>
      </c>
      <c r="K15" s="98">
        <v>-52.765654200080427</v>
      </c>
      <c r="L15" s="97">
        <v>70919</v>
      </c>
      <c r="M15" s="97">
        <v>115599</v>
      </c>
      <c r="N15" s="97">
        <v>202254</v>
      </c>
      <c r="O15" s="97">
        <v>448079</v>
      </c>
      <c r="P15" s="98">
        <v>121.5427136175304</v>
      </c>
      <c r="Q15" s="97">
        <v>17297</v>
      </c>
      <c r="R15" s="97">
        <v>44732</v>
      </c>
      <c r="S15" s="97">
        <v>58496</v>
      </c>
      <c r="T15" s="97">
        <v>182709</v>
      </c>
      <c r="U15" s="98">
        <v>212.3444338074398</v>
      </c>
      <c r="V15" s="97">
        <v>7.4050000000000002</v>
      </c>
      <c r="W15" s="97">
        <v>19.407</v>
      </c>
      <c r="X15" s="97">
        <v>57.951000000000001</v>
      </c>
      <c r="Y15" s="97">
        <v>65.733999999999995</v>
      </c>
      <c r="Z15" s="98">
        <v>13.43031181515417</v>
      </c>
      <c r="AA15" s="97">
        <v>1590</v>
      </c>
      <c r="AB15" s="97">
        <v>1383</v>
      </c>
      <c r="AC15" s="97">
        <v>3947</v>
      </c>
      <c r="AD15" s="97">
        <v>4533</v>
      </c>
      <c r="AE15" s="98">
        <v>14.8467190271092</v>
      </c>
      <c r="AF15" s="97">
        <v>1047</v>
      </c>
      <c r="AG15" s="97">
        <v>321</v>
      </c>
      <c r="AH15" s="97">
        <v>2560</v>
      </c>
      <c r="AI15" s="97">
        <v>2137</v>
      </c>
      <c r="AJ15" s="98">
        <v>-16.5234375</v>
      </c>
      <c r="AK15" s="97">
        <v>0</v>
      </c>
      <c r="AL15" s="97">
        <v>68</v>
      </c>
      <c r="AM15" s="97">
        <v>0</v>
      </c>
      <c r="AN15" s="97">
        <v>68</v>
      </c>
      <c r="AO15" s="98" t="s">
        <v>2</v>
      </c>
      <c r="AP15" s="97">
        <v>2232</v>
      </c>
      <c r="AQ15" s="97">
        <v>70301</v>
      </c>
      <c r="AR15" s="97">
        <v>6494</v>
      </c>
      <c r="AS15" s="97">
        <v>234758</v>
      </c>
      <c r="AT15" s="98">
        <v>3514.9984601170308</v>
      </c>
      <c r="AU15" s="97">
        <v>0</v>
      </c>
      <c r="AV15" s="97">
        <v>0</v>
      </c>
      <c r="AW15" s="97">
        <v>0</v>
      </c>
      <c r="AX15" s="97">
        <v>0</v>
      </c>
      <c r="AY15" s="98" t="s">
        <v>2</v>
      </c>
      <c r="AZ15" s="97">
        <v>0</v>
      </c>
      <c r="BA15" s="97">
        <v>2088</v>
      </c>
      <c r="BB15" s="97">
        <v>1760</v>
      </c>
      <c r="BC15" s="97">
        <v>5654</v>
      </c>
      <c r="BD15" s="98">
        <v>221.25</v>
      </c>
      <c r="BE15" s="97">
        <v>0</v>
      </c>
      <c r="BF15" s="97">
        <v>0</v>
      </c>
      <c r="BG15" s="97">
        <v>3</v>
      </c>
      <c r="BH15" s="97">
        <v>21</v>
      </c>
      <c r="BI15" s="98">
        <v>600</v>
      </c>
      <c r="BJ15" s="97">
        <v>1512.75</v>
      </c>
      <c r="BK15" s="97">
        <v>3214.5</v>
      </c>
      <c r="BL15" s="97">
        <v>5365.5</v>
      </c>
      <c r="BM15" s="97">
        <v>15160.5</v>
      </c>
      <c r="BN15" s="98">
        <v>182.55521386636849</v>
      </c>
      <c r="BO15" s="97">
        <v>0</v>
      </c>
      <c r="BP15" s="97">
        <v>0</v>
      </c>
      <c r="BQ15" s="97">
        <v>0</v>
      </c>
      <c r="BR15" s="97">
        <v>0</v>
      </c>
      <c r="BS15" s="98" t="s">
        <v>2</v>
      </c>
      <c r="BT15" s="97">
        <v>410.75</v>
      </c>
      <c r="BU15" s="97">
        <v>740</v>
      </c>
      <c r="BV15" s="97">
        <v>979.5</v>
      </c>
      <c r="BW15" s="97">
        <v>4101.5</v>
      </c>
      <c r="BX15" s="98">
        <v>318.73404798366511</v>
      </c>
      <c r="BY15" s="97">
        <v>1102</v>
      </c>
      <c r="BZ15" s="97">
        <v>2474.5</v>
      </c>
      <c r="CA15" s="97">
        <v>4386</v>
      </c>
      <c r="CB15" s="97">
        <v>11059</v>
      </c>
      <c r="CC15" s="98">
        <v>152.1431828545372</v>
      </c>
      <c r="CD15" s="97">
        <v>87</v>
      </c>
      <c r="CE15" s="97">
        <v>94</v>
      </c>
      <c r="CF15" s="97">
        <v>307</v>
      </c>
      <c r="CG15" s="97">
        <v>348</v>
      </c>
      <c r="CH15" s="98">
        <v>13.35504885993485</v>
      </c>
      <c r="CI15" s="97">
        <v>1646762</v>
      </c>
      <c r="CJ15" s="97">
        <v>1638109</v>
      </c>
      <c r="CK15" s="97">
        <v>4720441</v>
      </c>
      <c r="CL15" s="97">
        <v>6029988</v>
      </c>
      <c r="CM15" s="98">
        <v>27.742047829853188</v>
      </c>
      <c r="CN15" s="97">
        <v>1</v>
      </c>
      <c r="CO15" s="97">
        <v>3</v>
      </c>
      <c r="CP15" s="97">
        <v>2</v>
      </c>
      <c r="CQ15" s="97">
        <v>4</v>
      </c>
      <c r="CR15" s="98">
        <v>100</v>
      </c>
      <c r="CS15" s="97">
        <v>1119</v>
      </c>
      <c r="CT15" s="97">
        <v>1533</v>
      </c>
      <c r="CU15" s="97">
        <v>1119</v>
      </c>
      <c r="CV15" s="97">
        <v>2282</v>
      </c>
      <c r="CW15" s="98">
        <v>103.9320822162645</v>
      </c>
      <c r="CX15" s="97">
        <v>0</v>
      </c>
      <c r="CY15" s="97">
        <v>0</v>
      </c>
      <c r="CZ15" s="97">
        <v>0</v>
      </c>
      <c r="DA15" s="97">
        <v>0</v>
      </c>
      <c r="DB15" s="98" t="s">
        <v>2</v>
      </c>
      <c r="DC15" s="97">
        <v>1119</v>
      </c>
      <c r="DD15" s="97">
        <v>1533</v>
      </c>
      <c r="DE15" s="97">
        <v>1119</v>
      </c>
      <c r="DF15" s="97">
        <v>2282</v>
      </c>
      <c r="DG15" s="98">
        <v>103.9320822162645</v>
      </c>
      <c r="DH15" s="97">
        <v>0</v>
      </c>
      <c r="DI15" s="97">
        <v>0</v>
      </c>
      <c r="DJ15" s="97">
        <v>0</v>
      </c>
      <c r="DK15" s="97">
        <v>0</v>
      </c>
      <c r="DL15" s="98" t="s">
        <v>2</v>
      </c>
      <c r="DM15" s="97">
        <v>0</v>
      </c>
      <c r="DN15" s="97">
        <v>66</v>
      </c>
      <c r="DO15" s="97">
        <v>0</v>
      </c>
      <c r="DP15" s="97">
        <v>126</v>
      </c>
      <c r="DQ15" s="98" t="s">
        <v>2</v>
      </c>
    </row>
    <row r="16" spans="1:121" x14ac:dyDescent="0.25">
      <c r="A16" s="96" t="s">
        <v>17</v>
      </c>
      <c r="B16" s="97">
        <v>101074</v>
      </c>
      <c r="C16" s="97">
        <v>94652</v>
      </c>
      <c r="D16" s="97">
        <v>314594</v>
      </c>
      <c r="E16" s="97">
        <v>378044</v>
      </c>
      <c r="F16" s="98">
        <v>20.168852552814101</v>
      </c>
      <c r="G16" s="97">
        <v>1729078</v>
      </c>
      <c r="H16" s="97">
        <v>2023648</v>
      </c>
      <c r="I16" s="97">
        <v>5635004</v>
      </c>
      <c r="J16" s="97">
        <v>6340841</v>
      </c>
      <c r="K16" s="98">
        <v>12.52593609516515</v>
      </c>
      <c r="L16" s="97">
        <v>120241</v>
      </c>
      <c r="M16" s="97">
        <v>168477</v>
      </c>
      <c r="N16" s="97">
        <v>428233</v>
      </c>
      <c r="O16" s="97">
        <v>512545</v>
      </c>
      <c r="P16" s="98">
        <v>19.6883472315305</v>
      </c>
      <c r="Q16" s="97">
        <v>61182</v>
      </c>
      <c r="R16" s="97">
        <v>55035</v>
      </c>
      <c r="S16" s="97">
        <v>209036</v>
      </c>
      <c r="T16" s="97">
        <v>224543</v>
      </c>
      <c r="U16" s="98">
        <v>7.4183394247880727</v>
      </c>
      <c r="V16" s="97">
        <v>1507.7460000000001</v>
      </c>
      <c r="W16" s="97">
        <v>1117.357</v>
      </c>
      <c r="X16" s="97">
        <v>2630.3850000000002</v>
      </c>
      <c r="Y16" s="97">
        <v>3161.2669999999998</v>
      </c>
      <c r="Z16" s="98">
        <v>20.18267287868505</v>
      </c>
      <c r="AA16" s="97">
        <v>8093</v>
      </c>
      <c r="AB16" s="97">
        <v>3642</v>
      </c>
      <c r="AC16" s="97">
        <v>15592</v>
      </c>
      <c r="AD16" s="97">
        <v>11065</v>
      </c>
      <c r="AE16" s="98">
        <v>-29.034120061570039</v>
      </c>
      <c r="AF16" s="97">
        <v>8093</v>
      </c>
      <c r="AG16" s="97">
        <v>3642</v>
      </c>
      <c r="AH16" s="97">
        <v>15592</v>
      </c>
      <c r="AI16" s="97">
        <v>11065</v>
      </c>
      <c r="AJ16" s="98">
        <v>-29.034120061570039</v>
      </c>
      <c r="AK16" s="97">
        <v>0</v>
      </c>
      <c r="AL16" s="97">
        <v>0</v>
      </c>
      <c r="AM16" s="97">
        <v>0</v>
      </c>
      <c r="AN16" s="97">
        <v>0</v>
      </c>
      <c r="AO16" s="98" t="s">
        <v>2</v>
      </c>
      <c r="AP16" s="97">
        <v>366665</v>
      </c>
      <c r="AQ16" s="97">
        <v>987322</v>
      </c>
      <c r="AR16" s="97">
        <v>680782</v>
      </c>
      <c r="AS16" s="97">
        <v>2788173</v>
      </c>
      <c r="AT16" s="98">
        <v>309.55445355488251</v>
      </c>
      <c r="AU16" s="97">
        <v>7614</v>
      </c>
      <c r="AV16" s="97">
        <v>333</v>
      </c>
      <c r="AW16" s="97">
        <v>7776</v>
      </c>
      <c r="AX16" s="97">
        <v>616</v>
      </c>
      <c r="AY16" s="98">
        <v>-92.078189300411523</v>
      </c>
      <c r="AZ16" s="97">
        <v>0</v>
      </c>
      <c r="BA16" s="97">
        <v>0</v>
      </c>
      <c r="BB16" s="97">
        <v>0</v>
      </c>
      <c r="BC16" s="97">
        <v>0</v>
      </c>
      <c r="BD16" s="98" t="s">
        <v>2</v>
      </c>
      <c r="BE16" s="97">
        <v>0</v>
      </c>
      <c r="BF16" s="97">
        <v>0</v>
      </c>
      <c r="BG16" s="97">
        <v>0</v>
      </c>
      <c r="BH16" s="97">
        <v>0</v>
      </c>
      <c r="BI16" s="98" t="s">
        <v>2</v>
      </c>
      <c r="BJ16" s="97">
        <v>4484</v>
      </c>
      <c r="BK16" s="97">
        <v>4450</v>
      </c>
      <c r="BL16" s="97">
        <v>15130</v>
      </c>
      <c r="BM16" s="97">
        <v>16842</v>
      </c>
      <c r="BN16" s="98">
        <v>11.31526768010575</v>
      </c>
      <c r="BO16" s="97">
        <v>582</v>
      </c>
      <c r="BP16" s="97">
        <v>18</v>
      </c>
      <c r="BQ16" s="97">
        <v>630</v>
      </c>
      <c r="BR16" s="97">
        <v>89</v>
      </c>
      <c r="BS16" s="98">
        <v>-85.873015873015873</v>
      </c>
      <c r="BT16" s="97">
        <v>797</v>
      </c>
      <c r="BU16" s="97">
        <v>385</v>
      </c>
      <c r="BV16" s="97">
        <v>2620</v>
      </c>
      <c r="BW16" s="97">
        <v>2744</v>
      </c>
      <c r="BX16" s="98">
        <v>4.7328244274809208</v>
      </c>
      <c r="BY16" s="97">
        <v>3105</v>
      </c>
      <c r="BZ16" s="97">
        <v>4047</v>
      </c>
      <c r="CA16" s="97">
        <v>11880</v>
      </c>
      <c r="CB16" s="97">
        <v>14009</v>
      </c>
      <c r="CC16" s="98">
        <v>17.920875420875419</v>
      </c>
      <c r="CD16" s="97">
        <v>116</v>
      </c>
      <c r="CE16" s="97">
        <v>115</v>
      </c>
      <c r="CF16" s="97">
        <v>397</v>
      </c>
      <c r="CG16" s="97">
        <v>418</v>
      </c>
      <c r="CH16" s="98">
        <v>5.2896725440806023</v>
      </c>
      <c r="CI16" s="97">
        <v>2169356</v>
      </c>
      <c r="CJ16" s="97">
        <v>2169686</v>
      </c>
      <c r="CK16" s="97">
        <v>6594293</v>
      </c>
      <c r="CL16" s="97">
        <v>7391482</v>
      </c>
      <c r="CM16" s="98">
        <v>12.0890745982928</v>
      </c>
      <c r="CN16" s="97">
        <v>3</v>
      </c>
      <c r="CO16" s="97">
        <v>3</v>
      </c>
      <c r="CP16" s="97">
        <v>3</v>
      </c>
      <c r="CQ16" s="97">
        <v>4</v>
      </c>
      <c r="CR16" s="98">
        <v>33.333333333333343</v>
      </c>
      <c r="CS16" s="97">
        <v>2996</v>
      </c>
      <c r="CT16" s="97">
        <v>2205</v>
      </c>
      <c r="CU16" s="97">
        <v>2996</v>
      </c>
      <c r="CV16" s="97">
        <v>3190</v>
      </c>
      <c r="CW16" s="98">
        <v>6.4753004005340387</v>
      </c>
      <c r="CX16" s="97">
        <v>0</v>
      </c>
      <c r="CY16" s="97">
        <v>0</v>
      </c>
      <c r="CZ16" s="97">
        <v>0</v>
      </c>
      <c r="DA16" s="97">
        <v>0</v>
      </c>
      <c r="DB16" s="98" t="s">
        <v>2</v>
      </c>
      <c r="DC16" s="97">
        <v>2996</v>
      </c>
      <c r="DD16" s="97">
        <v>2205</v>
      </c>
      <c r="DE16" s="97">
        <v>2996</v>
      </c>
      <c r="DF16" s="97">
        <v>3190</v>
      </c>
      <c r="DG16" s="98">
        <v>6.4753004005340387</v>
      </c>
      <c r="DH16" s="97">
        <v>0</v>
      </c>
      <c r="DI16" s="97">
        <v>0</v>
      </c>
      <c r="DJ16" s="97">
        <v>0</v>
      </c>
      <c r="DK16" s="97">
        <v>0</v>
      </c>
      <c r="DL16" s="98" t="s">
        <v>2</v>
      </c>
      <c r="DM16" s="97">
        <v>0</v>
      </c>
      <c r="DN16" s="97">
        <v>3</v>
      </c>
      <c r="DO16" s="97">
        <v>0</v>
      </c>
      <c r="DP16" s="97">
        <v>4</v>
      </c>
      <c r="DQ16" s="98" t="s">
        <v>2</v>
      </c>
    </row>
    <row r="17" spans="1:121" x14ac:dyDescent="0.25">
      <c r="A17" s="96" t="s">
        <v>18</v>
      </c>
      <c r="B17" s="97">
        <v>2225244</v>
      </c>
      <c r="C17" s="97">
        <v>1799285</v>
      </c>
      <c r="D17" s="97">
        <v>8171247</v>
      </c>
      <c r="E17" s="97">
        <v>7385461</v>
      </c>
      <c r="F17" s="98">
        <v>-9.6164759185470672</v>
      </c>
      <c r="G17" s="97">
        <v>368346</v>
      </c>
      <c r="H17" s="97">
        <v>373846</v>
      </c>
      <c r="I17" s="97">
        <v>1652182</v>
      </c>
      <c r="J17" s="97">
        <v>1709822</v>
      </c>
      <c r="K17" s="98">
        <v>3.4887197657400999</v>
      </c>
      <c r="L17" s="97">
        <v>128152</v>
      </c>
      <c r="M17" s="97">
        <v>110180</v>
      </c>
      <c r="N17" s="97">
        <v>424191</v>
      </c>
      <c r="O17" s="97">
        <v>411355</v>
      </c>
      <c r="P17" s="98">
        <v>-3.0259953652953442</v>
      </c>
      <c r="Q17" s="97">
        <v>56078</v>
      </c>
      <c r="R17" s="97">
        <v>44552</v>
      </c>
      <c r="S17" s="97">
        <v>184415</v>
      </c>
      <c r="T17" s="97">
        <v>177866</v>
      </c>
      <c r="U17" s="98">
        <v>-3.5512295637556548</v>
      </c>
      <c r="V17" s="97">
        <v>15.081</v>
      </c>
      <c r="W17" s="97">
        <v>12.869</v>
      </c>
      <c r="X17" s="97">
        <v>58.137</v>
      </c>
      <c r="Y17" s="97">
        <v>59.320999999999977</v>
      </c>
      <c r="Z17" s="98">
        <v>2.0365687943994288</v>
      </c>
      <c r="AA17" s="97">
        <v>16584</v>
      </c>
      <c r="AB17" s="97">
        <v>13898</v>
      </c>
      <c r="AC17" s="97">
        <v>65830</v>
      </c>
      <c r="AD17" s="97">
        <v>46548</v>
      </c>
      <c r="AE17" s="98">
        <v>-29.29059699225277</v>
      </c>
      <c r="AF17" s="97">
        <v>14018</v>
      </c>
      <c r="AG17" s="97">
        <v>11574</v>
      </c>
      <c r="AH17" s="97">
        <v>58263</v>
      </c>
      <c r="AI17" s="97">
        <v>38224</v>
      </c>
      <c r="AJ17" s="98">
        <v>-34.394040814925418</v>
      </c>
      <c r="AK17" s="97">
        <v>38056</v>
      </c>
      <c r="AL17" s="97">
        <v>5088</v>
      </c>
      <c r="AM17" s="97">
        <v>43852</v>
      </c>
      <c r="AN17" s="97">
        <v>18107</v>
      </c>
      <c r="AO17" s="98">
        <v>-58.708838821490467</v>
      </c>
      <c r="AP17" s="97">
        <v>186956</v>
      </c>
      <c r="AQ17" s="97">
        <v>129182</v>
      </c>
      <c r="AR17" s="97">
        <v>700584</v>
      </c>
      <c r="AS17" s="97">
        <v>560479</v>
      </c>
      <c r="AT17" s="98">
        <v>-19.998315690909291</v>
      </c>
      <c r="AU17" s="97">
        <v>0</v>
      </c>
      <c r="AV17" s="97">
        <v>0</v>
      </c>
      <c r="AW17" s="97">
        <v>11</v>
      </c>
      <c r="AX17" s="97">
        <v>6</v>
      </c>
      <c r="AY17" s="98">
        <v>-45.454545454545453</v>
      </c>
      <c r="AZ17" s="97">
        <v>54890</v>
      </c>
      <c r="BA17" s="97">
        <v>60657</v>
      </c>
      <c r="BB17" s="97">
        <v>194048</v>
      </c>
      <c r="BC17" s="97">
        <v>220076</v>
      </c>
      <c r="BD17" s="98">
        <v>13.413176121372031</v>
      </c>
      <c r="BE17" s="97">
        <v>2888</v>
      </c>
      <c r="BF17" s="97">
        <v>2884</v>
      </c>
      <c r="BG17" s="97">
        <v>9940</v>
      </c>
      <c r="BH17" s="97">
        <v>10822</v>
      </c>
      <c r="BI17" s="98">
        <v>8.8732394366197127</v>
      </c>
      <c r="BJ17" s="97">
        <v>7811.75</v>
      </c>
      <c r="BK17" s="97">
        <v>6476.5</v>
      </c>
      <c r="BL17" s="97">
        <v>26320.25</v>
      </c>
      <c r="BM17" s="97">
        <v>24939.5</v>
      </c>
      <c r="BN17" s="98">
        <v>-5.2459608096427672</v>
      </c>
      <c r="BO17" s="97">
        <v>0</v>
      </c>
      <c r="BP17" s="97">
        <v>0</v>
      </c>
      <c r="BQ17" s="97">
        <v>2</v>
      </c>
      <c r="BR17" s="97">
        <v>1</v>
      </c>
      <c r="BS17" s="98">
        <v>-50</v>
      </c>
      <c r="BT17" s="97">
        <v>6968.75</v>
      </c>
      <c r="BU17" s="97">
        <v>5639.5</v>
      </c>
      <c r="BV17" s="97">
        <v>22845.5</v>
      </c>
      <c r="BW17" s="97">
        <v>21757.5</v>
      </c>
      <c r="BX17" s="98">
        <v>-4.7624258606727778</v>
      </c>
      <c r="BY17" s="97">
        <v>843</v>
      </c>
      <c r="BZ17" s="97">
        <v>837</v>
      </c>
      <c r="CA17" s="97">
        <v>3472.75</v>
      </c>
      <c r="CB17" s="97">
        <v>3181</v>
      </c>
      <c r="CC17" s="98">
        <v>-8.4011230292995407</v>
      </c>
      <c r="CD17" s="97">
        <v>200</v>
      </c>
      <c r="CE17" s="97">
        <v>165</v>
      </c>
      <c r="CF17" s="97">
        <v>722</v>
      </c>
      <c r="CG17" s="97">
        <v>640</v>
      </c>
      <c r="CH17" s="98">
        <v>-11.3573407202216</v>
      </c>
      <c r="CI17" s="97">
        <v>4208322</v>
      </c>
      <c r="CJ17" s="97">
        <v>3342462</v>
      </c>
      <c r="CK17" s="97">
        <v>14301088</v>
      </c>
      <c r="CL17" s="97">
        <v>12971858</v>
      </c>
      <c r="CM17" s="98">
        <v>-9.294607515176466</v>
      </c>
      <c r="CN17" s="97">
        <v>2</v>
      </c>
      <c r="CO17" s="97">
        <v>0</v>
      </c>
      <c r="CP17" s="97">
        <v>2</v>
      </c>
      <c r="CQ17" s="97">
        <v>0</v>
      </c>
      <c r="CR17" s="98">
        <v>-100</v>
      </c>
      <c r="CS17" s="97">
        <v>5917</v>
      </c>
      <c r="CT17" s="97">
        <v>5511</v>
      </c>
      <c r="CU17" s="97">
        <v>18170</v>
      </c>
      <c r="CV17" s="97">
        <v>18394</v>
      </c>
      <c r="CW17" s="98">
        <v>1.232801320858556</v>
      </c>
      <c r="CX17" s="97">
        <v>5764</v>
      </c>
      <c r="CY17" s="97">
        <v>5511</v>
      </c>
      <c r="CZ17" s="97">
        <v>18017</v>
      </c>
      <c r="DA17" s="97">
        <v>18394</v>
      </c>
      <c r="DB17" s="98">
        <v>2.0924682244546768</v>
      </c>
      <c r="DC17" s="97">
        <v>153</v>
      </c>
      <c r="DD17" s="97">
        <v>0</v>
      </c>
      <c r="DE17" s="97">
        <v>153</v>
      </c>
      <c r="DF17" s="97">
        <v>0</v>
      </c>
      <c r="DG17" s="98">
        <v>-100</v>
      </c>
      <c r="DH17" s="97">
        <v>3380</v>
      </c>
      <c r="DI17" s="97">
        <v>3382</v>
      </c>
      <c r="DJ17" s="97">
        <v>10704</v>
      </c>
      <c r="DK17" s="97">
        <v>11228</v>
      </c>
      <c r="DL17" s="98">
        <v>4.8953662182361768</v>
      </c>
      <c r="DM17" s="97">
        <v>828</v>
      </c>
      <c r="DN17" s="97">
        <v>1397</v>
      </c>
      <c r="DO17" s="97">
        <v>2399</v>
      </c>
      <c r="DP17" s="97">
        <v>3798</v>
      </c>
      <c r="DQ17" s="98">
        <v>58.315964985410567</v>
      </c>
    </row>
    <row r="18" spans="1:121" x14ac:dyDescent="0.25">
      <c r="A18" s="96" t="s">
        <v>19</v>
      </c>
      <c r="B18" s="97">
        <v>638889</v>
      </c>
      <c r="C18" s="97">
        <v>628616</v>
      </c>
      <c r="D18" s="97">
        <v>2709743</v>
      </c>
      <c r="E18" s="97">
        <v>2655932</v>
      </c>
      <c r="F18" s="98">
        <v>-1.985834080944201</v>
      </c>
      <c r="G18" s="97">
        <v>29912</v>
      </c>
      <c r="H18" s="97">
        <v>18454</v>
      </c>
      <c r="I18" s="97">
        <v>122530</v>
      </c>
      <c r="J18" s="97">
        <v>128083</v>
      </c>
      <c r="K18" s="98">
        <v>4.5319513588508897</v>
      </c>
      <c r="L18" s="97">
        <v>1389806</v>
      </c>
      <c r="M18" s="97">
        <v>1444956</v>
      </c>
      <c r="N18" s="97">
        <v>5537788</v>
      </c>
      <c r="O18" s="97">
        <v>5677461</v>
      </c>
      <c r="P18" s="98">
        <v>2.5221803362642281</v>
      </c>
      <c r="Q18" s="97">
        <v>1014841</v>
      </c>
      <c r="R18" s="97">
        <v>1069177</v>
      </c>
      <c r="S18" s="97">
        <v>4069060</v>
      </c>
      <c r="T18" s="97">
        <v>4138217</v>
      </c>
      <c r="U18" s="98">
        <v>1.699581721576976</v>
      </c>
      <c r="V18" s="97">
        <v>96.066000000000003</v>
      </c>
      <c r="W18" s="97">
        <v>74.763000000000005</v>
      </c>
      <c r="X18" s="97">
        <v>228.643</v>
      </c>
      <c r="Y18" s="97">
        <v>194.92699999999999</v>
      </c>
      <c r="Z18" s="98">
        <v>-14.74613261722422</v>
      </c>
      <c r="AA18" s="97">
        <v>232937</v>
      </c>
      <c r="AB18" s="97">
        <v>201358</v>
      </c>
      <c r="AC18" s="97">
        <v>890562</v>
      </c>
      <c r="AD18" s="97">
        <v>845259</v>
      </c>
      <c r="AE18" s="98">
        <v>-5.0870124707768838</v>
      </c>
      <c r="AF18" s="97">
        <v>204675</v>
      </c>
      <c r="AG18" s="97">
        <v>176475</v>
      </c>
      <c r="AH18" s="97">
        <v>783733</v>
      </c>
      <c r="AI18" s="97">
        <v>731298</v>
      </c>
      <c r="AJ18" s="98">
        <v>-6.6904162514529872</v>
      </c>
      <c r="AK18" s="97">
        <v>1</v>
      </c>
      <c r="AL18" s="97">
        <v>0</v>
      </c>
      <c r="AM18" s="97">
        <v>1</v>
      </c>
      <c r="AN18" s="97">
        <v>0</v>
      </c>
      <c r="AO18" s="98">
        <v>-100</v>
      </c>
      <c r="AP18" s="97">
        <v>896623</v>
      </c>
      <c r="AQ18" s="97">
        <v>1005142</v>
      </c>
      <c r="AR18" s="97">
        <v>3982212</v>
      </c>
      <c r="AS18" s="97">
        <v>3983997</v>
      </c>
      <c r="AT18" s="98">
        <v>4.4824333812456978E-2</v>
      </c>
      <c r="AU18" s="97">
        <v>668525</v>
      </c>
      <c r="AV18" s="97">
        <v>735395</v>
      </c>
      <c r="AW18" s="97">
        <v>2708802</v>
      </c>
      <c r="AX18" s="97">
        <v>2739838</v>
      </c>
      <c r="AY18" s="98">
        <v>1.145746348385742</v>
      </c>
      <c r="AZ18" s="97">
        <v>375465</v>
      </c>
      <c r="BA18" s="97">
        <v>372181</v>
      </c>
      <c r="BB18" s="97">
        <v>1473948</v>
      </c>
      <c r="BC18" s="97">
        <v>1535756</v>
      </c>
      <c r="BD18" s="98">
        <v>4.1933636736167017</v>
      </c>
      <c r="BE18" s="97">
        <v>27468</v>
      </c>
      <c r="BF18" s="97">
        <v>25825</v>
      </c>
      <c r="BG18" s="97">
        <v>108707</v>
      </c>
      <c r="BH18" s="97">
        <v>107914</v>
      </c>
      <c r="BI18" s="98">
        <v>-0.72948384188690341</v>
      </c>
      <c r="BJ18" s="97">
        <v>99259</v>
      </c>
      <c r="BK18" s="97">
        <v>96418</v>
      </c>
      <c r="BL18" s="97">
        <v>370917</v>
      </c>
      <c r="BM18" s="97">
        <v>382269</v>
      </c>
      <c r="BN18" s="98">
        <v>3.060522974142458</v>
      </c>
      <c r="BO18" s="97">
        <v>53221</v>
      </c>
      <c r="BP18" s="97">
        <v>51016</v>
      </c>
      <c r="BQ18" s="97">
        <v>190153</v>
      </c>
      <c r="BR18" s="97">
        <v>193857</v>
      </c>
      <c r="BS18" s="98">
        <v>1.947905107991986</v>
      </c>
      <c r="BT18" s="97">
        <v>39778</v>
      </c>
      <c r="BU18" s="97">
        <v>39986</v>
      </c>
      <c r="BV18" s="97">
        <v>157652</v>
      </c>
      <c r="BW18" s="97">
        <v>164523</v>
      </c>
      <c r="BX18" s="98">
        <v>4.3583335447694944</v>
      </c>
      <c r="BY18" s="97">
        <v>6260</v>
      </c>
      <c r="BZ18" s="97">
        <v>5416</v>
      </c>
      <c r="CA18" s="97">
        <v>23112</v>
      </c>
      <c r="CB18" s="97">
        <v>23889</v>
      </c>
      <c r="CC18" s="98">
        <v>3.3618899273104859</v>
      </c>
      <c r="CD18" s="97">
        <v>1086</v>
      </c>
      <c r="CE18" s="97">
        <v>1041</v>
      </c>
      <c r="CF18" s="97">
        <v>4167</v>
      </c>
      <c r="CG18" s="97">
        <v>4197</v>
      </c>
      <c r="CH18" s="98">
        <v>0.71994240460763592</v>
      </c>
      <c r="CI18" s="97">
        <v>24263012</v>
      </c>
      <c r="CJ18" s="97">
        <v>22597579</v>
      </c>
      <c r="CK18" s="97">
        <v>97357140</v>
      </c>
      <c r="CL18" s="97">
        <v>97850858</v>
      </c>
      <c r="CM18" s="98">
        <v>0.50712048443493529</v>
      </c>
      <c r="CN18" s="97">
        <v>101</v>
      </c>
      <c r="CO18" s="97">
        <v>79</v>
      </c>
      <c r="CP18" s="97">
        <v>357</v>
      </c>
      <c r="CQ18" s="97">
        <v>337</v>
      </c>
      <c r="CR18" s="98">
        <v>-5.6022408963585377</v>
      </c>
      <c r="CS18" s="97">
        <v>252813</v>
      </c>
      <c r="CT18" s="97">
        <v>304636</v>
      </c>
      <c r="CU18" s="97">
        <v>831544</v>
      </c>
      <c r="CV18" s="97">
        <v>1263421</v>
      </c>
      <c r="CW18" s="98">
        <v>51.936758608083267</v>
      </c>
      <c r="CX18" s="97">
        <v>148479</v>
      </c>
      <c r="CY18" s="97">
        <v>151176</v>
      </c>
      <c r="CZ18" s="97">
        <v>424498</v>
      </c>
      <c r="DA18" s="97">
        <v>455408</v>
      </c>
      <c r="DB18" s="98">
        <v>7.2815419625062967</v>
      </c>
      <c r="DC18" s="97">
        <v>104334</v>
      </c>
      <c r="DD18" s="97">
        <v>153460</v>
      </c>
      <c r="DE18" s="97">
        <v>407046</v>
      </c>
      <c r="DF18" s="97">
        <v>808013</v>
      </c>
      <c r="DG18" s="98">
        <v>98.506556998471922</v>
      </c>
      <c r="DH18" s="97">
        <v>61559</v>
      </c>
      <c r="DI18" s="97">
        <v>61789</v>
      </c>
      <c r="DJ18" s="97">
        <v>187810</v>
      </c>
      <c r="DK18" s="97">
        <v>194464</v>
      </c>
      <c r="DL18" s="98">
        <v>3.5429423353389069</v>
      </c>
      <c r="DM18" s="97">
        <v>24022</v>
      </c>
      <c r="DN18" s="97">
        <v>62118</v>
      </c>
      <c r="DO18" s="97">
        <v>115931</v>
      </c>
      <c r="DP18" s="97">
        <v>165950</v>
      </c>
      <c r="DQ18" s="98">
        <v>43.145491714899379</v>
      </c>
    </row>
    <row r="19" spans="1:121" x14ac:dyDescent="0.25">
      <c r="A19" s="96" t="s">
        <v>20</v>
      </c>
      <c r="B19" s="97">
        <v>16204</v>
      </c>
      <c r="C19" s="97">
        <v>13937</v>
      </c>
      <c r="D19" s="97">
        <v>39953</v>
      </c>
      <c r="E19" s="97">
        <v>34847</v>
      </c>
      <c r="F19" s="98">
        <v>-12.78001651941031</v>
      </c>
      <c r="G19" s="97">
        <v>121641</v>
      </c>
      <c r="H19" s="97">
        <v>140446</v>
      </c>
      <c r="I19" s="97">
        <v>578433</v>
      </c>
      <c r="J19" s="97">
        <v>481308</v>
      </c>
      <c r="K19" s="98">
        <v>-16.791054452287469</v>
      </c>
      <c r="L19" s="97">
        <v>498640</v>
      </c>
      <c r="M19" s="97">
        <v>79133</v>
      </c>
      <c r="N19" s="97">
        <v>1326185</v>
      </c>
      <c r="O19" s="97">
        <v>272448</v>
      </c>
      <c r="P19" s="98">
        <v>-79.456259873245443</v>
      </c>
      <c r="Q19" s="97">
        <v>462763</v>
      </c>
      <c r="R19" s="97">
        <v>32144</v>
      </c>
      <c r="S19" s="97">
        <v>1198032</v>
      </c>
      <c r="T19" s="97">
        <v>96512</v>
      </c>
      <c r="U19" s="98">
        <v>-91.944121692909704</v>
      </c>
      <c r="V19" s="97">
        <v>12.379</v>
      </c>
      <c r="W19" s="97">
        <v>13.744999999999999</v>
      </c>
      <c r="X19" s="97">
        <v>90.972999999999999</v>
      </c>
      <c r="Y19" s="97">
        <v>40.159999999999997</v>
      </c>
      <c r="Z19" s="98">
        <v>-55.855033911160447</v>
      </c>
      <c r="AA19" s="97">
        <v>9070</v>
      </c>
      <c r="AB19" s="97">
        <v>9983</v>
      </c>
      <c r="AC19" s="97">
        <v>24150</v>
      </c>
      <c r="AD19" s="97">
        <v>26853</v>
      </c>
      <c r="AE19" s="98">
        <v>11.19254658385093</v>
      </c>
      <c r="AF19" s="97">
        <v>2247</v>
      </c>
      <c r="AG19" s="97">
        <v>3591</v>
      </c>
      <c r="AH19" s="97">
        <v>7342</v>
      </c>
      <c r="AI19" s="97">
        <v>10433</v>
      </c>
      <c r="AJ19" s="98">
        <v>42.100245164805237</v>
      </c>
      <c r="AK19" s="97">
        <v>0</v>
      </c>
      <c r="AL19" s="97">
        <v>0</v>
      </c>
      <c r="AM19" s="97">
        <v>0</v>
      </c>
      <c r="AN19" s="97">
        <v>0</v>
      </c>
      <c r="AO19" s="98" t="s">
        <v>2</v>
      </c>
      <c r="AP19" s="97">
        <v>439419</v>
      </c>
      <c r="AQ19" s="97">
        <v>9086</v>
      </c>
      <c r="AR19" s="97">
        <v>1120055</v>
      </c>
      <c r="AS19" s="97">
        <v>18651</v>
      </c>
      <c r="AT19" s="98">
        <v>-98.334813915388082</v>
      </c>
      <c r="AU19" s="97">
        <v>439419</v>
      </c>
      <c r="AV19" s="97">
        <v>8151</v>
      </c>
      <c r="AW19" s="97">
        <v>1111520</v>
      </c>
      <c r="AX19" s="97">
        <v>13484</v>
      </c>
      <c r="AY19" s="98">
        <v>-98.786886425795302</v>
      </c>
      <c r="AZ19" s="97">
        <v>36556</v>
      </c>
      <c r="BA19" s="97">
        <v>52077</v>
      </c>
      <c r="BB19" s="97">
        <v>136027</v>
      </c>
      <c r="BC19" s="97">
        <v>185240</v>
      </c>
      <c r="BD19" s="98">
        <v>36.178846846581934</v>
      </c>
      <c r="BE19" s="97">
        <v>2034</v>
      </c>
      <c r="BF19" s="97">
        <v>2973</v>
      </c>
      <c r="BG19" s="97">
        <v>7749</v>
      </c>
      <c r="BH19" s="97">
        <v>10551</v>
      </c>
      <c r="BI19" s="98">
        <v>36.159504452187377</v>
      </c>
      <c r="BJ19" s="97">
        <v>41696.5</v>
      </c>
      <c r="BK19" s="97">
        <v>6160.75</v>
      </c>
      <c r="BL19" s="97">
        <v>109915.75</v>
      </c>
      <c r="BM19" s="97">
        <v>14342.25</v>
      </c>
      <c r="BN19" s="98">
        <v>-86.951597018625634</v>
      </c>
      <c r="BO19" s="97">
        <v>39641.25</v>
      </c>
      <c r="BP19" s="97">
        <v>3911.5</v>
      </c>
      <c r="BQ19" s="97">
        <v>102458.5</v>
      </c>
      <c r="BR19" s="97">
        <v>6574</v>
      </c>
      <c r="BS19" s="98">
        <v>-93.583743662068059</v>
      </c>
      <c r="BT19" s="97">
        <v>676.25</v>
      </c>
      <c r="BU19" s="97">
        <v>641.25</v>
      </c>
      <c r="BV19" s="97">
        <v>2323.25</v>
      </c>
      <c r="BW19" s="97">
        <v>3010.25</v>
      </c>
      <c r="BX19" s="98">
        <v>29.570644571182608</v>
      </c>
      <c r="BY19" s="97">
        <v>1379</v>
      </c>
      <c r="BZ19" s="97">
        <v>1608</v>
      </c>
      <c r="CA19" s="97">
        <v>5134</v>
      </c>
      <c r="CB19" s="97">
        <v>4758</v>
      </c>
      <c r="CC19" s="98">
        <v>-7.3237241916634161</v>
      </c>
      <c r="CD19" s="97">
        <v>146</v>
      </c>
      <c r="CE19" s="97">
        <v>163</v>
      </c>
      <c r="CF19" s="97">
        <v>443</v>
      </c>
      <c r="CG19" s="97">
        <v>485</v>
      </c>
      <c r="CH19" s="98">
        <v>9.4808126410835172</v>
      </c>
      <c r="CI19" s="97">
        <v>5479778</v>
      </c>
      <c r="CJ19" s="97">
        <v>4924933</v>
      </c>
      <c r="CK19" s="97">
        <v>14780781</v>
      </c>
      <c r="CL19" s="97">
        <v>13129979</v>
      </c>
      <c r="CM19" s="98">
        <v>-11.16857086239219</v>
      </c>
      <c r="CN19" s="97">
        <v>45</v>
      </c>
      <c r="CO19" s="97">
        <v>43</v>
      </c>
      <c r="CP19" s="97">
        <v>81</v>
      </c>
      <c r="CQ19" s="97">
        <v>74</v>
      </c>
      <c r="CR19" s="98">
        <v>-8.6419753086419746</v>
      </c>
      <c r="CS19" s="97">
        <v>52204</v>
      </c>
      <c r="CT19" s="97">
        <v>62565</v>
      </c>
      <c r="CU19" s="97">
        <v>115642</v>
      </c>
      <c r="CV19" s="97">
        <v>179757</v>
      </c>
      <c r="CW19" s="98">
        <v>55.442659241452077</v>
      </c>
      <c r="CX19" s="97">
        <v>19822</v>
      </c>
      <c r="CY19" s="97">
        <v>17996</v>
      </c>
      <c r="CZ19" s="97">
        <v>66476</v>
      </c>
      <c r="DA19" s="97">
        <v>78913</v>
      </c>
      <c r="DB19" s="98">
        <v>18.709007762199889</v>
      </c>
      <c r="DC19" s="97">
        <v>32382</v>
      </c>
      <c r="DD19" s="97">
        <v>44569</v>
      </c>
      <c r="DE19" s="97">
        <v>49166</v>
      </c>
      <c r="DF19" s="97">
        <v>100844</v>
      </c>
      <c r="DG19" s="98">
        <v>105.1092218199569</v>
      </c>
      <c r="DH19" s="97">
        <v>4192</v>
      </c>
      <c r="DI19" s="97">
        <v>3995</v>
      </c>
      <c r="DJ19" s="97">
        <v>10583</v>
      </c>
      <c r="DK19" s="97">
        <v>15330</v>
      </c>
      <c r="DL19" s="98">
        <v>44.854956061608249</v>
      </c>
      <c r="DM19" s="97">
        <v>21509</v>
      </c>
      <c r="DN19" s="97">
        <v>4683</v>
      </c>
      <c r="DO19" s="97">
        <v>53860</v>
      </c>
      <c r="DP19" s="97">
        <v>18591</v>
      </c>
      <c r="DQ19" s="98">
        <v>-65.482733011511328</v>
      </c>
    </row>
    <row r="20" spans="1:121" ht="22.5" x14ac:dyDescent="0.25">
      <c r="A20" s="96" t="s">
        <v>21</v>
      </c>
      <c r="B20" s="97">
        <v>2</v>
      </c>
      <c r="C20" s="97">
        <v>0</v>
      </c>
      <c r="D20" s="97">
        <v>2</v>
      </c>
      <c r="E20" s="97">
        <v>0</v>
      </c>
      <c r="F20" s="98">
        <v>-100</v>
      </c>
      <c r="G20" s="97">
        <v>39170</v>
      </c>
      <c r="H20" s="97">
        <v>75393</v>
      </c>
      <c r="I20" s="97">
        <v>248270</v>
      </c>
      <c r="J20" s="97">
        <v>296456</v>
      </c>
      <c r="K20" s="98">
        <v>19.408708261167281</v>
      </c>
      <c r="L20" s="97">
        <v>91190</v>
      </c>
      <c r="M20" s="97">
        <v>106228</v>
      </c>
      <c r="N20" s="97">
        <v>380508</v>
      </c>
      <c r="O20" s="97">
        <v>366714</v>
      </c>
      <c r="P20" s="98">
        <v>-3.6251537418398532</v>
      </c>
      <c r="Q20" s="97">
        <v>38917</v>
      </c>
      <c r="R20" s="97">
        <v>36914</v>
      </c>
      <c r="S20" s="97">
        <v>163268</v>
      </c>
      <c r="T20" s="97">
        <v>157170</v>
      </c>
      <c r="U20" s="98">
        <v>-3.7349633731043488</v>
      </c>
      <c r="V20" s="97">
        <v>165.33799999999999</v>
      </c>
      <c r="W20" s="97">
        <v>173.499</v>
      </c>
      <c r="X20" s="97">
        <v>748.18299999999999</v>
      </c>
      <c r="Y20" s="97">
        <v>827.04700000000003</v>
      </c>
      <c r="Z20" s="98">
        <v>10.54073669142443</v>
      </c>
      <c r="AA20" s="97">
        <v>3030</v>
      </c>
      <c r="AB20" s="97">
        <v>1423</v>
      </c>
      <c r="AC20" s="97">
        <v>11884</v>
      </c>
      <c r="AD20" s="97">
        <v>5430</v>
      </c>
      <c r="AE20" s="98">
        <v>-54.308313699091222</v>
      </c>
      <c r="AF20" s="97">
        <v>1316</v>
      </c>
      <c r="AG20" s="97">
        <v>450</v>
      </c>
      <c r="AH20" s="97">
        <v>6280</v>
      </c>
      <c r="AI20" s="97">
        <v>2048</v>
      </c>
      <c r="AJ20" s="98">
        <v>-67.388535031847141</v>
      </c>
      <c r="AK20" s="97">
        <v>0</v>
      </c>
      <c r="AL20" s="97">
        <v>0</v>
      </c>
      <c r="AM20" s="97">
        <v>0</v>
      </c>
      <c r="AN20" s="97">
        <v>0</v>
      </c>
      <c r="AO20" s="98" t="s">
        <v>2</v>
      </c>
      <c r="AP20" s="97">
        <v>200</v>
      </c>
      <c r="AQ20" s="97">
        <v>92</v>
      </c>
      <c r="AR20" s="97">
        <v>921</v>
      </c>
      <c r="AS20" s="97">
        <v>500</v>
      </c>
      <c r="AT20" s="98">
        <v>-45.71118349619978</v>
      </c>
      <c r="AU20" s="97">
        <v>200</v>
      </c>
      <c r="AV20" s="97">
        <v>92</v>
      </c>
      <c r="AW20" s="97">
        <v>906</v>
      </c>
      <c r="AX20" s="97">
        <v>500</v>
      </c>
      <c r="AY20" s="98">
        <v>-44.812362030905078</v>
      </c>
      <c r="AZ20" s="97">
        <v>0</v>
      </c>
      <c r="BA20" s="97">
        <v>0</v>
      </c>
      <c r="BB20" s="97">
        <v>0</v>
      </c>
      <c r="BC20" s="97">
        <v>0</v>
      </c>
      <c r="BD20" s="98" t="s">
        <v>2</v>
      </c>
      <c r="BE20" s="97">
        <v>0</v>
      </c>
      <c r="BF20" s="97">
        <v>0</v>
      </c>
      <c r="BG20" s="97">
        <v>0</v>
      </c>
      <c r="BH20" s="97">
        <v>0</v>
      </c>
      <c r="BI20" s="98" t="s">
        <v>2</v>
      </c>
      <c r="BJ20" s="97">
        <v>2967</v>
      </c>
      <c r="BK20" s="97">
        <v>3164.75</v>
      </c>
      <c r="BL20" s="97">
        <v>13213.25</v>
      </c>
      <c r="BM20" s="97">
        <v>14083.75</v>
      </c>
      <c r="BN20" s="98">
        <v>6.5880839309026982</v>
      </c>
      <c r="BO20" s="97">
        <v>92</v>
      </c>
      <c r="BP20" s="97">
        <v>46</v>
      </c>
      <c r="BQ20" s="97">
        <v>275</v>
      </c>
      <c r="BR20" s="97">
        <v>250</v>
      </c>
      <c r="BS20" s="98">
        <v>-9.0909090909090935</v>
      </c>
      <c r="BT20" s="97">
        <v>54.75</v>
      </c>
      <c r="BU20" s="97">
        <v>322</v>
      </c>
      <c r="BV20" s="97">
        <v>736.75</v>
      </c>
      <c r="BW20" s="97">
        <v>1425</v>
      </c>
      <c r="BX20" s="98">
        <v>93.417034272141166</v>
      </c>
      <c r="BY20" s="97">
        <v>2820.25</v>
      </c>
      <c r="BZ20" s="97">
        <v>2796.75</v>
      </c>
      <c r="CA20" s="97">
        <v>12201.5</v>
      </c>
      <c r="CB20" s="97">
        <v>12408.75</v>
      </c>
      <c r="CC20" s="98">
        <v>1.698561652255876</v>
      </c>
      <c r="CD20" s="97">
        <v>39</v>
      </c>
      <c r="CE20" s="97">
        <v>48</v>
      </c>
      <c r="CF20" s="97">
        <v>147</v>
      </c>
      <c r="CG20" s="97">
        <v>148</v>
      </c>
      <c r="CH20" s="98">
        <v>0.68027210884353906</v>
      </c>
      <c r="CI20" s="97">
        <v>258533</v>
      </c>
      <c r="CJ20" s="97">
        <v>239447</v>
      </c>
      <c r="CK20" s="97">
        <v>964628</v>
      </c>
      <c r="CL20" s="97">
        <v>829552</v>
      </c>
      <c r="CM20" s="98">
        <v>-14.002910966714619</v>
      </c>
      <c r="CN20" s="97">
        <v>0</v>
      </c>
      <c r="CO20" s="97">
        <v>0</v>
      </c>
      <c r="CP20" s="97">
        <v>0</v>
      </c>
      <c r="CQ20" s="97">
        <v>0</v>
      </c>
      <c r="CR20" s="98" t="s">
        <v>2</v>
      </c>
      <c r="CS20" s="97">
        <v>0</v>
      </c>
      <c r="CT20" s="97">
        <v>0</v>
      </c>
      <c r="CU20" s="97">
        <v>0</v>
      </c>
      <c r="CV20" s="97">
        <v>0</v>
      </c>
      <c r="CW20" s="98" t="s">
        <v>2</v>
      </c>
      <c r="CX20" s="97">
        <v>0</v>
      </c>
      <c r="CY20" s="97">
        <v>0</v>
      </c>
      <c r="CZ20" s="97">
        <v>0</v>
      </c>
      <c r="DA20" s="97">
        <v>0</v>
      </c>
      <c r="DB20" s="98" t="s">
        <v>2</v>
      </c>
      <c r="DC20" s="97">
        <v>0</v>
      </c>
      <c r="DD20" s="97">
        <v>0</v>
      </c>
      <c r="DE20" s="97">
        <v>0</v>
      </c>
      <c r="DF20" s="97">
        <v>0</v>
      </c>
      <c r="DG20" s="98" t="s">
        <v>2</v>
      </c>
      <c r="DH20" s="97">
        <v>0</v>
      </c>
      <c r="DI20" s="97">
        <v>0</v>
      </c>
      <c r="DJ20" s="97">
        <v>0</v>
      </c>
      <c r="DK20" s="97">
        <v>0</v>
      </c>
      <c r="DL20" s="98" t="s">
        <v>2</v>
      </c>
      <c r="DM20" s="97">
        <v>12</v>
      </c>
      <c r="DN20" s="97">
        <v>3</v>
      </c>
      <c r="DO20" s="97">
        <v>43</v>
      </c>
      <c r="DP20" s="97">
        <v>22</v>
      </c>
      <c r="DQ20" s="98">
        <v>-48.837209302325583</v>
      </c>
    </row>
    <row r="21" spans="1:121" x14ac:dyDescent="0.25">
      <c r="A21" s="96" t="s">
        <v>22</v>
      </c>
      <c r="B21" s="97">
        <v>6203</v>
      </c>
      <c r="C21" s="97">
        <v>6318</v>
      </c>
      <c r="D21" s="97">
        <v>19401</v>
      </c>
      <c r="E21" s="97">
        <v>20372</v>
      </c>
      <c r="F21" s="98">
        <v>5.0048966548116027</v>
      </c>
      <c r="G21" s="97">
        <v>0</v>
      </c>
      <c r="H21" s="97">
        <v>1492</v>
      </c>
      <c r="I21" s="97">
        <v>8105</v>
      </c>
      <c r="J21" s="97">
        <v>2991</v>
      </c>
      <c r="K21" s="98">
        <v>-63.096853793954352</v>
      </c>
      <c r="L21" s="97">
        <v>37880</v>
      </c>
      <c r="M21" s="97">
        <v>34252</v>
      </c>
      <c r="N21" s="97">
        <v>147448</v>
      </c>
      <c r="O21" s="97">
        <v>144707</v>
      </c>
      <c r="P21" s="98">
        <v>-1.85896044707286</v>
      </c>
      <c r="Q21" s="97">
        <v>3227</v>
      </c>
      <c r="R21" s="97">
        <v>3697</v>
      </c>
      <c r="S21" s="97">
        <v>13749</v>
      </c>
      <c r="T21" s="97">
        <v>14740</v>
      </c>
      <c r="U21" s="98">
        <v>7.2077969306858742</v>
      </c>
      <c r="V21" s="97">
        <v>0</v>
      </c>
      <c r="W21" s="97">
        <v>0</v>
      </c>
      <c r="X21" s="97">
        <v>0</v>
      </c>
      <c r="Y21" s="97">
        <v>0</v>
      </c>
      <c r="Z21" s="98" t="s">
        <v>2</v>
      </c>
      <c r="AA21" s="97">
        <v>18</v>
      </c>
      <c r="AB21" s="97">
        <v>50</v>
      </c>
      <c r="AC21" s="97">
        <v>1175</v>
      </c>
      <c r="AD21" s="97">
        <v>129</v>
      </c>
      <c r="AE21" s="98">
        <v>-89.021276595744681</v>
      </c>
      <c r="AF21" s="97">
        <v>0</v>
      </c>
      <c r="AG21" s="97">
        <v>0</v>
      </c>
      <c r="AH21" s="97">
        <v>0</v>
      </c>
      <c r="AI21" s="97">
        <v>0</v>
      </c>
      <c r="AJ21" s="98" t="s">
        <v>2</v>
      </c>
      <c r="AK21" s="97">
        <v>0</v>
      </c>
      <c r="AL21" s="97">
        <v>0</v>
      </c>
      <c r="AM21" s="97">
        <v>0</v>
      </c>
      <c r="AN21" s="97">
        <v>0</v>
      </c>
      <c r="AO21" s="98" t="s">
        <v>2</v>
      </c>
      <c r="AP21" s="97">
        <v>0</v>
      </c>
      <c r="AQ21" s="97">
        <v>0</v>
      </c>
      <c r="AR21" s="97">
        <v>0</v>
      </c>
      <c r="AS21" s="97">
        <v>0</v>
      </c>
      <c r="AT21" s="98" t="s">
        <v>2</v>
      </c>
      <c r="AU21" s="97">
        <v>0</v>
      </c>
      <c r="AV21" s="97">
        <v>0</v>
      </c>
      <c r="AW21" s="97">
        <v>0</v>
      </c>
      <c r="AX21" s="97">
        <v>0</v>
      </c>
      <c r="AY21" s="98" t="s">
        <v>2</v>
      </c>
      <c r="AZ21" s="97">
        <v>37880</v>
      </c>
      <c r="BA21" s="97">
        <v>34252</v>
      </c>
      <c r="BB21" s="97">
        <v>147448</v>
      </c>
      <c r="BC21" s="97">
        <v>144707</v>
      </c>
      <c r="BD21" s="98">
        <v>-1.85896044707286</v>
      </c>
      <c r="BE21" s="97">
        <v>2408</v>
      </c>
      <c r="BF21" s="97">
        <v>2167</v>
      </c>
      <c r="BG21" s="97">
        <v>9188</v>
      </c>
      <c r="BH21" s="97">
        <v>9416</v>
      </c>
      <c r="BI21" s="98">
        <v>2.481497605572486</v>
      </c>
      <c r="BJ21" s="97">
        <v>441.25</v>
      </c>
      <c r="BK21" s="97">
        <v>505</v>
      </c>
      <c r="BL21" s="97">
        <v>2058.75</v>
      </c>
      <c r="BM21" s="97">
        <v>2019</v>
      </c>
      <c r="BN21" s="98">
        <v>-1.9307832422586559</v>
      </c>
      <c r="BO21" s="97">
        <v>0</v>
      </c>
      <c r="BP21" s="97">
        <v>0</v>
      </c>
      <c r="BQ21" s="97">
        <v>0</v>
      </c>
      <c r="BR21" s="97">
        <v>0</v>
      </c>
      <c r="BS21" s="98" t="s">
        <v>2</v>
      </c>
      <c r="BT21" s="97">
        <v>440.25</v>
      </c>
      <c r="BU21" s="97">
        <v>501</v>
      </c>
      <c r="BV21" s="97">
        <v>2040.75</v>
      </c>
      <c r="BW21" s="97">
        <v>2002</v>
      </c>
      <c r="BX21" s="98">
        <v>-1.8988117113806171</v>
      </c>
      <c r="BY21" s="97">
        <v>1</v>
      </c>
      <c r="BZ21" s="97">
        <v>4</v>
      </c>
      <c r="CA21" s="97">
        <v>18</v>
      </c>
      <c r="CB21" s="97">
        <v>17</v>
      </c>
      <c r="CC21" s="98">
        <v>-5.5555555555555571</v>
      </c>
      <c r="CD21" s="97">
        <v>94</v>
      </c>
      <c r="CE21" s="97">
        <v>95</v>
      </c>
      <c r="CF21" s="97">
        <v>341</v>
      </c>
      <c r="CG21" s="97">
        <v>369</v>
      </c>
      <c r="CH21" s="98">
        <v>8.2111436950146697</v>
      </c>
      <c r="CI21" s="97">
        <v>2133563</v>
      </c>
      <c r="CJ21" s="97">
        <v>2675389</v>
      </c>
      <c r="CK21" s="97">
        <v>7561207</v>
      </c>
      <c r="CL21" s="97">
        <v>8975082</v>
      </c>
      <c r="CM21" s="98">
        <v>18.699064845070371</v>
      </c>
      <c r="CN21" s="97">
        <v>1</v>
      </c>
      <c r="CO21" s="97">
        <v>1</v>
      </c>
      <c r="CP21" s="97">
        <v>1</v>
      </c>
      <c r="CQ21" s="97">
        <v>2</v>
      </c>
      <c r="CR21" s="98">
        <v>100</v>
      </c>
      <c r="CS21" s="97">
        <v>27121</v>
      </c>
      <c r="CT21" s="97">
        <v>28726</v>
      </c>
      <c r="CU21" s="97">
        <v>88914</v>
      </c>
      <c r="CV21" s="97">
        <v>122522</v>
      </c>
      <c r="CW21" s="98">
        <v>37.798321974042317</v>
      </c>
      <c r="CX21" s="97">
        <v>27027</v>
      </c>
      <c r="CY21" s="97">
        <v>28068</v>
      </c>
      <c r="CZ21" s="97">
        <v>88820</v>
      </c>
      <c r="DA21" s="97">
        <v>121107</v>
      </c>
      <c r="DB21" s="98">
        <v>36.351047061472627</v>
      </c>
      <c r="DC21" s="97">
        <v>94</v>
      </c>
      <c r="DD21" s="97">
        <v>658</v>
      </c>
      <c r="DE21" s="97">
        <v>94</v>
      </c>
      <c r="DF21" s="97">
        <v>1415</v>
      </c>
      <c r="DG21" s="98">
        <v>1405.31914893617</v>
      </c>
      <c r="DH21" s="97">
        <v>6095</v>
      </c>
      <c r="DI21" s="97">
        <v>6734</v>
      </c>
      <c r="DJ21" s="97">
        <v>16943</v>
      </c>
      <c r="DK21" s="97">
        <v>26567</v>
      </c>
      <c r="DL21" s="98">
        <v>56.802219205571618</v>
      </c>
      <c r="DM21" s="97">
        <v>188</v>
      </c>
      <c r="DN21" s="97">
        <v>148</v>
      </c>
      <c r="DO21" s="97">
        <v>710</v>
      </c>
      <c r="DP21" s="97">
        <v>594</v>
      </c>
      <c r="DQ21" s="98">
        <v>-16.338028169014081</v>
      </c>
    </row>
    <row r="22" spans="1:121" x14ac:dyDescent="0.25">
      <c r="A22" s="96" t="s">
        <v>23</v>
      </c>
      <c r="B22" s="97">
        <v>91589</v>
      </c>
      <c r="C22" s="97">
        <v>108471</v>
      </c>
      <c r="D22" s="97">
        <v>389713</v>
      </c>
      <c r="E22" s="97">
        <v>442351</v>
      </c>
      <c r="F22" s="98">
        <v>13.50686274258236</v>
      </c>
      <c r="G22" s="97">
        <v>36632</v>
      </c>
      <c r="H22" s="97">
        <v>104321</v>
      </c>
      <c r="I22" s="97">
        <v>223424</v>
      </c>
      <c r="J22" s="97">
        <v>184052</v>
      </c>
      <c r="K22" s="98">
        <v>-17.62209968490404</v>
      </c>
      <c r="L22" s="97">
        <v>6120</v>
      </c>
      <c r="M22" s="97">
        <v>48896</v>
      </c>
      <c r="N22" s="97">
        <v>52455</v>
      </c>
      <c r="O22" s="97">
        <v>199264</v>
      </c>
      <c r="P22" s="98">
        <v>279.87608426270128</v>
      </c>
      <c r="Q22" s="97">
        <v>0</v>
      </c>
      <c r="R22" s="97">
        <v>325</v>
      </c>
      <c r="S22" s="97">
        <v>0</v>
      </c>
      <c r="T22" s="97">
        <v>2014</v>
      </c>
      <c r="U22" s="98" t="s">
        <v>2</v>
      </c>
      <c r="V22" s="97">
        <v>88.343999999999994</v>
      </c>
      <c r="W22" s="97">
        <v>44.942000000000007</v>
      </c>
      <c r="X22" s="97">
        <v>267.58100000000007</v>
      </c>
      <c r="Y22" s="97">
        <v>193.952</v>
      </c>
      <c r="Z22" s="98">
        <v>-27.51652770562934</v>
      </c>
      <c r="AA22" s="97">
        <v>1258</v>
      </c>
      <c r="AB22" s="97">
        <v>1887</v>
      </c>
      <c r="AC22" s="97">
        <v>5481</v>
      </c>
      <c r="AD22" s="97">
        <v>7520</v>
      </c>
      <c r="AE22" s="98">
        <v>37.201240649516507</v>
      </c>
      <c r="AF22" s="97">
        <v>849</v>
      </c>
      <c r="AG22" s="97">
        <v>1482</v>
      </c>
      <c r="AH22" s="97">
        <v>3861</v>
      </c>
      <c r="AI22" s="97">
        <v>4142</v>
      </c>
      <c r="AJ22" s="98">
        <v>7.277907277907274</v>
      </c>
      <c r="AK22" s="97">
        <v>0</v>
      </c>
      <c r="AL22" s="97">
        <v>2998</v>
      </c>
      <c r="AM22" s="97">
        <v>0</v>
      </c>
      <c r="AN22" s="97">
        <v>2998</v>
      </c>
      <c r="AO22" s="98" t="s">
        <v>2</v>
      </c>
      <c r="AP22" s="97">
        <v>6062</v>
      </c>
      <c r="AQ22" s="97">
        <v>3058</v>
      </c>
      <c r="AR22" s="97">
        <v>29654</v>
      </c>
      <c r="AS22" s="97">
        <v>42920</v>
      </c>
      <c r="AT22" s="98">
        <v>44.735954677277931</v>
      </c>
      <c r="AU22" s="97">
        <v>0</v>
      </c>
      <c r="AV22" s="97">
        <v>0</v>
      </c>
      <c r="AW22" s="97">
        <v>0</v>
      </c>
      <c r="AX22" s="97">
        <v>0</v>
      </c>
      <c r="AY22" s="98" t="s">
        <v>2</v>
      </c>
      <c r="AZ22" s="97">
        <v>3295</v>
      </c>
      <c r="BA22" s="97">
        <v>46000</v>
      </c>
      <c r="BB22" s="97">
        <v>15888</v>
      </c>
      <c r="BC22" s="97">
        <v>176706</v>
      </c>
      <c r="BD22" s="98">
        <v>1012.197885196375</v>
      </c>
      <c r="BE22" s="97">
        <v>160</v>
      </c>
      <c r="BF22" s="97">
        <v>1686</v>
      </c>
      <c r="BG22" s="97">
        <v>763</v>
      </c>
      <c r="BH22" s="97">
        <v>6438</v>
      </c>
      <c r="BI22" s="98">
        <v>743.77457404980339</v>
      </c>
      <c r="BJ22" s="97">
        <v>0</v>
      </c>
      <c r="BK22" s="97">
        <v>58</v>
      </c>
      <c r="BL22" s="97">
        <v>0</v>
      </c>
      <c r="BM22" s="97">
        <v>358</v>
      </c>
      <c r="BN22" s="98" t="s">
        <v>2</v>
      </c>
      <c r="BO22" s="97">
        <v>0</v>
      </c>
      <c r="BP22" s="97">
        <v>0</v>
      </c>
      <c r="BQ22" s="97">
        <v>0</v>
      </c>
      <c r="BR22" s="97">
        <v>0</v>
      </c>
      <c r="BS22" s="98" t="s">
        <v>2</v>
      </c>
      <c r="BT22" s="97">
        <v>0</v>
      </c>
      <c r="BU22" s="97">
        <v>0</v>
      </c>
      <c r="BV22" s="97">
        <v>0</v>
      </c>
      <c r="BW22" s="97">
        <v>0</v>
      </c>
      <c r="BX22" s="98" t="s">
        <v>2</v>
      </c>
      <c r="BY22" s="97">
        <v>0</v>
      </c>
      <c r="BZ22" s="97">
        <v>58</v>
      </c>
      <c r="CA22" s="97">
        <v>0</v>
      </c>
      <c r="CB22" s="97">
        <v>358</v>
      </c>
      <c r="CC22" s="98" t="s">
        <v>2</v>
      </c>
      <c r="CD22" s="97">
        <v>39</v>
      </c>
      <c r="CE22" s="97">
        <v>87</v>
      </c>
      <c r="CF22" s="97">
        <v>149</v>
      </c>
      <c r="CG22" s="97">
        <v>281</v>
      </c>
      <c r="CH22" s="98">
        <v>88.590604026845625</v>
      </c>
      <c r="CI22" s="97">
        <v>564697</v>
      </c>
      <c r="CJ22" s="97">
        <v>1454607</v>
      </c>
      <c r="CK22" s="97">
        <v>2107579</v>
      </c>
      <c r="CL22" s="97">
        <v>4140570</v>
      </c>
      <c r="CM22" s="98">
        <v>96.460963029143869</v>
      </c>
      <c r="CN22" s="97">
        <v>3</v>
      </c>
      <c r="CO22" s="97">
        <v>5</v>
      </c>
      <c r="CP22" s="97">
        <v>3</v>
      </c>
      <c r="CQ22" s="97">
        <v>5</v>
      </c>
      <c r="CR22" s="98">
        <v>66.666666666666657</v>
      </c>
      <c r="CS22" s="97">
        <v>3532</v>
      </c>
      <c r="CT22" s="97">
        <v>10384</v>
      </c>
      <c r="CU22" s="97">
        <v>10928</v>
      </c>
      <c r="CV22" s="97">
        <v>21541</v>
      </c>
      <c r="CW22" s="98">
        <v>97.117496339677899</v>
      </c>
      <c r="CX22" s="97">
        <v>2422</v>
      </c>
      <c r="CY22" s="97">
        <v>4942</v>
      </c>
      <c r="CZ22" s="97">
        <v>9818</v>
      </c>
      <c r="DA22" s="97">
        <v>16099</v>
      </c>
      <c r="DB22" s="98">
        <v>63.974332858015877</v>
      </c>
      <c r="DC22" s="97">
        <v>1110</v>
      </c>
      <c r="DD22" s="97">
        <v>5442</v>
      </c>
      <c r="DE22" s="97">
        <v>1110</v>
      </c>
      <c r="DF22" s="97">
        <v>5442</v>
      </c>
      <c r="DG22" s="98">
        <v>390.27027027027032</v>
      </c>
      <c r="DH22" s="97">
        <v>679</v>
      </c>
      <c r="DI22" s="97">
        <v>1312</v>
      </c>
      <c r="DJ22" s="97">
        <v>3041</v>
      </c>
      <c r="DK22" s="97">
        <v>3857</v>
      </c>
      <c r="DL22" s="98">
        <v>26.833278526800399</v>
      </c>
      <c r="DM22" s="97">
        <v>0</v>
      </c>
      <c r="DN22" s="97">
        <v>168</v>
      </c>
      <c r="DO22" s="97">
        <v>0</v>
      </c>
      <c r="DP22" s="97">
        <v>1188</v>
      </c>
      <c r="DQ22" s="98" t="s">
        <v>2</v>
      </c>
    </row>
    <row r="23" spans="1:121" x14ac:dyDescent="0.25">
      <c r="A23" s="96" t="s">
        <v>24</v>
      </c>
      <c r="B23" s="97">
        <v>0</v>
      </c>
      <c r="C23" s="97">
        <v>0</v>
      </c>
      <c r="D23" s="97">
        <v>0</v>
      </c>
      <c r="E23" s="97">
        <v>0</v>
      </c>
      <c r="F23" s="98" t="s">
        <v>2</v>
      </c>
      <c r="G23" s="97">
        <v>62975</v>
      </c>
      <c r="H23" s="97">
        <v>63794</v>
      </c>
      <c r="I23" s="97">
        <v>306305</v>
      </c>
      <c r="J23" s="97">
        <v>294669</v>
      </c>
      <c r="K23" s="98">
        <v>-3.7988279655898509</v>
      </c>
      <c r="L23" s="97">
        <v>211731</v>
      </c>
      <c r="M23" s="97">
        <v>209655</v>
      </c>
      <c r="N23" s="97">
        <v>811789</v>
      </c>
      <c r="O23" s="97">
        <v>844815</v>
      </c>
      <c r="P23" s="98">
        <v>4.0682985357032493</v>
      </c>
      <c r="Q23" s="97">
        <v>0</v>
      </c>
      <c r="R23" s="97">
        <v>0</v>
      </c>
      <c r="S23" s="97">
        <v>0</v>
      </c>
      <c r="T23" s="97">
        <v>0</v>
      </c>
      <c r="U23" s="98" t="s">
        <v>2</v>
      </c>
      <c r="V23" s="97">
        <v>1288.921</v>
      </c>
      <c r="W23" s="97">
        <v>1743.2739999999999</v>
      </c>
      <c r="X23" s="97">
        <v>7330.0939999999991</v>
      </c>
      <c r="Y23" s="97">
        <v>8530.1489999999994</v>
      </c>
      <c r="Z23" s="98">
        <v>16.371618153873609</v>
      </c>
      <c r="AA23" s="97">
        <v>2504</v>
      </c>
      <c r="AB23" s="97">
        <v>2627</v>
      </c>
      <c r="AC23" s="97">
        <v>9059</v>
      </c>
      <c r="AD23" s="97">
        <v>8772</v>
      </c>
      <c r="AE23" s="98">
        <v>-3.1681201015564691</v>
      </c>
      <c r="AF23" s="97">
        <v>1590</v>
      </c>
      <c r="AG23" s="97">
        <v>1487</v>
      </c>
      <c r="AH23" s="97">
        <v>4526</v>
      </c>
      <c r="AI23" s="97">
        <v>4327</v>
      </c>
      <c r="AJ23" s="98">
        <v>-4.3968183826778642</v>
      </c>
      <c r="AK23" s="97">
        <v>0</v>
      </c>
      <c r="AL23" s="97">
        <v>0</v>
      </c>
      <c r="AM23" s="97">
        <v>0</v>
      </c>
      <c r="AN23" s="97">
        <v>0</v>
      </c>
      <c r="AO23" s="98" t="s">
        <v>2</v>
      </c>
      <c r="AP23" s="97">
        <v>1837</v>
      </c>
      <c r="AQ23" s="97">
        <v>36</v>
      </c>
      <c r="AR23" s="97">
        <v>4857</v>
      </c>
      <c r="AS23" s="97">
        <v>5349</v>
      </c>
      <c r="AT23" s="98">
        <v>10.12970969734404</v>
      </c>
      <c r="AU23" s="97">
        <v>0</v>
      </c>
      <c r="AV23" s="97">
        <v>0</v>
      </c>
      <c r="AW23" s="97">
        <v>0</v>
      </c>
      <c r="AX23" s="97">
        <v>0</v>
      </c>
      <c r="AY23" s="98" t="s">
        <v>2</v>
      </c>
      <c r="AZ23" s="97">
        <v>45736</v>
      </c>
      <c r="BA23" s="97">
        <v>46039</v>
      </c>
      <c r="BB23" s="97">
        <v>190429</v>
      </c>
      <c r="BC23" s="97">
        <v>204041</v>
      </c>
      <c r="BD23" s="98">
        <v>7.1480709345740374</v>
      </c>
      <c r="BE23" s="97">
        <v>297</v>
      </c>
      <c r="BF23" s="97">
        <v>211</v>
      </c>
      <c r="BG23" s="97">
        <v>1212</v>
      </c>
      <c r="BH23" s="97">
        <v>1075</v>
      </c>
      <c r="BI23" s="98">
        <v>-11.30363036303631</v>
      </c>
      <c r="BJ23" s="97">
        <v>0</v>
      </c>
      <c r="BK23" s="97">
        <v>0</v>
      </c>
      <c r="BL23" s="97">
        <v>0</v>
      </c>
      <c r="BM23" s="97">
        <v>0</v>
      </c>
      <c r="BN23" s="98" t="s">
        <v>2</v>
      </c>
      <c r="BO23" s="97">
        <v>0</v>
      </c>
      <c r="BP23" s="97">
        <v>0</v>
      </c>
      <c r="BQ23" s="97">
        <v>0</v>
      </c>
      <c r="BR23" s="97">
        <v>0</v>
      </c>
      <c r="BS23" s="98" t="s">
        <v>2</v>
      </c>
      <c r="BT23" s="97">
        <v>0</v>
      </c>
      <c r="BU23" s="97">
        <v>0</v>
      </c>
      <c r="BV23" s="97">
        <v>0</v>
      </c>
      <c r="BW23" s="97">
        <v>0</v>
      </c>
      <c r="BX23" s="98" t="s">
        <v>2</v>
      </c>
      <c r="BY23" s="97">
        <v>0</v>
      </c>
      <c r="BZ23" s="97">
        <v>0</v>
      </c>
      <c r="CA23" s="97">
        <v>0</v>
      </c>
      <c r="CB23" s="97">
        <v>0</v>
      </c>
      <c r="CC23" s="98" t="s">
        <v>2</v>
      </c>
      <c r="CD23" s="97">
        <v>75</v>
      </c>
      <c r="CE23" s="97">
        <v>78</v>
      </c>
      <c r="CF23" s="97">
        <v>313</v>
      </c>
      <c r="CG23" s="97">
        <v>305</v>
      </c>
      <c r="CH23" s="98">
        <v>-2.5559105431309921</v>
      </c>
      <c r="CI23" s="97">
        <v>553140</v>
      </c>
      <c r="CJ23" s="97">
        <v>606285</v>
      </c>
      <c r="CK23" s="97">
        <v>2377183</v>
      </c>
      <c r="CL23" s="97">
        <v>2430966</v>
      </c>
      <c r="CM23" s="98">
        <v>2.2624678032780849</v>
      </c>
      <c r="CN23" s="97">
        <v>0</v>
      </c>
      <c r="CO23" s="97">
        <v>2</v>
      </c>
      <c r="CP23" s="97">
        <v>0</v>
      </c>
      <c r="CQ23" s="97">
        <v>2</v>
      </c>
      <c r="CR23" s="98" t="s">
        <v>2</v>
      </c>
      <c r="CS23" s="97">
        <v>0</v>
      </c>
      <c r="CT23" s="97">
        <v>562</v>
      </c>
      <c r="CU23" s="97">
        <v>0</v>
      </c>
      <c r="CV23" s="97">
        <v>564</v>
      </c>
      <c r="CW23" s="98" t="s">
        <v>2</v>
      </c>
      <c r="CX23" s="97">
        <v>0</v>
      </c>
      <c r="CY23" s="97">
        <v>0</v>
      </c>
      <c r="CZ23" s="97">
        <v>0</v>
      </c>
      <c r="DA23" s="97">
        <v>0</v>
      </c>
      <c r="DB23" s="98" t="s">
        <v>2</v>
      </c>
      <c r="DC23" s="97">
        <v>0</v>
      </c>
      <c r="DD23" s="97">
        <v>562</v>
      </c>
      <c r="DE23" s="97">
        <v>0</v>
      </c>
      <c r="DF23" s="97">
        <v>564</v>
      </c>
      <c r="DG23" s="98" t="s">
        <v>2</v>
      </c>
      <c r="DH23" s="97">
        <v>0</v>
      </c>
      <c r="DI23" s="97">
        <v>0</v>
      </c>
      <c r="DJ23" s="97">
        <v>0</v>
      </c>
      <c r="DK23" s="97">
        <v>0</v>
      </c>
      <c r="DL23" s="98" t="s">
        <v>2</v>
      </c>
      <c r="DM23" s="97">
        <v>16234</v>
      </c>
      <c r="DN23" s="97">
        <v>20667</v>
      </c>
      <c r="DO23" s="97">
        <v>75987</v>
      </c>
      <c r="DP23" s="97">
        <v>85748</v>
      </c>
      <c r="DQ23" s="98">
        <v>12.84561832945109</v>
      </c>
    </row>
    <row r="24" spans="1:121" ht="22.5" x14ac:dyDescent="0.25">
      <c r="A24" s="96" t="s">
        <v>25</v>
      </c>
      <c r="B24" s="97">
        <v>250699</v>
      </c>
      <c r="C24" s="97">
        <v>338347</v>
      </c>
      <c r="D24" s="97">
        <v>1048159</v>
      </c>
      <c r="E24" s="97">
        <v>1305261</v>
      </c>
      <c r="F24" s="98">
        <v>24.528912121157191</v>
      </c>
      <c r="G24" s="97">
        <v>38338</v>
      </c>
      <c r="H24" s="97">
        <v>40309</v>
      </c>
      <c r="I24" s="97">
        <v>142210</v>
      </c>
      <c r="J24" s="97">
        <v>122852</v>
      </c>
      <c r="K24" s="98">
        <v>-13.612263553899171</v>
      </c>
      <c r="L24" s="97">
        <v>597433</v>
      </c>
      <c r="M24" s="97">
        <v>618622</v>
      </c>
      <c r="N24" s="97">
        <v>2374633</v>
      </c>
      <c r="O24" s="97">
        <v>2656289</v>
      </c>
      <c r="P24" s="98">
        <v>11.861032841706489</v>
      </c>
      <c r="Q24" s="97">
        <v>295963</v>
      </c>
      <c r="R24" s="97">
        <v>298440</v>
      </c>
      <c r="S24" s="97">
        <v>1162902</v>
      </c>
      <c r="T24" s="97">
        <v>1345552</v>
      </c>
      <c r="U24" s="98">
        <v>15.706396583719011</v>
      </c>
      <c r="V24" s="97">
        <v>210.58699999999999</v>
      </c>
      <c r="W24" s="97">
        <v>461.36400000000009</v>
      </c>
      <c r="X24" s="97">
        <v>844.44400000000041</v>
      </c>
      <c r="Y24" s="97">
        <v>1049.578</v>
      </c>
      <c r="Z24" s="98">
        <v>24.292196995893089</v>
      </c>
      <c r="AA24" s="97">
        <v>39720</v>
      </c>
      <c r="AB24" s="97">
        <v>62811</v>
      </c>
      <c r="AC24" s="97">
        <v>157007</v>
      </c>
      <c r="AD24" s="97">
        <v>244219</v>
      </c>
      <c r="AE24" s="98">
        <v>55.546567987414562</v>
      </c>
      <c r="AF24" s="97">
        <v>27951</v>
      </c>
      <c r="AG24" s="97">
        <v>58315</v>
      </c>
      <c r="AH24" s="97">
        <v>119005</v>
      </c>
      <c r="AI24" s="97">
        <v>219418</v>
      </c>
      <c r="AJ24" s="98">
        <v>84.377127011470094</v>
      </c>
      <c r="AK24" s="97">
        <v>121</v>
      </c>
      <c r="AL24" s="97">
        <v>131</v>
      </c>
      <c r="AM24" s="97">
        <v>539</v>
      </c>
      <c r="AN24" s="97">
        <v>520</v>
      </c>
      <c r="AO24" s="98">
        <v>-3.5250463821892448</v>
      </c>
      <c r="AP24" s="97">
        <v>49083</v>
      </c>
      <c r="AQ24" s="97">
        <v>45180</v>
      </c>
      <c r="AR24" s="97">
        <v>201285</v>
      </c>
      <c r="AS24" s="97">
        <v>294544</v>
      </c>
      <c r="AT24" s="98">
        <v>46.331818068907268</v>
      </c>
      <c r="AU24" s="97">
        <v>47092</v>
      </c>
      <c r="AV24" s="97">
        <v>36447</v>
      </c>
      <c r="AW24" s="97">
        <v>183048</v>
      </c>
      <c r="AX24" s="97">
        <v>277378</v>
      </c>
      <c r="AY24" s="98">
        <v>51.532931253004683</v>
      </c>
      <c r="AZ24" s="97">
        <v>305300</v>
      </c>
      <c r="BA24" s="97">
        <v>333173</v>
      </c>
      <c r="BB24" s="97">
        <v>1247674</v>
      </c>
      <c r="BC24" s="97">
        <v>1368480</v>
      </c>
      <c r="BD24" s="98">
        <v>9.6824971907725939</v>
      </c>
      <c r="BE24" s="97">
        <v>23030</v>
      </c>
      <c r="BF24" s="97">
        <v>23752</v>
      </c>
      <c r="BG24" s="97">
        <v>94677</v>
      </c>
      <c r="BH24" s="97">
        <v>99095</v>
      </c>
      <c r="BI24" s="98">
        <v>4.6663920487552417</v>
      </c>
      <c r="BJ24" s="97">
        <v>38032</v>
      </c>
      <c r="BK24" s="97">
        <v>39303</v>
      </c>
      <c r="BL24" s="97">
        <v>145103</v>
      </c>
      <c r="BM24" s="97">
        <v>174687</v>
      </c>
      <c r="BN24" s="98">
        <v>20.388275914350501</v>
      </c>
      <c r="BO24" s="97">
        <v>6465</v>
      </c>
      <c r="BP24" s="97">
        <v>5250</v>
      </c>
      <c r="BQ24" s="97">
        <v>18340</v>
      </c>
      <c r="BR24" s="97">
        <v>35009</v>
      </c>
      <c r="BS24" s="98">
        <v>90.888767720828781</v>
      </c>
      <c r="BT24" s="97">
        <v>27946</v>
      </c>
      <c r="BU24" s="97">
        <v>29572</v>
      </c>
      <c r="BV24" s="97">
        <v>113112</v>
      </c>
      <c r="BW24" s="97">
        <v>123571</v>
      </c>
      <c r="BX24" s="98">
        <v>9.246587453143789</v>
      </c>
      <c r="BY24" s="97">
        <v>3621</v>
      </c>
      <c r="BZ24" s="97">
        <v>4481</v>
      </c>
      <c r="CA24" s="97">
        <v>13651</v>
      </c>
      <c r="CB24" s="97">
        <v>16107</v>
      </c>
      <c r="CC24" s="98">
        <v>17.991355944619439</v>
      </c>
      <c r="CD24" s="97">
        <v>1284</v>
      </c>
      <c r="CE24" s="97">
        <v>1368</v>
      </c>
      <c r="CF24" s="97">
        <v>5142</v>
      </c>
      <c r="CG24" s="97">
        <v>5524</v>
      </c>
      <c r="CH24" s="98">
        <v>7.4290159471023003</v>
      </c>
      <c r="CI24" s="97">
        <v>17488226</v>
      </c>
      <c r="CJ24" s="97">
        <v>17300074</v>
      </c>
      <c r="CK24" s="97">
        <v>73220028</v>
      </c>
      <c r="CL24" s="97">
        <v>75313795</v>
      </c>
      <c r="CM24" s="98">
        <v>2.859555038684221</v>
      </c>
      <c r="CN24" s="97">
        <v>98</v>
      </c>
      <c r="CO24" s="97">
        <v>69</v>
      </c>
      <c r="CP24" s="97">
        <v>332</v>
      </c>
      <c r="CQ24" s="97">
        <v>281</v>
      </c>
      <c r="CR24" s="98">
        <v>-15.36144578313252</v>
      </c>
      <c r="CS24" s="97">
        <v>544700</v>
      </c>
      <c r="CT24" s="97">
        <v>610686</v>
      </c>
      <c r="CU24" s="97">
        <v>1811872</v>
      </c>
      <c r="CV24" s="97">
        <v>2360316</v>
      </c>
      <c r="CW24" s="98">
        <v>30.269467158828011</v>
      </c>
      <c r="CX24" s="97">
        <v>472884</v>
      </c>
      <c r="CY24" s="97">
        <v>501716</v>
      </c>
      <c r="CZ24" s="97">
        <v>1532090</v>
      </c>
      <c r="DA24" s="97">
        <v>1771381</v>
      </c>
      <c r="DB24" s="98">
        <v>15.618599429537429</v>
      </c>
      <c r="DC24" s="97">
        <v>71816</v>
      </c>
      <c r="DD24" s="97">
        <v>108970</v>
      </c>
      <c r="DE24" s="97">
        <v>279782</v>
      </c>
      <c r="DF24" s="97">
        <v>588935</v>
      </c>
      <c r="DG24" s="98">
        <v>110.497816156865</v>
      </c>
      <c r="DH24" s="97">
        <v>150098</v>
      </c>
      <c r="DI24" s="97">
        <v>159879</v>
      </c>
      <c r="DJ24" s="97">
        <v>489990</v>
      </c>
      <c r="DK24" s="97">
        <v>535653</v>
      </c>
      <c r="DL24" s="98">
        <v>9.3191697789750805</v>
      </c>
      <c r="DM24" s="97">
        <v>5654</v>
      </c>
      <c r="DN24" s="97">
        <v>7599</v>
      </c>
      <c r="DO24" s="97">
        <v>19907</v>
      </c>
      <c r="DP24" s="97">
        <v>26887</v>
      </c>
      <c r="DQ24" s="98">
        <v>35.063043150650508</v>
      </c>
    </row>
    <row r="25" spans="1:121" x14ac:dyDescent="0.25">
      <c r="A25" s="96" t="s">
        <v>26</v>
      </c>
      <c r="B25" s="97">
        <v>12511</v>
      </c>
      <c r="C25" s="97">
        <v>18376</v>
      </c>
      <c r="D25" s="97">
        <v>71096</v>
      </c>
      <c r="E25" s="97">
        <v>81896</v>
      </c>
      <c r="F25" s="98">
        <v>15.19072802970631</v>
      </c>
      <c r="G25" s="97">
        <v>186755</v>
      </c>
      <c r="H25" s="97">
        <v>271879</v>
      </c>
      <c r="I25" s="97">
        <v>1063032</v>
      </c>
      <c r="J25" s="97">
        <v>1236570</v>
      </c>
      <c r="K25" s="98">
        <v>16.324814304743409</v>
      </c>
      <c r="L25" s="97">
        <v>241502</v>
      </c>
      <c r="M25" s="97">
        <v>266953</v>
      </c>
      <c r="N25" s="97">
        <v>893504</v>
      </c>
      <c r="O25" s="97">
        <v>932574</v>
      </c>
      <c r="P25" s="98">
        <v>4.3726720865267481</v>
      </c>
      <c r="Q25" s="97">
        <v>29754</v>
      </c>
      <c r="R25" s="97">
        <v>40363</v>
      </c>
      <c r="S25" s="97">
        <v>120688</v>
      </c>
      <c r="T25" s="97">
        <v>128454</v>
      </c>
      <c r="U25" s="98">
        <v>6.4347739626143436</v>
      </c>
      <c r="V25" s="97">
        <v>1813.876</v>
      </c>
      <c r="W25" s="97">
        <v>838.42700000000002</v>
      </c>
      <c r="X25" s="97">
        <v>3173.0510000000008</v>
      </c>
      <c r="Y25" s="97">
        <v>1997.12</v>
      </c>
      <c r="Z25" s="98">
        <v>-37.059946404895491</v>
      </c>
      <c r="AA25" s="97">
        <v>1879</v>
      </c>
      <c r="AB25" s="97">
        <v>2805</v>
      </c>
      <c r="AC25" s="97">
        <v>8866</v>
      </c>
      <c r="AD25" s="97">
        <v>12306</v>
      </c>
      <c r="AE25" s="98">
        <v>38.799909767651712</v>
      </c>
      <c r="AF25" s="97">
        <v>1046</v>
      </c>
      <c r="AG25" s="97">
        <v>1657</v>
      </c>
      <c r="AH25" s="97">
        <v>4573</v>
      </c>
      <c r="AI25" s="97">
        <v>6744</v>
      </c>
      <c r="AJ25" s="98">
        <v>47.474305707413073</v>
      </c>
      <c r="AK25" s="97">
        <v>0</v>
      </c>
      <c r="AL25" s="97">
        <v>0</v>
      </c>
      <c r="AM25" s="97">
        <v>0</v>
      </c>
      <c r="AN25" s="97">
        <v>0</v>
      </c>
      <c r="AO25" s="98" t="s">
        <v>2</v>
      </c>
      <c r="AP25" s="97">
        <v>3810</v>
      </c>
      <c r="AQ25" s="97">
        <v>3519</v>
      </c>
      <c r="AR25" s="97">
        <v>14728</v>
      </c>
      <c r="AS25" s="97">
        <v>24433</v>
      </c>
      <c r="AT25" s="98">
        <v>65.89489407930472</v>
      </c>
      <c r="AU25" s="97">
        <v>0</v>
      </c>
      <c r="AV25" s="97">
        <v>0</v>
      </c>
      <c r="AW25" s="97">
        <v>122</v>
      </c>
      <c r="AX25" s="97">
        <v>0</v>
      </c>
      <c r="AY25" s="98">
        <v>-100</v>
      </c>
      <c r="AZ25" s="97">
        <v>186585</v>
      </c>
      <c r="BA25" s="97">
        <v>201480</v>
      </c>
      <c r="BB25" s="97">
        <v>718470</v>
      </c>
      <c r="BC25" s="97">
        <v>786847</v>
      </c>
      <c r="BD25" s="98">
        <v>9.5170292426962817</v>
      </c>
      <c r="BE25" s="97">
        <v>4791</v>
      </c>
      <c r="BF25" s="97">
        <v>4967</v>
      </c>
      <c r="BG25" s="97">
        <v>19047</v>
      </c>
      <c r="BH25" s="97">
        <v>18099</v>
      </c>
      <c r="BI25" s="98">
        <v>-4.9771617577571314</v>
      </c>
      <c r="BJ25" s="97">
        <v>2428.5</v>
      </c>
      <c r="BK25" s="97">
        <v>3950.5</v>
      </c>
      <c r="BL25" s="97">
        <v>10326.5</v>
      </c>
      <c r="BM25" s="97">
        <v>11270.5</v>
      </c>
      <c r="BN25" s="98">
        <v>9.1415290756790739</v>
      </c>
      <c r="BO25" s="97">
        <v>0</v>
      </c>
      <c r="BP25" s="97">
        <v>0</v>
      </c>
      <c r="BQ25" s="97">
        <v>4.5</v>
      </c>
      <c r="BR25" s="97">
        <v>0</v>
      </c>
      <c r="BS25" s="98">
        <v>-100</v>
      </c>
      <c r="BT25" s="97">
        <v>0</v>
      </c>
      <c r="BU25" s="97">
        <v>989.75</v>
      </c>
      <c r="BV25" s="97">
        <v>0</v>
      </c>
      <c r="BW25" s="97">
        <v>1296.25</v>
      </c>
      <c r="BX25" s="98" t="s">
        <v>2</v>
      </c>
      <c r="BY25" s="97">
        <v>2428.5</v>
      </c>
      <c r="BZ25" s="97">
        <v>2960.75</v>
      </c>
      <c r="CA25" s="97">
        <v>10322</v>
      </c>
      <c r="CB25" s="97">
        <v>9974.25</v>
      </c>
      <c r="CC25" s="98">
        <v>-3.3690176322418068</v>
      </c>
      <c r="CD25" s="97">
        <v>115</v>
      </c>
      <c r="CE25" s="97">
        <v>142</v>
      </c>
      <c r="CF25" s="97">
        <v>461</v>
      </c>
      <c r="CG25" s="97">
        <v>498</v>
      </c>
      <c r="CH25" s="98">
        <v>8.026030368763557</v>
      </c>
      <c r="CI25" s="97">
        <v>2480289</v>
      </c>
      <c r="CJ25" s="97">
        <v>2721780</v>
      </c>
      <c r="CK25" s="97">
        <v>8504422</v>
      </c>
      <c r="CL25" s="97">
        <v>9566173</v>
      </c>
      <c r="CM25" s="98">
        <v>12.484693257225469</v>
      </c>
      <c r="CN25" s="97">
        <v>3</v>
      </c>
      <c r="CO25" s="97">
        <v>4</v>
      </c>
      <c r="CP25" s="97">
        <v>3</v>
      </c>
      <c r="CQ25" s="97">
        <v>4</v>
      </c>
      <c r="CR25" s="98">
        <v>33.333333333333343</v>
      </c>
      <c r="CS25" s="97">
        <v>19948</v>
      </c>
      <c r="CT25" s="97">
        <v>19753</v>
      </c>
      <c r="CU25" s="97">
        <v>49957</v>
      </c>
      <c r="CV25" s="97">
        <v>46745</v>
      </c>
      <c r="CW25" s="98">
        <v>-6.4295293952799426</v>
      </c>
      <c r="CX25" s="97">
        <v>17819</v>
      </c>
      <c r="CY25" s="97">
        <v>18773</v>
      </c>
      <c r="CZ25" s="97">
        <v>47825</v>
      </c>
      <c r="DA25" s="97">
        <v>45765</v>
      </c>
      <c r="DB25" s="98">
        <v>-4.3073706220595938</v>
      </c>
      <c r="DC25" s="97">
        <v>2129</v>
      </c>
      <c r="DD25" s="97">
        <v>980</v>
      </c>
      <c r="DE25" s="97">
        <v>2132</v>
      </c>
      <c r="DF25" s="97">
        <v>980</v>
      </c>
      <c r="DG25" s="98">
        <v>-54.033771106941842</v>
      </c>
      <c r="DH25" s="97">
        <v>8411</v>
      </c>
      <c r="DI25" s="97">
        <v>8680</v>
      </c>
      <c r="DJ25" s="97">
        <v>23436</v>
      </c>
      <c r="DK25" s="97">
        <v>21996</v>
      </c>
      <c r="DL25" s="98">
        <v>-6.1443932411674353</v>
      </c>
      <c r="DM25" s="97">
        <v>29357</v>
      </c>
      <c r="DN25" s="97">
        <v>31227</v>
      </c>
      <c r="DO25" s="97">
        <v>93806</v>
      </c>
      <c r="DP25" s="97">
        <v>164604</v>
      </c>
      <c r="DQ25" s="98">
        <v>75.472784256870568</v>
      </c>
    </row>
    <row r="26" spans="1:121" x14ac:dyDescent="0.25">
      <c r="A26" s="96" t="s">
        <v>27</v>
      </c>
      <c r="B26" s="97">
        <v>38701</v>
      </c>
      <c r="C26" s="97">
        <v>38685</v>
      </c>
      <c r="D26" s="97">
        <v>151790</v>
      </c>
      <c r="E26" s="97">
        <v>138927</v>
      </c>
      <c r="F26" s="98">
        <v>-8.4742077870742492</v>
      </c>
      <c r="G26" s="97">
        <v>124812</v>
      </c>
      <c r="H26" s="97">
        <v>129484</v>
      </c>
      <c r="I26" s="97">
        <v>574822</v>
      </c>
      <c r="J26" s="97">
        <v>578453</v>
      </c>
      <c r="K26" s="98">
        <v>0.63167380510836324</v>
      </c>
      <c r="L26" s="97">
        <v>113834</v>
      </c>
      <c r="M26" s="97">
        <v>126591</v>
      </c>
      <c r="N26" s="97">
        <v>453675</v>
      </c>
      <c r="O26" s="97">
        <v>514211</v>
      </c>
      <c r="P26" s="98">
        <v>13.34347275031686</v>
      </c>
      <c r="Q26" s="97">
        <v>79956</v>
      </c>
      <c r="R26" s="97">
        <v>75961</v>
      </c>
      <c r="S26" s="97">
        <v>300884</v>
      </c>
      <c r="T26" s="97">
        <v>334022</v>
      </c>
      <c r="U26" s="98">
        <v>11.0135467489132</v>
      </c>
      <c r="V26" s="97">
        <v>0</v>
      </c>
      <c r="W26" s="97">
        <v>0</v>
      </c>
      <c r="X26" s="97">
        <v>0</v>
      </c>
      <c r="Y26" s="97">
        <v>0</v>
      </c>
      <c r="Z26" s="98" t="s">
        <v>2</v>
      </c>
      <c r="AA26" s="97">
        <v>3920</v>
      </c>
      <c r="AB26" s="97">
        <v>4804</v>
      </c>
      <c r="AC26" s="97">
        <v>11849</v>
      </c>
      <c r="AD26" s="97">
        <v>11852</v>
      </c>
      <c r="AE26" s="98">
        <v>2.531859228626843E-2</v>
      </c>
      <c r="AF26" s="97">
        <v>975</v>
      </c>
      <c r="AG26" s="97">
        <v>1466</v>
      </c>
      <c r="AH26" s="97">
        <v>4672</v>
      </c>
      <c r="AI26" s="97">
        <v>5346</v>
      </c>
      <c r="AJ26" s="98">
        <v>14.42636986301371</v>
      </c>
      <c r="AK26" s="97">
        <v>0</v>
      </c>
      <c r="AL26" s="97">
        <v>0</v>
      </c>
      <c r="AM26" s="97">
        <v>0</v>
      </c>
      <c r="AN26" s="97">
        <v>0</v>
      </c>
      <c r="AO26" s="98" t="s">
        <v>2</v>
      </c>
      <c r="AP26" s="97">
        <v>0</v>
      </c>
      <c r="AQ26" s="97">
        <v>0</v>
      </c>
      <c r="AR26" s="97">
        <v>0</v>
      </c>
      <c r="AS26" s="97">
        <v>0</v>
      </c>
      <c r="AT26" s="98" t="s">
        <v>2</v>
      </c>
      <c r="AU26" s="97">
        <v>0</v>
      </c>
      <c r="AV26" s="97">
        <v>0</v>
      </c>
      <c r="AW26" s="97">
        <v>0</v>
      </c>
      <c r="AX26" s="97">
        <v>0</v>
      </c>
      <c r="AY26" s="98" t="s">
        <v>2</v>
      </c>
      <c r="AZ26" s="97">
        <v>6267</v>
      </c>
      <c r="BA26" s="97">
        <v>13251</v>
      </c>
      <c r="BB26" s="97">
        <v>29768</v>
      </c>
      <c r="BC26" s="97">
        <v>58148</v>
      </c>
      <c r="BD26" s="98">
        <v>95.337274926095148</v>
      </c>
      <c r="BE26" s="97">
        <v>335</v>
      </c>
      <c r="BF26" s="97">
        <v>630</v>
      </c>
      <c r="BG26" s="97">
        <v>1471</v>
      </c>
      <c r="BH26" s="97">
        <v>2730</v>
      </c>
      <c r="BI26" s="98">
        <v>85.588035350101961</v>
      </c>
      <c r="BJ26" s="97">
        <v>10449.25</v>
      </c>
      <c r="BK26" s="97">
        <v>10485.25</v>
      </c>
      <c r="BL26" s="97">
        <v>41195.5</v>
      </c>
      <c r="BM26" s="97">
        <v>46668.5</v>
      </c>
      <c r="BN26" s="98">
        <v>13.285431661225131</v>
      </c>
      <c r="BO26" s="97">
        <v>0</v>
      </c>
      <c r="BP26" s="97">
        <v>0</v>
      </c>
      <c r="BQ26" s="97">
        <v>0</v>
      </c>
      <c r="BR26" s="97">
        <v>0</v>
      </c>
      <c r="BS26" s="98" t="s">
        <v>2</v>
      </c>
      <c r="BT26" s="97">
        <v>10291.25</v>
      </c>
      <c r="BU26" s="97">
        <v>10376.25</v>
      </c>
      <c r="BV26" s="97">
        <v>40667.5</v>
      </c>
      <c r="BW26" s="97">
        <v>46303.5</v>
      </c>
      <c r="BX26" s="98">
        <v>13.858732403024529</v>
      </c>
      <c r="BY26" s="97">
        <v>158</v>
      </c>
      <c r="BZ26" s="97">
        <v>109</v>
      </c>
      <c r="CA26" s="97">
        <v>528</v>
      </c>
      <c r="CB26" s="97">
        <v>365</v>
      </c>
      <c r="CC26" s="98">
        <v>-30.871212121212121</v>
      </c>
      <c r="CD26" s="97">
        <v>79</v>
      </c>
      <c r="CE26" s="97">
        <v>84</v>
      </c>
      <c r="CF26" s="97">
        <v>287</v>
      </c>
      <c r="CG26" s="97">
        <v>291</v>
      </c>
      <c r="CH26" s="98">
        <v>1.3937282229965151</v>
      </c>
      <c r="CI26" s="97">
        <v>528328</v>
      </c>
      <c r="CJ26" s="97">
        <v>504481</v>
      </c>
      <c r="CK26" s="97">
        <v>1664985</v>
      </c>
      <c r="CL26" s="97">
        <v>1751679</v>
      </c>
      <c r="CM26" s="98">
        <v>5.206893755799598</v>
      </c>
      <c r="CN26" s="97">
        <v>14</v>
      </c>
      <c r="CO26" s="97">
        <v>15</v>
      </c>
      <c r="CP26" s="97">
        <v>22</v>
      </c>
      <c r="CQ26" s="97">
        <v>25</v>
      </c>
      <c r="CR26" s="98">
        <v>13.63636363636364</v>
      </c>
      <c r="CS26" s="97">
        <v>2979</v>
      </c>
      <c r="CT26" s="97">
        <v>4105</v>
      </c>
      <c r="CU26" s="97">
        <v>4777</v>
      </c>
      <c r="CV26" s="97">
        <v>7412</v>
      </c>
      <c r="CW26" s="98">
        <v>55.160142348754448</v>
      </c>
      <c r="CX26" s="97">
        <v>0</v>
      </c>
      <c r="CY26" s="97">
        <v>0</v>
      </c>
      <c r="CZ26" s="97">
        <v>0</v>
      </c>
      <c r="DA26" s="97">
        <v>0</v>
      </c>
      <c r="DB26" s="98" t="s">
        <v>2</v>
      </c>
      <c r="DC26" s="97">
        <v>2979</v>
      </c>
      <c r="DD26" s="97">
        <v>4105</v>
      </c>
      <c r="DE26" s="97">
        <v>4777</v>
      </c>
      <c r="DF26" s="97">
        <v>7412</v>
      </c>
      <c r="DG26" s="98">
        <v>55.160142348754448</v>
      </c>
      <c r="DH26" s="97">
        <v>0</v>
      </c>
      <c r="DI26" s="97">
        <v>0</v>
      </c>
      <c r="DJ26" s="97">
        <v>0</v>
      </c>
      <c r="DK26" s="97">
        <v>0</v>
      </c>
      <c r="DL26" s="98" t="s">
        <v>2</v>
      </c>
      <c r="DM26" s="97">
        <v>189</v>
      </c>
      <c r="DN26" s="97">
        <v>633</v>
      </c>
      <c r="DO26" s="97">
        <v>1278</v>
      </c>
      <c r="DP26" s="97">
        <v>1609</v>
      </c>
      <c r="DQ26" s="98">
        <v>25.89984350547731</v>
      </c>
    </row>
    <row r="27" spans="1:121" x14ac:dyDescent="0.25">
      <c r="A27" s="96" t="s">
        <v>28</v>
      </c>
      <c r="B27" s="97">
        <v>1706459</v>
      </c>
      <c r="C27" s="97">
        <v>1703427</v>
      </c>
      <c r="D27" s="97">
        <v>6495255</v>
      </c>
      <c r="E27" s="97">
        <v>6750163</v>
      </c>
      <c r="F27" s="98">
        <v>3.9245264427647579</v>
      </c>
      <c r="G27" s="97">
        <v>984534</v>
      </c>
      <c r="H27" s="97">
        <v>811294</v>
      </c>
      <c r="I27" s="97">
        <v>2906219</v>
      </c>
      <c r="J27" s="97">
        <v>3827610</v>
      </c>
      <c r="K27" s="98">
        <v>31.704114521307591</v>
      </c>
      <c r="L27" s="97">
        <v>262411</v>
      </c>
      <c r="M27" s="97">
        <v>135090</v>
      </c>
      <c r="N27" s="97">
        <v>933195</v>
      </c>
      <c r="O27" s="97">
        <v>595055</v>
      </c>
      <c r="P27" s="98">
        <v>-36.234656207973678</v>
      </c>
      <c r="Q27" s="97">
        <v>135858</v>
      </c>
      <c r="R27" s="97">
        <v>27666</v>
      </c>
      <c r="S27" s="97">
        <v>396127</v>
      </c>
      <c r="T27" s="97">
        <v>130956</v>
      </c>
      <c r="U27" s="98">
        <v>-66.940905315719448</v>
      </c>
      <c r="V27" s="97">
        <v>87.241</v>
      </c>
      <c r="W27" s="97">
        <v>155.67599999999999</v>
      </c>
      <c r="X27" s="97">
        <v>458.61800000000011</v>
      </c>
      <c r="Y27" s="97">
        <v>626.17999999999995</v>
      </c>
      <c r="Z27" s="98">
        <v>36.53628946094571</v>
      </c>
      <c r="AA27" s="97">
        <v>9722</v>
      </c>
      <c r="AB27" s="97">
        <v>4596</v>
      </c>
      <c r="AC27" s="97">
        <v>39654</v>
      </c>
      <c r="AD27" s="97">
        <v>34994</v>
      </c>
      <c r="AE27" s="98">
        <v>-11.75165178796591</v>
      </c>
      <c r="AF27" s="97">
        <v>4802</v>
      </c>
      <c r="AG27" s="97">
        <v>1158</v>
      </c>
      <c r="AH27" s="97">
        <v>19124</v>
      </c>
      <c r="AI27" s="97">
        <v>14631</v>
      </c>
      <c r="AJ27" s="98">
        <v>-23.49403890399498</v>
      </c>
      <c r="AK27" s="97">
        <v>9628</v>
      </c>
      <c r="AL27" s="97">
        <v>0</v>
      </c>
      <c r="AM27" s="97">
        <v>23083</v>
      </c>
      <c r="AN27" s="97">
        <v>26286</v>
      </c>
      <c r="AO27" s="98">
        <v>13.876012650002171</v>
      </c>
      <c r="AP27" s="97">
        <v>583096</v>
      </c>
      <c r="AQ27" s="97">
        <v>112971</v>
      </c>
      <c r="AR27" s="97">
        <v>1041210</v>
      </c>
      <c r="AS27" s="97">
        <v>769306</v>
      </c>
      <c r="AT27" s="98">
        <v>-26.114232479519021</v>
      </c>
      <c r="AU27" s="97">
        <v>88263</v>
      </c>
      <c r="AV27" s="97">
        <v>796</v>
      </c>
      <c r="AW27" s="97">
        <v>234231</v>
      </c>
      <c r="AX27" s="97">
        <v>3307</v>
      </c>
      <c r="AY27" s="98">
        <v>-98.588145890168249</v>
      </c>
      <c r="AZ27" s="97">
        <v>52787</v>
      </c>
      <c r="BA27" s="97">
        <v>24684</v>
      </c>
      <c r="BB27" s="97">
        <v>202388</v>
      </c>
      <c r="BC27" s="97">
        <v>119099</v>
      </c>
      <c r="BD27" s="98">
        <v>-41.153131608593398</v>
      </c>
      <c r="BE27" s="97">
        <v>1425</v>
      </c>
      <c r="BF27" s="97">
        <v>0</v>
      </c>
      <c r="BG27" s="97">
        <v>5379</v>
      </c>
      <c r="BH27" s="97">
        <v>152</v>
      </c>
      <c r="BI27" s="98">
        <v>-97.17419594720208</v>
      </c>
      <c r="BJ27" s="97">
        <v>12230.5</v>
      </c>
      <c r="BK27" s="97">
        <v>3443</v>
      </c>
      <c r="BL27" s="97">
        <v>37047.25</v>
      </c>
      <c r="BM27" s="97">
        <v>16468.25</v>
      </c>
      <c r="BN27" s="98">
        <v>-55.547982643785978</v>
      </c>
      <c r="BO27" s="97">
        <v>6629</v>
      </c>
      <c r="BP27" s="97">
        <v>372</v>
      </c>
      <c r="BQ27" s="97">
        <v>18514</v>
      </c>
      <c r="BR27" s="97">
        <v>1523.5</v>
      </c>
      <c r="BS27" s="98">
        <v>-91.771092146483738</v>
      </c>
      <c r="BT27" s="97">
        <v>1157</v>
      </c>
      <c r="BU27" s="97">
        <v>1112</v>
      </c>
      <c r="BV27" s="97">
        <v>3084.5</v>
      </c>
      <c r="BW27" s="97">
        <v>4300.75</v>
      </c>
      <c r="BX27" s="98">
        <v>39.431026098233097</v>
      </c>
      <c r="BY27" s="97">
        <v>4444.5</v>
      </c>
      <c r="BZ27" s="97">
        <v>1959</v>
      </c>
      <c r="CA27" s="97">
        <v>15448.75</v>
      </c>
      <c r="CB27" s="97">
        <v>10644</v>
      </c>
      <c r="CC27" s="98">
        <v>-31.10122178169755</v>
      </c>
      <c r="CD27" s="97">
        <v>227</v>
      </c>
      <c r="CE27" s="97">
        <v>200</v>
      </c>
      <c r="CF27" s="97">
        <v>790</v>
      </c>
      <c r="CG27" s="97">
        <v>810</v>
      </c>
      <c r="CH27" s="98">
        <v>2.531645569620252</v>
      </c>
      <c r="CI27" s="97">
        <v>4319302</v>
      </c>
      <c r="CJ27" s="97">
        <v>3749125</v>
      </c>
      <c r="CK27" s="97">
        <v>14859582</v>
      </c>
      <c r="CL27" s="97">
        <v>16105991</v>
      </c>
      <c r="CM27" s="98">
        <v>8.3879142764581189</v>
      </c>
      <c r="CN27" s="97">
        <v>5</v>
      </c>
      <c r="CO27" s="97">
        <v>5</v>
      </c>
      <c r="CP27" s="97">
        <v>5</v>
      </c>
      <c r="CQ27" s="97">
        <v>5</v>
      </c>
      <c r="CR27" s="98">
        <v>0</v>
      </c>
      <c r="CS27" s="97">
        <v>952</v>
      </c>
      <c r="CT27" s="97">
        <v>2708</v>
      </c>
      <c r="CU27" s="97">
        <v>1112</v>
      </c>
      <c r="CV27" s="97">
        <v>2720</v>
      </c>
      <c r="CW27" s="98">
        <v>144.60431654676259</v>
      </c>
      <c r="CX27" s="97">
        <v>38</v>
      </c>
      <c r="CY27" s="97">
        <v>0</v>
      </c>
      <c r="CZ27" s="97">
        <v>198</v>
      </c>
      <c r="DA27" s="97">
        <v>12</v>
      </c>
      <c r="DB27" s="98">
        <v>-93.939393939393938</v>
      </c>
      <c r="DC27" s="97">
        <v>914</v>
      </c>
      <c r="DD27" s="97">
        <v>2708</v>
      </c>
      <c r="DE27" s="97">
        <v>914</v>
      </c>
      <c r="DF27" s="97">
        <v>2708</v>
      </c>
      <c r="DG27" s="98">
        <v>196.28008752735229</v>
      </c>
      <c r="DH27" s="97">
        <v>0</v>
      </c>
      <c r="DI27" s="97">
        <v>0</v>
      </c>
      <c r="DJ27" s="97">
        <v>0</v>
      </c>
      <c r="DK27" s="97">
        <v>0</v>
      </c>
      <c r="DL27" s="98" t="s">
        <v>2</v>
      </c>
      <c r="DM27" s="97">
        <v>14988</v>
      </c>
      <c r="DN27" s="97">
        <v>18122</v>
      </c>
      <c r="DO27" s="97">
        <v>59115</v>
      </c>
      <c r="DP27" s="97">
        <v>81164</v>
      </c>
      <c r="DQ27" s="98">
        <v>37.298486001860773</v>
      </c>
    </row>
    <row r="28" spans="1:121" x14ac:dyDescent="0.25">
      <c r="A28" s="96" t="s">
        <v>29</v>
      </c>
      <c r="B28" s="97">
        <v>484313</v>
      </c>
      <c r="C28" s="97">
        <v>384057</v>
      </c>
      <c r="D28" s="97">
        <v>1832875</v>
      </c>
      <c r="E28" s="97">
        <v>1916296</v>
      </c>
      <c r="F28" s="98">
        <v>4.5513742071881609</v>
      </c>
      <c r="G28" s="97">
        <v>233659</v>
      </c>
      <c r="H28" s="97">
        <v>113181</v>
      </c>
      <c r="I28" s="97">
        <v>743911</v>
      </c>
      <c r="J28" s="97">
        <v>677056</v>
      </c>
      <c r="K28" s="98">
        <v>-8.9869621500421459</v>
      </c>
      <c r="L28" s="97">
        <v>6645597</v>
      </c>
      <c r="M28" s="97">
        <v>5844924</v>
      </c>
      <c r="N28" s="97">
        <v>24299167</v>
      </c>
      <c r="O28" s="97">
        <v>22025464</v>
      </c>
      <c r="P28" s="98">
        <v>-9.3571232297798588</v>
      </c>
      <c r="Q28" s="97">
        <v>5402133</v>
      </c>
      <c r="R28" s="97">
        <v>4648894</v>
      </c>
      <c r="S28" s="97">
        <v>19542032</v>
      </c>
      <c r="T28" s="97">
        <v>17117004</v>
      </c>
      <c r="U28" s="98">
        <v>-12.40929295377266</v>
      </c>
      <c r="V28" s="97">
        <v>60.064000000000007</v>
      </c>
      <c r="W28" s="97">
        <v>163.779</v>
      </c>
      <c r="X28" s="97">
        <v>203.167</v>
      </c>
      <c r="Y28" s="97">
        <v>348.85800000000012</v>
      </c>
      <c r="Z28" s="98">
        <v>71.709972584130298</v>
      </c>
      <c r="AA28" s="97">
        <v>34163</v>
      </c>
      <c r="AB28" s="97">
        <v>32393</v>
      </c>
      <c r="AC28" s="97">
        <v>120019</v>
      </c>
      <c r="AD28" s="97">
        <v>147535</v>
      </c>
      <c r="AE28" s="98">
        <v>22.926369991418031</v>
      </c>
      <c r="AF28" s="97">
        <v>29126</v>
      </c>
      <c r="AG28" s="97">
        <v>28519</v>
      </c>
      <c r="AH28" s="97">
        <v>98740</v>
      </c>
      <c r="AI28" s="97">
        <v>121712</v>
      </c>
      <c r="AJ28" s="98">
        <v>23.265140773749241</v>
      </c>
      <c r="AK28" s="97">
        <v>0</v>
      </c>
      <c r="AL28" s="97">
        <v>0</v>
      </c>
      <c r="AM28" s="97">
        <v>0</v>
      </c>
      <c r="AN28" s="97">
        <v>0</v>
      </c>
      <c r="AO28" s="98" t="s">
        <v>2</v>
      </c>
      <c r="AP28" s="97">
        <v>3112116</v>
      </c>
      <c r="AQ28" s="97">
        <v>2713698</v>
      </c>
      <c r="AR28" s="97">
        <v>11151745</v>
      </c>
      <c r="AS28" s="97">
        <v>9525033</v>
      </c>
      <c r="AT28" s="98">
        <v>-14.587062383510389</v>
      </c>
      <c r="AU28" s="97">
        <v>3058030</v>
      </c>
      <c r="AV28" s="97">
        <v>2664036</v>
      </c>
      <c r="AW28" s="97">
        <v>10945215</v>
      </c>
      <c r="AX28" s="97">
        <v>9289775</v>
      </c>
      <c r="AY28" s="98">
        <v>-15.12478283889352</v>
      </c>
      <c r="AZ28" s="97">
        <v>1071280</v>
      </c>
      <c r="BA28" s="97">
        <v>1038283</v>
      </c>
      <c r="BB28" s="97">
        <v>4075041</v>
      </c>
      <c r="BC28" s="97">
        <v>4300472</v>
      </c>
      <c r="BD28" s="98">
        <v>5.5319934204343042</v>
      </c>
      <c r="BE28" s="97">
        <v>39899</v>
      </c>
      <c r="BF28" s="97">
        <v>38060</v>
      </c>
      <c r="BG28" s="97">
        <v>149101</v>
      </c>
      <c r="BH28" s="97">
        <v>151307</v>
      </c>
      <c r="BI28" s="98">
        <v>1.47953400714951</v>
      </c>
      <c r="BJ28" s="97">
        <v>484044</v>
      </c>
      <c r="BK28" s="97">
        <v>401270</v>
      </c>
      <c r="BL28" s="97">
        <v>1722284</v>
      </c>
      <c r="BM28" s="97">
        <v>1517190</v>
      </c>
      <c r="BN28" s="98">
        <v>-11.90825671027542</v>
      </c>
      <c r="BO28" s="97">
        <v>241042</v>
      </c>
      <c r="BP28" s="97">
        <v>200353</v>
      </c>
      <c r="BQ28" s="97">
        <v>868321</v>
      </c>
      <c r="BR28" s="97">
        <v>734983</v>
      </c>
      <c r="BS28" s="98">
        <v>-15.35584190639176</v>
      </c>
      <c r="BT28" s="97">
        <v>15248</v>
      </c>
      <c r="BU28" s="97">
        <v>17837</v>
      </c>
      <c r="BV28" s="97">
        <v>61012</v>
      </c>
      <c r="BW28" s="97">
        <v>63402</v>
      </c>
      <c r="BX28" s="98">
        <v>3.9172621779322161</v>
      </c>
      <c r="BY28" s="97">
        <v>227754</v>
      </c>
      <c r="BZ28" s="97">
        <v>183080</v>
      </c>
      <c r="CA28" s="97">
        <v>792951</v>
      </c>
      <c r="CB28" s="97">
        <v>718805</v>
      </c>
      <c r="CC28" s="98">
        <v>-9.3506408340490168</v>
      </c>
      <c r="CD28" s="97">
        <v>635</v>
      </c>
      <c r="CE28" s="97">
        <v>610</v>
      </c>
      <c r="CF28" s="97">
        <v>2359</v>
      </c>
      <c r="CG28" s="97">
        <v>2452</v>
      </c>
      <c r="CH28" s="98">
        <v>3.9423484527342079</v>
      </c>
      <c r="CI28" s="97">
        <v>24965849</v>
      </c>
      <c r="CJ28" s="97">
        <v>23530608</v>
      </c>
      <c r="CK28" s="97">
        <v>87311521</v>
      </c>
      <c r="CL28" s="97">
        <v>95403682</v>
      </c>
      <c r="CM28" s="98">
        <v>9.2681480145100181</v>
      </c>
      <c r="CN28" s="97">
        <v>32</v>
      </c>
      <c r="CO28" s="97">
        <v>25</v>
      </c>
      <c r="CP28" s="97">
        <v>64</v>
      </c>
      <c r="CQ28" s="97">
        <v>42</v>
      </c>
      <c r="CR28" s="98">
        <v>-34.375</v>
      </c>
      <c r="CS28" s="97">
        <v>94532</v>
      </c>
      <c r="CT28" s="97">
        <v>114147</v>
      </c>
      <c r="CU28" s="97">
        <v>249735</v>
      </c>
      <c r="CV28" s="97">
        <v>269264</v>
      </c>
      <c r="CW28" s="98">
        <v>7.8198890824273661</v>
      </c>
      <c r="CX28" s="97">
        <v>55089</v>
      </c>
      <c r="CY28" s="97">
        <v>67455</v>
      </c>
      <c r="CZ28" s="97">
        <v>181745</v>
      </c>
      <c r="DA28" s="97">
        <v>191261</v>
      </c>
      <c r="DB28" s="98">
        <v>5.2359074527497276</v>
      </c>
      <c r="DC28" s="97">
        <v>39443</v>
      </c>
      <c r="DD28" s="97">
        <v>46692</v>
      </c>
      <c r="DE28" s="97">
        <v>67990</v>
      </c>
      <c r="DF28" s="97">
        <v>78003</v>
      </c>
      <c r="DG28" s="98">
        <v>14.727165759670539</v>
      </c>
      <c r="DH28" s="97">
        <v>15123</v>
      </c>
      <c r="DI28" s="97">
        <v>16956</v>
      </c>
      <c r="DJ28" s="97">
        <v>49436</v>
      </c>
      <c r="DK28" s="97">
        <v>50757</v>
      </c>
      <c r="DL28" s="98">
        <v>2.6721417590419918</v>
      </c>
      <c r="DM28" s="97">
        <v>52258</v>
      </c>
      <c r="DN28" s="97">
        <v>51340</v>
      </c>
      <c r="DO28" s="97">
        <v>198970</v>
      </c>
      <c r="DP28" s="97">
        <v>213411</v>
      </c>
      <c r="DQ28" s="98">
        <v>7.2578780720711658</v>
      </c>
    </row>
    <row r="29" spans="1:121" x14ac:dyDescent="0.25">
      <c r="A29" s="96" t="s">
        <v>30</v>
      </c>
      <c r="B29" s="97">
        <v>6625</v>
      </c>
      <c r="C29" s="97">
        <v>0</v>
      </c>
      <c r="D29" s="97">
        <v>12539</v>
      </c>
      <c r="E29" s="97">
        <v>11713</v>
      </c>
      <c r="F29" s="98">
        <v>-6.5874471648456847</v>
      </c>
      <c r="G29" s="97">
        <v>30697</v>
      </c>
      <c r="H29" s="97">
        <v>28945</v>
      </c>
      <c r="I29" s="97">
        <v>103108</v>
      </c>
      <c r="J29" s="97">
        <v>110580</v>
      </c>
      <c r="K29" s="98">
        <v>7.2467703766923952</v>
      </c>
      <c r="L29" s="97">
        <v>322292</v>
      </c>
      <c r="M29" s="97">
        <v>383295</v>
      </c>
      <c r="N29" s="97">
        <v>1327967</v>
      </c>
      <c r="O29" s="97">
        <v>1354645</v>
      </c>
      <c r="P29" s="98">
        <v>2.008935463004732</v>
      </c>
      <c r="Q29" s="97">
        <v>215799</v>
      </c>
      <c r="R29" s="97">
        <v>240469</v>
      </c>
      <c r="S29" s="97">
        <v>856252</v>
      </c>
      <c r="T29" s="97">
        <v>813489</v>
      </c>
      <c r="U29" s="98">
        <v>-4.9942073128004409</v>
      </c>
      <c r="V29" s="97">
        <v>2213.846</v>
      </c>
      <c r="W29" s="97">
        <v>2697.837</v>
      </c>
      <c r="X29" s="97">
        <v>9835.5720000000001</v>
      </c>
      <c r="Y29" s="97">
        <v>9873.4220000000005</v>
      </c>
      <c r="Z29" s="98">
        <v>0.38482764398450803</v>
      </c>
      <c r="AA29" s="97">
        <v>8767</v>
      </c>
      <c r="AB29" s="97">
        <v>6516</v>
      </c>
      <c r="AC29" s="97">
        <v>35576</v>
      </c>
      <c r="AD29" s="97">
        <v>21973</v>
      </c>
      <c r="AE29" s="98">
        <v>-38.236451540364293</v>
      </c>
      <c r="AF29" s="97">
        <v>4408</v>
      </c>
      <c r="AG29" s="97">
        <v>700</v>
      </c>
      <c r="AH29" s="97">
        <v>17844</v>
      </c>
      <c r="AI29" s="97">
        <v>6662</v>
      </c>
      <c r="AJ29" s="98">
        <v>-62.66532167675409</v>
      </c>
      <c r="AK29" s="97">
        <v>0</v>
      </c>
      <c r="AL29" s="97">
        <v>0</v>
      </c>
      <c r="AM29" s="97">
        <v>0</v>
      </c>
      <c r="AN29" s="97">
        <v>0</v>
      </c>
      <c r="AO29" s="98" t="s">
        <v>2</v>
      </c>
      <c r="AP29" s="97">
        <v>13661</v>
      </c>
      <c r="AQ29" s="97">
        <v>39004</v>
      </c>
      <c r="AR29" s="97">
        <v>78835</v>
      </c>
      <c r="AS29" s="97">
        <v>92348</v>
      </c>
      <c r="AT29" s="98">
        <v>17.14086382951734</v>
      </c>
      <c r="AU29" s="97">
        <v>8479</v>
      </c>
      <c r="AV29" s="97">
        <v>33308</v>
      </c>
      <c r="AW29" s="97">
        <v>53221</v>
      </c>
      <c r="AX29" s="97">
        <v>67592</v>
      </c>
      <c r="AY29" s="98">
        <v>27.002499013547279</v>
      </c>
      <c r="AZ29" s="97">
        <v>62685</v>
      </c>
      <c r="BA29" s="97">
        <v>106952</v>
      </c>
      <c r="BB29" s="97">
        <v>297666</v>
      </c>
      <c r="BC29" s="97">
        <v>400191</v>
      </c>
      <c r="BD29" s="98">
        <v>34.442966277640039</v>
      </c>
      <c r="BE29" s="97">
        <v>744</v>
      </c>
      <c r="BF29" s="97">
        <v>818</v>
      </c>
      <c r="BG29" s="97">
        <v>3097</v>
      </c>
      <c r="BH29" s="97">
        <v>3686</v>
      </c>
      <c r="BI29" s="98">
        <v>19.018404907975469</v>
      </c>
      <c r="BJ29" s="97">
        <v>17052</v>
      </c>
      <c r="BK29" s="97">
        <v>19796</v>
      </c>
      <c r="BL29" s="97">
        <v>71491</v>
      </c>
      <c r="BM29" s="97">
        <v>72128</v>
      </c>
      <c r="BN29" s="98">
        <v>0.89102124742974809</v>
      </c>
      <c r="BO29" s="97">
        <v>788</v>
      </c>
      <c r="BP29" s="97">
        <v>2610</v>
      </c>
      <c r="BQ29" s="97">
        <v>4219</v>
      </c>
      <c r="BR29" s="97">
        <v>6356</v>
      </c>
      <c r="BS29" s="98">
        <v>50.651813225882897</v>
      </c>
      <c r="BT29" s="97">
        <v>1504</v>
      </c>
      <c r="BU29" s="97">
        <v>726</v>
      </c>
      <c r="BV29" s="97">
        <v>5563</v>
      </c>
      <c r="BW29" s="97">
        <v>4150</v>
      </c>
      <c r="BX29" s="98">
        <v>-25.399964048175448</v>
      </c>
      <c r="BY29" s="97">
        <v>14760</v>
      </c>
      <c r="BZ29" s="97">
        <v>16460</v>
      </c>
      <c r="CA29" s="97">
        <v>61709</v>
      </c>
      <c r="CB29" s="97">
        <v>61622</v>
      </c>
      <c r="CC29" s="98">
        <v>-0.14098429726620049</v>
      </c>
      <c r="CD29" s="97">
        <v>128</v>
      </c>
      <c r="CE29" s="97">
        <v>145</v>
      </c>
      <c r="CF29" s="97">
        <v>476</v>
      </c>
      <c r="CG29" s="97">
        <v>568</v>
      </c>
      <c r="CH29" s="98">
        <v>19.327731092436981</v>
      </c>
      <c r="CI29" s="97">
        <v>3423321</v>
      </c>
      <c r="CJ29" s="97">
        <v>3893801</v>
      </c>
      <c r="CK29" s="97">
        <v>10827951</v>
      </c>
      <c r="CL29" s="97">
        <v>12782802</v>
      </c>
      <c r="CM29" s="98">
        <v>18.053748119103972</v>
      </c>
      <c r="CN29" s="97">
        <v>14</v>
      </c>
      <c r="CO29" s="97">
        <v>10</v>
      </c>
      <c r="CP29" s="97">
        <v>23</v>
      </c>
      <c r="CQ29" s="97">
        <v>16</v>
      </c>
      <c r="CR29" s="98">
        <v>-30.434782608695659</v>
      </c>
      <c r="CS29" s="97">
        <v>21840</v>
      </c>
      <c r="CT29" s="97">
        <v>20740</v>
      </c>
      <c r="CU29" s="97">
        <v>35058</v>
      </c>
      <c r="CV29" s="97">
        <v>34342</v>
      </c>
      <c r="CW29" s="98">
        <v>-2.042329853385823</v>
      </c>
      <c r="CX29" s="97">
        <v>0</v>
      </c>
      <c r="CY29" s="97">
        <v>0</v>
      </c>
      <c r="CZ29" s="97">
        <v>0</v>
      </c>
      <c r="DA29" s="97">
        <v>0</v>
      </c>
      <c r="DB29" s="98" t="s">
        <v>2</v>
      </c>
      <c r="DC29" s="97">
        <v>21840</v>
      </c>
      <c r="DD29" s="97">
        <v>20740</v>
      </c>
      <c r="DE29" s="97">
        <v>35058</v>
      </c>
      <c r="DF29" s="97">
        <v>34342</v>
      </c>
      <c r="DG29" s="98">
        <v>-2.042329853385823</v>
      </c>
      <c r="DH29" s="97">
        <v>0</v>
      </c>
      <c r="DI29" s="97">
        <v>0</v>
      </c>
      <c r="DJ29" s="97">
        <v>0</v>
      </c>
      <c r="DK29" s="97">
        <v>0</v>
      </c>
      <c r="DL29" s="98" t="s">
        <v>2</v>
      </c>
      <c r="DM29" s="97">
        <v>25765</v>
      </c>
      <c r="DN29" s="97">
        <v>56851</v>
      </c>
      <c r="DO29" s="97">
        <v>139217</v>
      </c>
      <c r="DP29" s="97">
        <v>200398</v>
      </c>
      <c r="DQ29" s="98">
        <v>43.946500786541861</v>
      </c>
    </row>
    <row r="30" spans="1:121" x14ac:dyDescent="0.25">
      <c r="A30" s="96" t="s">
        <v>31</v>
      </c>
      <c r="B30" s="97">
        <v>39993</v>
      </c>
      <c r="C30" s="97">
        <v>22361</v>
      </c>
      <c r="D30" s="97">
        <v>125266</v>
      </c>
      <c r="E30" s="97">
        <v>81173</v>
      </c>
      <c r="F30" s="98">
        <v>-35.199495473632112</v>
      </c>
      <c r="G30" s="97">
        <v>24865</v>
      </c>
      <c r="H30" s="97">
        <v>72899</v>
      </c>
      <c r="I30" s="97">
        <v>108190</v>
      </c>
      <c r="J30" s="97">
        <v>175544</v>
      </c>
      <c r="K30" s="98">
        <v>62.255291616600438</v>
      </c>
      <c r="L30" s="97">
        <v>72982</v>
      </c>
      <c r="M30" s="97">
        <v>62424</v>
      </c>
      <c r="N30" s="97">
        <v>289032</v>
      </c>
      <c r="O30" s="97">
        <v>251801</v>
      </c>
      <c r="P30" s="98">
        <v>-12.88127266185059</v>
      </c>
      <c r="Q30" s="97">
        <v>22613</v>
      </c>
      <c r="R30" s="97">
        <v>21351</v>
      </c>
      <c r="S30" s="97">
        <v>96012</v>
      </c>
      <c r="T30" s="97">
        <v>84762</v>
      </c>
      <c r="U30" s="98">
        <v>-11.71728533933258</v>
      </c>
      <c r="V30" s="97">
        <v>0</v>
      </c>
      <c r="W30" s="97">
        <v>0</v>
      </c>
      <c r="X30" s="97">
        <v>0</v>
      </c>
      <c r="Y30" s="97">
        <v>0</v>
      </c>
      <c r="Z30" s="98" t="s">
        <v>2</v>
      </c>
      <c r="AA30" s="97">
        <v>659</v>
      </c>
      <c r="AB30" s="97">
        <v>910</v>
      </c>
      <c r="AC30" s="97">
        <v>2821</v>
      </c>
      <c r="AD30" s="97">
        <v>2788</v>
      </c>
      <c r="AE30" s="98">
        <v>-1.1697979439914969</v>
      </c>
      <c r="AF30" s="97">
        <v>215</v>
      </c>
      <c r="AG30" s="97">
        <v>322</v>
      </c>
      <c r="AH30" s="97">
        <v>915</v>
      </c>
      <c r="AI30" s="97">
        <v>1320</v>
      </c>
      <c r="AJ30" s="98">
        <v>44.26229508196721</v>
      </c>
      <c r="AK30" s="97">
        <v>0</v>
      </c>
      <c r="AL30" s="97">
        <v>0</v>
      </c>
      <c r="AM30" s="97">
        <v>0</v>
      </c>
      <c r="AN30" s="97">
        <v>0</v>
      </c>
      <c r="AO30" s="98" t="s">
        <v>2</v>
      </c>
      <c r="AP30" s="97">
        <v>3119</v>
      </c>
      <c r="AQ30" s="97">
        <v>0</v>
      </c>
      <c r="AR30" s="97">
        <v>15181</v>
      </c>
      <c r="AS30" s="97">
        <v>244</v>
      </c>
      <c r="AT30" s="98">
        <v>-98.392727751795007</v>
      </c>
      <c r="AU30" s="97">
        <v>558</v>
      </c>
      <c r="AV30" s="97">
        <v>0</v>
      </c>
      <c r="AW30" s="97">
        <v>1358</v>
      </c>
      <c r="AX30" s="97">
        <v>244</v>
      </c>
      <c r="AY30" s="98">
        <v>-82.032400589101627</v>
      </c>
      <c r="AZ30" s="97">
        <v>0</v>
      </c>
      <c r="BA30" s="97">
        <v>0</v>
      </c>
      <c r="BB30" s="97">
        <v>0</v>
      </c>
      <c r="BC30" s="97">
        <v>0</v>
      </c>
      <c r="BD30" s="98" t="s">
        <v>2</v>
      </c>
      <c r="BE30" s="97">
        <v>0</v>
      </c>
      <c r="BF30" s="97">
        <v>0</v>
      </c>
      <c r="BG30" s="97">
        <v>0</v>
      </c>
      <c r="BH30" s="97">
        <v>0</v>
      </c>
      <c r="BI30" s="98" t="s">
        <v>2</v>
      </c>
      <c r="BJ30" s="97">
        <v>2335.5</v>
      </c>
      <c r="BK30" s="97">
        <v>2502.25</v>
      </c>
      <c r="BL30" s="97">
        <v>10985.75</v>
      </c>
      <c r="BM30" s="97">
        <v>9810.75</v>
      </c>
      <c r="BN30" s="98">
        <v>-10.69567394124206</v>
      </c>
      <c r="BO30" s="97">
        <v>71.75</v>
      </c>
      <c r="BP30" s="97">
        <v>0</v>
      </c>
      <c r="BQ30" s="97">
        <v>196.25</v>
      </c>
      <c r="BR30" s="97">
        <v>12</v>
      </c>
      <c r="BS30" s="98">
        <v>-93.885350318471339</v>
      </c>
      <c r="BT30" s="97">
        <v>2121.75</v>
      </c>
      <c r="BU30" s="97">
        <v>2384.25</v>
      </c>
      <c r="BV30" s="97">
        <v>9956.5</v>
      </c>
      <c r="BW30" s="97">
        <v>9283.75</v>
      </c>
      <c r="BX30" s="98">
        <v>-6.7568924822979994</v>
      </c>
      <c r="BY30" s="97">
        <v>142</v>
      </c>
      <c r="BZ30" s="97">
        <v>118</v>
      </c>
      <c r="CA30" s="97">
        <v>833</v>
      </c>
      <c r="CB30" s="97">
        <v>515</v>
      </c>
      <c r="CC30" s="98">
        <v>-38.175270108043208</v>
      </c>
      <c r="CD30" s="97">
        <v>33</v>
      </c>
      <c r="CE30" s="97">
        <v>34</v>
      </c>
      <c r="CF30" s="97">
        <v>133</v>
      </c>
      <c r="CG30" s="97">
        <v>119</v>
      </c>
      <c r="CH30" s="98">
        <v>-10.52631578947368</v>
      </c>
      <c r="CI30" s="97">
        <v>237480</v>
      </c>
      <c r="CJ30" s="97">
        <v>317065</v>
      </c>
      <c r="CK30" s="97">
        <v>956958</v>
      </c>
      <c r="CL30" s="97">
        <v>982213</v>
      </c>
      <c r="CM30" s="98">
        <v>2.6390917887723329</v>
      </c>
      <c r="CN30" s="97">
        <v>0</v>
      </c>
      <c r="CO30" s="97">
        <v>2</v>
      </c>
      <c r="CP30" s="97">
        <v>0</v>
      </c>
      <c r="CQ30" s="97">
        <v>2</v>
      </c>
      <c r="CR30" s="98" t="s">
        <v>2</v>
      </c>
      <c r="CS30" s="97">
        <v>0</v>
      </c>
      <c r="CT30" s="97">
        <v>783</v>
      </c>
      <c r="CU30" s="97">
        <v>0</v>
      </c>
      <c r="CV30" s="97">
        <v>783</v>
      </c>
      <c r="CW30" s="98" t="s">
        <v>2</v>
      </c>
      <c r="CX30" s="97">
        <v>0</v>
      </c>
      <c r="CY30" s="97">
        <v>0</v>
      </c>
      <c r="CZ30" s="97">
        <v>0</v>
      </c>
      <c r="DA30" s="97">
        <v>0</v>
      </c>
      <c r="DB30" s="98" t="s">
        <v>2</v>
      </c>
      <c r="DC30" s="97">
        <v>0</v>
      </c>
      <c r="DD30" s="97">
        <v>783</v>
      </c>
      <c r="DE30" s="97">
        <v>0</v>
      </c>
      <c r="DF30" s="97">
        <v>783</v>
      </c>
      <c r="DG30" s="98" t="s">
        <v>2</v>
      </c>
      <c r="DH30" s="97">
        <v>0</v>
      </c>
      <c r="DI30" s="97">
        <v>0</v>
      </c>
      <c r="DJ30" s="97">
        <v>0</v>
      </c>
      <c r="DK30" s="97">
        <v>0</v>
      </c>
      <c r="DL30" s="98" t="s">
        <v>2</v>
      </c>
      <c r="DM30" s="97">
        <v>6</v>
      </c>
      <c r="DN30" s="97">
        <v>4</v>
      </c>
      <c r="DO30" s="97">
        <v>78</v>
      </c>
      <c r="DP30" s="97">
        <v>23</v>
      </c>
      <c r="DQ30" s="98">
        <v>-70.512820512820511</v>
      </c>
    </row>
    <row r="31" spans="1:121" x14ac:dyDescent="0.25">
      <c r="A31" s="67" t="s">
        <v>32</v>
      </c>
      <c r="B31" s="44">
        <f>SUM(B3:B30)</f>
        <v>15729199</v>
      </c>
      <c r="C31" s="45">
        <f>SUM(C3:C30)</f>
        <v>15707808</v>
      </c>
      <c r="D31" s="44">
        <f>SUM(D3:D30)</f>
        <v>59981343</v>
      </c>
      <c r="E31" s="46">
        <f>SUM(E3:E30)</f>
        <v>60058144</v>
      </c>
      <c r="F31" s="55">
        <f>E31*100/D31-100</f>
        <v>0.12804148116524061</v>
      </c>
      <c r="G31" s="44">
        <f>SUM(G3:G30)</f>
        <v>7903202</v>
      </c>
      <c r="H31" s="45">
        <f>SUM(H3:H30)</f>
        <v>7709083</v>
      </c>
      <c r="I31" s="44">
        <f>SUM(I3:I30)</f>
        <v>30306317</v>
      </c>
      <c r="J31" s="46">
        <f>SUM(J3:J30)</f>
        <v>31313309</v>
      </c>
      <c r="K31" s="55">
        <f>J31*100/I31-100</f>
        <v>3.322713215201972</v>
      </c>
      <c r="L31" s="44">
        <f>SUM(L3:L30)</f>
        <v>23750586</v>
      </c>
      <c r="M31" s="45">
        <f>SUM(M3:M30)</f>
        <v>22216042</v>
      </c>
      <c r="N31" s="44">
        <f>SUM(N3:N30)</f>
        <v>89940835</v>
      </c>
      <c r="O31" s="46">
        <f>SUM(O3:O30)</f>
        <v>85029947</v>
      </c>
      <c r="P31" s="86">
        <f>O31*100/N31-100</f>
        <v>-5.4601316521021914</v>
      </c>
      <c r="Q31" s="44">
        <f>SUM(Q3:Q30)</f>
        <v>16706115</v>
      </c>
      <c r="R31" s="45">
        <f>SUM(R3:R30)</f>
        <v>15141304</v>
      </c>
      <c r="S31" s="87">
        <f>SUM(S3:S30)</f>
        <v>62806595</v>
      </c>
      <c r="T31" s="46">
        <f>SUM(T3:T30)</f>
        <v>57402346</v>
      </c>
      <c r="U31" s="55">
        <f>T31*100/S31-100</f>
        <v>-8.6045884194167854</v>
      </c>
      <c r="V31" s="44">
        <f>SUM(V3:V30)</f>
        <v>13874.363000000001</v>
      </c>
      <c r="W31" s="45">
        <f>SUM(W3:W30)</f>
        <v>11372.285</v>
      </c>
      <c r="X31" s="44">
        <f>SUM(X3:X30)</f>
        <v>44033.869000000006</v>
      </c>
      <c r="Y31" s="46">
        <f>SUM(Y3:Y30)</f>
        <v>42375.637999999999</v>
      </c>
      <c r="Z31" s="55">
        <f>Y31*100/X31-100</f>
        <v>-3.7658080874065547</v>
      </c>
      <c r="AA31" s="44">
        <f>SUM(AA3:AA30)</f>
        <v>987254</v>
      </c>
      <c r="AB31" s="45">
        <f>SUM(AB3:AB30)</f>
        <v>912344</v>
      </c>
      <c r="AC31" s="87">
        <f>SUM(AC3:AC30)</f>
        <v>3751748</v>
      </c>
      <c r="AD31" s="87">
        <f>SUM(AD3:AD30)</f>
        <v>3490779</v>
      </c>
      <c r="AE31" s="55">
        <f>AD31*100/AC31-100</f>
        <v>-6.9559309420568809</v>
      </c>
      <c r="AF31" s="44">
        <f>SUM(AF3:AF30)</f>
        <v>831852</v>
      </c>
      <c r="AG31" s="45">
        <f>SUM(AG3:AG30)</f>
        <v>762334</v>
      </c>
      <c r="AH31" s="44">
        <f>SUM(AH3:AH30)</f>
        <v>3172389</v>
      </c>
      <c r="AI31" s="46">
        <f>SUM(AI3:AI30)</f>
        <v>2937221</v>
      </c>
      <c r="AJ31" s="55">
        <f>AI31*100/AH31-100</f>
        <v>-7.4129622817378333</v>
      </c>
      <c r="AK31" s="44">
        <f>SUM(AK3:AK30)</f>
        <v>377074</v>
      </c>
      <c r="AL31" s="45">
        <f>SUM(AL3:AL30)</f>
        <v>295102</v>
      </c>
      <c r="AM31" s="87">
        <f>SUM(AM3:AM30)</f>
        <v>1299160</v>
      </c>
      <c r="AN31" s="87">
        <f>SUM(AN3:AN30)</f>
        <v>1143803</v>
      </c>
      <c r="AO31" s="55">
        <f>AN31*100/AM31-100</f>
        <v>-11.958265340681677</v>
      </c>
      <c r="AP31" s="44">
        <f>SUM(AP3:AP30)</f>
        <v>13398152</v>
      </c>
      <c r="AQ31" s="45">
        <f>SUM(AQ3:AQ30)</f>
        <v>12777110</v>
      </c>
      <c r="AR31" s="87">
        <f>SUM(AR3:AR30)</f>
        <v>49511657</v>
      </c>
      <c r="AS31" s="87">
        <f>SUM(AS3:AS30)</f>
        <v>47709198</v>
      </c>
      <c r="AT31" s="86">
        <f>AS31*100/AR31-100</f>
        <v>-3.640473999890574</v>
      </c>
      <c r="AU31" s="44">
        <f>SUM(AU3:AU30)</f>
        <v>10263749</v>
      </c>
      <c r="AV31" s="45">
        <f>SUM(AV3:AV30)</f>
        <v>9191221</v>
      </c>
      <c r="AW31" s="44">
        <f>SUM(AW3:AW30)</f>
        <v>38070404</v>
      </c>
      <c r="AX31" s="46">
        <f>SUM(AX3:AX30)</f>
        <v>33814415</v>
      </c>
      <c r="AY31" s="55">
        <f>AX31*100/AW31-100</f>
        <v>-11.179258827933637</v>
      </c>
      <c r="AZ31" s="44">
        <f>SUM(AZ3:AZ30)</f>
        <v>6012537</v>
      </c>
      <c r="BA31" s="45">
        <f>SUM(BA3:BA30)</f>
        <v>5969142</v>
      </c>
      <c r="BB31" s="44">
        <f>SUM(BB3:BB30)</f>
        <v>22922730</v>
      </c>
      <c r="BC31" s="46">
        <f>SUM(BC3:BC30)</f>
        <v>23648558</v>
      </c>
      <c r="BD31" s="55">
        <f>BC31*100/BB31-100</f>
        <v>3.1664116795861617</v>
      </c>
      <c r="BE31" s="44">
        <f>SUM(BE3:BE30)</f>
        <v>251189</v>
      </c>
      <c r="BF31" s="45">
        <f>SUM(BF3:BF30)</f>
        <v>245128</v>
      </c>
      <c r="BG31" s="87">
        <f>SUM(BG3:BG30)</f>
        <v>950883</v>
      </c>
      <c r="BH31" s="87">
        <f>SUM(BH3:BH30)</f>
        <v>967032</v>
      </c>
      <c r="BI31" s="55">
        <f>BH31*100/BG31-100</f>
        <v>1.6983161966298752</v>
      </c>
      <c r="BJ31" s="44">
        <f>SUM(BJ3:BJ30)</f>
        <v>1503304.75</v>
      </c>
      <c r="BK31" s="45">
        <f>SUM(BK3:BK30)</f>
        <v>1358161.5</v>
      </c>
      <c r="BL31" s="44">
        <f>SUM(BL3:BL30)</f>
        <v>5694173.75</v>
      </c>
      <c r="BM31" s="87">
        <f>SUM(BM3:BM30)</f>
        <v>5235469.25</v>
      </c>
      <c r="BN31" s="55">
        <f>BM31*100/BL31-100</f>
        <v>-8.0556814761755362</v>
      </c>
      <c r="BO31" s="44">
        <f>SUM(BO3:BO30)</f>
        <v>818937.5</v>
      </c>
      <c r="BP31" s="45">
        <f>SUM(BP3:BP30)</f>
        <v>713759.5</v>
      </c>
      <c r="BQ31" s="87">
        <f>SUM(BQ3:BQ30)</f>
        <v>3055087.67</v>
      </c>
      <c r="BR31" s="46">
        <f>SUM(BR3:BR30)</f>
        <v>2669830.5</v>
      </c>
      <c r="BS31" s="55">
        <f>BR31*100/BQ31-100</f>
        <v>-12.610347447083242</v>
      </c>
      <c r="BT31" s="44">
        <f>SUM(BT3:BT30)</f>
        <v>166550</v>
      </c>
      <c r="BU31" s="45">
        <f>SUM(BU3:BU30)</f>
        <v>167045</v>
      </c>
      <c r="BV31" s="44">
        <f>SUM(BV3:BV30)</f>
        <v>643983.5</v>
      </c>
      <c r="BW31" s="87">
        <f>SUM(BW3:BW30)</f>
        <v>673083.25</v>
      </c>
      <c r="BX31" s="86">
        <f>BW31*100/BV31-100</f>
        <v>4.518710494911744</v>
      </c>
      <c r="BY31" s="44">
        <f>SUM(BY3:BY30)</f>
        <v>517817.25</v>
      </c>
      <c r="BZ31" s="45">
        <f>SUM(BZ3:BZ30)</f>
        <v>477357</v>
      </c>
      <c r="CA31" s="87">
        <f>SUM(CA3:CA30)</f>
        <v>1995102.58</v>
      </c>
      <c r="CB31" s="87">
        <f>SUM(CB3:CB30)</f>
        <v>1892555.5</v>
      </c>
      <c r="CC31" s="55">
        <f>CB31*100/CA31-100</f>
        <v>-5.1399402230235296</v>
      </c>
      <c r="CD31" s="44">
        <f>SUM(CD3:CD30)</f>
        <v>12009</v>
      </c>
      <c r="CE31" s="45">
        <f>SUM(CE3:CE30)</f>
        <v>12957</v>
      </c>
      <c r="CF31" s="87">
        <f>SUM(CF3:CF30)</f>
        <v>44238</v>
      </c>
      <c r="CG31" s="46">
        <f>SUM(CG3:CG30)</f>
        <v>47298</v>
      </c>
      <c r="CH31" s="55">
        <f>CG31*100/CF31-100</f>
        <v>6.9171300691713071</v>
      </c>
      <c r="CI31" s="44">
        <f>SUM(CI3:CI30)</f>
        <v>205304017</v>
      </c>
      <c r="CJ31" s="45">
        <f>SUM(CJ3:CJ30)</f>
        <v>211599001</v>
      </c>
      <c r="CK31" s="87">
        <f>SUM(CK3:CK30)</f>
        <v>742255138</v>
      </c>
      <c r="CL31" s="46">
        <f>SUM(CL3:CL30)</f>
        <v>797839100</v>
      </c>
      <c r="CM31" s="55">
        <f>CL31*100/CK31-100</f>
        <v>7.488525057538908</v>
      </c>
      <c r="CN31" s="44">
        <f>SUM(CN3:CN30)</f>
        <v>573</v>
      </c>
      <c r="CO31" s="45">
        <f>SUM(CO3:CO30)</f>
        <v>512</v>
      </c>
      <c r="CP31" s="87">
        <f>SUM(CP3:CP30)</f>
        <v>1359</v>
      </c>
      <c r="CQ31" s="87">
        <f>SUM(CQ3:CQ30)</f>
        <v>1253</v>
      </c>
      <c r="CR31" s="55">
        <f>CQ31*100/CP31-100</f>
        <v>-7.7998528329654135</v>
      </c>
      <c r="CS31" s="44">
        <f>SUM(CS3:CS30)</f>
        <v>2215370</v>
      </c>
      <c r="CT31" s="45">
        <f>SUM(CT3:CT30)</f>
        <v>2966922</v>
      </c>
      <c r="CU31" s="44">
        <f>SUM(CU3:CU30)</f>
        <v>6159662</v>
      </c>
      <c r="CV31" s="46">
        <f>SUM(CV3:CV30)</f>
        <v>9075160</v>
      </c>
      <c r="CW31" s="55">
        <f>CV31*100/CU31-100</f>
        <v>47.33211010604154</v>
      </c>
      <c r="CX31" s="87">
        <f>SUM(CX3:CX30)</f>
        <v>1618593</v>
      </c>
      <c r="CY31" s="45">
        <f>SUM(CY3:CY30)</f>
        <v>2035298</v>
      </c>
      <c r="CZ31" s="44">
        <f>SUM(CZ3:CZ30)</f>
        <v>4746705</v>
      </c>
      <c r="DA31" s="46">
        <f>SUM(DA3:DA30)</f>
        <v>6301438</v>
      </c>
      <c r="DB31" s="55">
        <f>DA31*100/CZ31-100</f>
        <v>32.753941944991311</v>
      </c>
      <c r="DC31" s="44">
        <f>SUM(DC3:DC30)</f>
        <v>596777</v>
      </c>
      <c r="DD31" s="45">
        <f>SUM(DD3:DD30)</f>
        <v>931624</v>
      </c>
      <c r="DE31" s="44">
        <f>SUM(DE3:DE30)</f>
        <v>1412957</v>
      </c>
      <c r="DF31" s="87">
        <f>SUM(DF3:DF30)</f>
        <v>2773722</v>
      </c>
      <c r="DG31" s="55">
        <f>DF31*100/DE31-100</f>
        <v>96.306186246290594</v>
      </c>
      <c r="DH31" s="44">
        <f>SUM(DH3:DH30)</f>
        <v>435064</v>
      </c>
      <c r="DI31" s="45">
        <f>SUM(DI3:DI30)</f>
        <v>525634</v>
      </c>
      <c r="DJ31" s="87">
        <f>SUM(DJ3:DJ30)</f>
        <v>1286248</v>
      </c>
      <c r="DK31" s="87">
        <f>SUM(DK3:DK30)</f>
        <v>1648581</v>
      </c>
      <c r="DL31" s="55">
        <f>DK31*100/DJ31-100</f>
        <v>28.169761974362643</v>
      </c>
      <c r="DM31" s="44">
        <f>SUM(DM3:DM30)</f>
        <v>250299</v>
      </c>
      <c r="DN31" s="45">
        <f>SUM(DN3:DN30)</f>
        <v>352084</v>
      </c>
      <c r="DO31" s="44">
        <f>SUM(DO3:DO30)</f>
        <v>958247</v>
      </c>
      <c r="DP31" s="46">
        <f>SUM(DP3:DP30)</f>
        <v>1303838</v>
      </c>
      <c r="DQ31" s="55">
        <f>DP31*100/DO31-100</f>
        <v>36.064918543966229</v>
      </c>
    </row>
  </sheetData>
  <mergeCells count="49">
    <mergeCell ref="DJ1:DL1"/>
    <mergeCell ref="DM1:DN1"/>
    <mergeCell ref="DO1:DQ1"/>
    <mergeCell ref="CU1:CW1"/>
    <mergeCell ref="CX1:CY1"/>
    <mergeCell ref="CZ1:DB1"/>
    <mergeCell ref="DC1:DD1"/>
    <mergeCell ref="DE1:DG1"/>
    <mergeCell ref="DH1:DI1"/>
    <mergeCell ref="CF1:CH1"/>
    <mergeCell ref="CI1:CJ1"/>
    <mergeCell ref="CK1:CM1"/>
    <mergeCell ref="CN1:CO1"/>
    <mergeCell ref="CP1:CR1"/>
    <mergeCell ref="CS1:CT1"/>
    <mergeCell ref="BQ1:BS1"/>
    <mergeCell ref="BT1:BU1"/>
    <mergeCell ref="BV1:BX1"/>
    <mergeCell ref="BY1:BZ1"/>
    <mergeCell ref="CA1:CC1"/>
    <mergeCell ref="CD1:CE1"/>
    <mergeCell ref="BB1:BD1"/>
    <mergeCell ref="BE1:BF1"/>
    <mergeCell ref="BG1:BI1"/>
    <mergeCell ref="BJ1:BK1"/>
    <mergeCell ref="BL1:BN1"/>
    <mergeCell ref="BO1:BP1"/>
    <mergeCell ref="AM1:AO1"/>
    <mergeCell ref="AP1:AQ1"/>
    <mergeCell ref="AR1:AT1"/>
    <mergeCell ref="AU1:AV1"/>
    <mergeCell ref="AW1:AY1"/>
    <mergeCell ref="AZ1:BA1"/>
    <mergeCell ref="X1:Z1"/>
    <mergeCell ref="AA1:AB1"/>
    <mergeCell ref="AC1:AE1"/>
    <mergeCell ref="AF1:AG1"/>
    <mergeCell ref="AH1:AJ1"/>
    <mergeCell ref="AK1:AL1"/>
    <mergeCell ref="I1:K1"/>
    <mergeCell ref="L1:M1"/>
    <mergeCell ref="N1:P1"/>
    <mergeCell ref="Q1:R1"/>
    <mergeCell ref="S1:U1"/>
    <mergeCell ref="V1:W1"/>
    <mergeCell ref="A1:A2"/>
    <mergeCell ref="B1:C1"/>
    <mergeCell ref="D1:F1"/>
    <mergeCell ref="G1:H1"/>
  </mergeCells>
  <conditionalFormatting sqref="A3:F30">
    <cfRule type="expression" dxfId="50" priority="48">
      <formula>MOD(ROW(),2)=0</formula>
    </cfRule>
  </conditionalFormatting>
  <conditionalFormatting sqref="F3:F31">
    <cfRule type="expression" dxfId="49" priority="47">
      <formula>F3&lt;0</formula>
    </cfRule>
  </conditionalFormatting>
  <conditionalFormatting sqref="G3:K30">
    <cfRule type="expression" dxfId="48" priority="46">
      <formula>MOD(ROW(),2)=0</formula>
    </cfRule>
  </conditionalFormatting>
  <conditionalFormatting sqref="K3:K31">
    <cfRule type="expression" dxfId="47" priority="45">
      <formula>K3&lt;0</formula>
    </cfRule>
  </conditionalFormatting>
  <conditionalFormatting sqref="L3:P30">
    <cfRule type="expression" dxfId="46" priority="44">
      <formula>MOD(ROW(),2)=0</formula>
    </cfRule>
  </conditionalFormatting>
  <conditionalFormatting sqref="P3:P31">
    <cfRule type="expression" dxfId="45" priority="43">
      <formula>P3&lt;0</formula>
    </cfRule>
  </conditionalFormatting>
  <conditionalFormatting sqref="Q3:U30">
    <cfRule type="expression" dxfId="44" priority="42">
      <formula>MOD(ROW(),2)=0</formula>
    </cfRule>
  </conditionalFormatting>
  <conditionalFormatting sqref="U3:U31">
    <cfRule type="expression" dxfId="43" priority="41">
      <formula>U3&lt;0</formula>
    </cfRule>
  </conditionalFormatting>
  <conditionalFormatting sqref="V3:Z30">
    <cfRule type="expression" dxfId="42" priority="40">
      <formula>MOD(ROW(),2)=0</formula>
    </cfRule>
  </conditionalFormatting>
  <conditionalFormatting sqref="Z3:Z31">
    <cfRule type="expression" dxfId="41" priority="39">
      <formula>Z3&lt;0</formula>
    </cfRule>
  </conditionalFormatting>
  <conditionalFormatting sqref="AA3:AE30">
    <cfRule type="expression" dxfId="40" priority="38">
      <formula>MOD(ROW(),2)=0</formula>
    </cfRule>
  </conditionalFormatting>
  <conditionalFormatting sqref="AE3:AE31">
    <cfRule type="expression" dxfId="39" priority="37">
      <formula>AE3&lt;0</formula>
    </cfRule>
  </conditionalFormatting>
  <conditionalFormatting sqref="AF3:AJ30">
    <cfRule type="expression" dxfId="38" priority="36">
      <formula>MOD(ROW(),2)=0</formula>
    </cfRule>
  </conditionalFormatting>
  <conditionalFormatting sqref="AJ3:AJ31">
    <cfRule type="expression" dxfId="37" priority="35">
      <formula>AJ3&lt;0</formula>
    </cfRule>
  </conditionalFormatting>
  <conditionalFormatting sqref="AK3:AO30">
    <cfRule type="expression" dxfId="36" priority="34">
      <formula>MOD(ROW(),2)=0</formula>
    </cfRule>
  </conditionalFormatting>
  <conditionalFormatting sqref="AO3:AO31">
    <cfRule type="expression" dxfId="35" priority="33">
      <formula>AO3&lt;0</formula>
    </cfRule>
  </conditionalFormatting>
  <conditionalFormatting sqref="AP3:AT30">
    <cfRule type="expression" dxfId="34" priority="32">
      <formula>MOD(ROW(),2)=0</formula>
    </cfRule>
  </conditionalFormatting>
  <conditionalFormatting sqref="AT3:AT31">
    <cfRule type="expression" dxfId="33" priority="31">
      <formula>AT3&lt;0</formula>
    </cfRule>
  </conditionalFormatting>
  <conditionalFormatting sqref="AU3:AY30">
    <cfRule type="expression" dxfId="32" priority="30">
      <formula>MOD(ROW(),2)=0</formula>
    </cfRule>
  </conditionalFormatting>
  <conditionalFormatting sqref="AY3:AY31">
    <cfRule type="expression" dxfId="31" priority="29">
      <formula>AY3&lt;0</formula>
    </cfRule>
  </conditionalFormatting>
  <conditionalFormatting sqref="AZ3:BD30">
    <cfRule type="expression" dxfId="30" priority="28">
      <formula>MOD(ROW(),2)=0</formula>
    </cfRule>
  </conditionalFormatting>
  <conditionalFormatting sqref="BD3:BD31">
    <cfRule type="expression" dxfId="29" priority="27">
      <formula>BD3&lt;0</formula>
    </cfRule>
  </conditionalFormatting>
  <conditionalFormatting sqref="BE3:BI30">
    <cfRule type="expression" dxfId="28" priority="26">
      <formula>MOD(ROW(),2)=0</formula>
    </cfRule>
  </conditionalFormatting>
  <conditionalFormatting sqref="BI3:BI31">
    <cfRule type="expression" dxfId="27" priority="25">
      <formula>BI3&lt;0</formula>
    </cfRule>
  </conditionalFormatting>
  <conditionalFormatting sqref="BJ3:BN30">
    <cfRule type="expression" dxfId="26" priority="24">
      <formula>MOD(ROW(),2)=0</formula>
    </cfRule>
  </conditionalFormatting>
  <conditionalFormatting sqref="BN3:BN31">
    <cfRule type="expression" dxfId="25" priority="23">
      <formula>BN3&lt;0</formula>
    </cfRule>
  </conditionalFormatting>
  <conditionalFormatting sqref="BO3:BS30">
    <cfRule type="expression" dxfId="24" priority="22">
      <formula>MOD(ROW(),2)=0</formula>
    </cfRule>
  </conditionalFormatting>
  <conditionalFormatting sqref="BS3:BS31">
    <cfRule type="expression" dxfId="23" priority="21">
      <formula>BS3&lt;0</formula>
    </cfRule>
  </conditionalFormatting>
  <conditionalFormatting sqref="BT3:BX30">
    <cfRule type="expression" dxfId="22" priority="20">
      <formula>MOD(ROW(),2)=0</formula>
    </cfRule>
  </conditionalFormatting>
  <conditionalFormatting sqref="BX3:BX31">
    <cfRule type="expression" dxfId="21" priority="19">
      <formula>BX3&lt;0</formula>
    </cfRule>
  </conditionalFormatting>
  <conditionalFormatting sqref="BY3:CC30">
    <cfRule type="expression" dxfId="20" priority="18">
      <formula>MOD(ROW(),2)=0</formula>
    </cfRule>
  </conditionalFormatting>
  <conditionalFormatting sqref="CC3:CC31">
    <cfRule type="expression" dxfId="19" priority="17">
      <formula>CC3&lt;0</formula>
    </cfRule>
  </conditionalFormatting>
  <conditionalFormatting sqref="CD3:CH30">
    <cfRule type="expression" dxfId="18" priority="16">
      <formula>MOD(ROW(),2)=0</formula>
    </cfRule>
  </conditionalFormatting>
  <conditionalFormatting sqref="CH3:CH31">
    <cfRule type="expression" dxfId="17" priority="15">
      <formula>CH3&lt;0</formula>
    </cfRule>
  </conditionalFormatting>
  <conditionalFormatting sqref="CI3:CM30">
    <cfRule type="expression" dxfId="16" priority="14">
      <formula>MOD(ROW(),2)=0</formula>
    </cfRule>
  </conditionalFormatting>
  <conditionalFormatting sqref="CM3:CM31">
    <cfRule type="expression" dxfId="15" priority="13">
      <formula>CM3&lt;0</formula>
    </cfRule>
  </conditionalFormatting>
  <conditionalFormatting sqref="CN3:CR30">
    <cfRule type="expression" dxfId="14" priority="12">
      <formula>MOD(ROW(),2)=0</formula>
    </cfRule>
  </conditionalFormatting>
  <conditionalFormatting sqref="CR3:CR31">
    <cfRule type="expression" dxfId="13" priority="11">
      <formula>CR3&lt;0</formula>
    </cfRule>
  </conditionalFormatting>
  <conditionalFormatting sqref="CS3:CW30">
    <cfRule type="expression" dxfId="12" priority="10">
      <formula>MOD(ROW(),2)=0</formula>
    </cfRule>
  </conditionalFormatting>
  <conditionalFormatting sqref="CW3:CW31">
    <cfRule type="expression" dxfId="11" priority="9">
      <formula>CW3&lt;0</formula>
    </cfRule>
  </conditionalFormatting>
  <conditionalFormatting sqref="CX3:DB30">
    <cfRule type="expression" dxfId="10" priority="8">
      <formula>MOD(ROW(),2)=0</formula>
    </cfRule>
  </conditionalFormatting>
  <conditionalFormatting sqref="DB3:DB31">
    <cfRule type="expression" dxfId="9" priority="7">
      <formula>DB3&lt;0</formula>
    </cfRule>
  </conditionalFormatting>
  <conditionalFormatting sqref="DC3:DG30">
    <cfRule type="expression" dxfId="8" priority="6">
      <formula>MOD(ROW(),2)=0</formula>
    </cfRule>
  </conditionalFormatting>
  <conditionalFormatting sqref="DG3:DG31">
    <cfRule type="expression" dxfId="7" priority="5">
      <formula>DG3&lt;0</formula>
    </cfRule>
  </conditionalFormatting>
  <conditionalFormatting sqref="DH3:DL30">
    <cfRule type="expression" dxfId="6" priority="4">
      <formula>MOD(ROW(),2)=0</formula>
    </cfRule>
  </conditionalFormatting>
  <conditionalFormatting sqref="DL3:DL31">
    <cfRule type="expression" dxfId="5" priority="3">
      <formula>DL3&lt;0</formula>
    </cfRule>
  </conditionalFormatting>
  <conditionalFormatting sqref="DM3:DQ30">
    <cfRule type="expression" dxfId="4" priority="2">
      <formula>MOD(ROW(),2)=0</formula>
    </cfRule>
  </conditionalFormatting>
  <conditionalFormatting sqref="DQ3:DQ31">
    <cfRule type="expression" dxfId="3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40" workbookViewId="0">
      <selection activeCell="R13" sqref="R13"/>
    </sheetView>
  </sheetViews>
  <sheetFormatPr baseColWidth="10" defaultRowHeight="15" x14ac:dyDescent="0.25"/>
  <sheetData>
    <row r="1" spans="1:14" ht="20.25" x14ac:dyDescent="0.25">
      <c r="A1" s="7" t="s">
        <v>85</v>
      </c>
      <c r="B1" s="7"/>
      <c r="C1" s="50"/>
      <c r="D1" s="7"/>
      <c r="E1" s="7"/>
      <c r="F1" s="2"/>
      <c r="G1" s="2"/>
      <c r="H1" s="7"/>
      <c r="I1" s="7"/>
      <c r="J1" s="2"/>
      <c r="K1" s="2"/>
      <c r="L1" s="7"/>
      <c r="M1" s="7"/>
      <c r="N1" s="2"/>
    </row>
    <row r="2" spans="1:14" ht="20.25" x14ac:dyDescent="0.25">
      <c r="A2" s="47"/>
      <c r="B2" s="47"/>
      <c r="C2" s="50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25" x14ac:dyDescent="0.25">
      <c r="A3" s="50"/>
      <c r="B3" s="50"/>
      <c r="C3" s="50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51" t="s">
        <v>86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3" t="s">
        <v>87</v>
      </c>
    </row>
    <row r="5" spans="1:14" x14ac:dyDescent="0.25">
      <c r="A5" s="51"/>
      <c r="B5" s="51"/>
      <c r="C5" s="102" t="s">
        <v>88</v>
      </c>
      <c r="D5" s="102"/>
      <c r="E5" s="102"/>
      <c r="F5" s="102"/>
      <c r="G5" s="102" t="s">
        <v>89</v>
      </c>
      <c r="H5" s="102"/>
      <c r="I5" s="102"/>
      <c r="J5" s="102"/>
      <c r="K5" s="102" t="s">
        <v>90</v>
      </c>
      <c r="L5" s="102"/>
      <c r="M5" s="102"/>
      <c r="N5" s="102"/>
    </row>
    <row r="6" spans="1:14" x14ac:dyDescent="0.25">
      <c r="A6" s="103" t="s">
        <v>91</v>
      </c>
      <c r="B6" s="103"/>
      <c r="C6" s="104" t="s">
        <v>92</v>
      </c>
      <c r="D6" s="104"/>
      <c r="E6" s="105" t="s">
        <v>93</v>
      </c>
      <c r="F6" s="105"/>
      <c r="G6" s="105" t="s">
        <v>92</v>
      </c>
      <c r="H6" s="105"/>
      <c r="I6" s="105" t="s">
        <v>93</v>
      </c>
      <c r="J6" s="105"/>
      <c r="K6" s="105" t="s">
        <v>92</v>
      </c>
      <c r="L6" s="105"/>
      <c r="M6" s="105" t="s">
        <v>93</v>
      </c>
      <c r="N6" s="105"/>
    </row>
    <row r="7" spans="1:14" x14ac:dyDescent="0.25">
      <c r="A7" s="103"/>
      <c r="B7" s="103"/>
      <c r="C7" s="88">
        <v>2022</v>
      </c>
      <c r="D7" s="88">
        <v>2023</v>
      </c>
      <c r="E7" s="52" t="s">
        <v>94</v>
      </c>
      <c r="F7" s="52" t="s">
        <v>95</v>
      </c>
      <c r="G7" s="88">
        <v>2022</v>
      </c>
      <c r="H7" s="88">
        <v>2023</v>
      </c>
      <c r="I7" s="52" t="s">
        <v>94</v>
      </c>
      <c r="J7" s="52" t="s">
        <v>95</v>
      </c>
      <c r="K7" s="88">
        <v>2022</v>
      </c>
      <c r="L7" s="88">
        <v>2023</v>
      </c>
      <c r="M7" s="52" t="s">
        <v>94</v>
      </c>
      <c r="N7" s="52" t="s">
        <v>95</v>
      </c>
    </row>
    <row r="8" spans="1:14" ht="25.5" x14ac:dyDescent="0.25">
      <c r="A8" s="89" t="s">
        <v>96</v>
      </c>
      <c r="B8" s="90" t="s">
        <v>97</v>
      </c>
      <c r="C8" s="91">
        <v>20675756</v>
      </c>
      <c r="D8" s="92">
        <v>20706171</v>
      </c>
      <c r="E8" s="93">
        <v>30415</v>
      </c>
      <c r="F8" s="94">
        <v>0.14710465726138011</v>
      </c>
      <c r="G8" s="95">
        <v>0</v>
      </c>
      <c r="H8" s="92">
        <v>0</v>
      </c>
      <c r="I8" s="93">
        <v>0</v>
      </c>
      <c r="J8" s="94" t="s">
        <v>2</v>
      </c>
      <c r="K8" s="95">
        <v>118</v>
      </c>
      <c r="L8" s="92">
        <v>155</v>
      </c>
      <c r="M8" s="93">
        <v>37</v>
      </c>
      <c r="N8" s="94">
        <v>31.355932203389841</v>
      </c>
    </row>
    <row r="9" spans="1:14" ht="25.5" x14ac:dyDescent="0.25">
      <c r="A9" s="89" t="s">
        <v>96</v>
      </c>
      <c r="B9" s="90" t="s">
        <v>98</v>
      </c>
      <c r="C9" s="91">
        <v>8012056</v>
      </c>
      <c r="D9" s="92">
        <v>7887293</v>
      </c>
      <c r="E9" s="93">
        <v>-124763</v>
      </c>
      <c r="F9" s="94">
        <v>-1.557190813444137</v>
      </c>
      <c r="G9" s="95">
        <v>0</v>
      </c>
      <c r="H9" s="92">
        <v>0</v>
      </c>
      <c r="I9" s="93">
        <v>0</v>
      </c>
      <c r="J9" s="94" t="s">
        <v>2</v>
      </c>
      <c r="K9" s="95">
        <v>94202</v>
      </c>
      <c r="L9" s="92">
        <v>122518</v>
      </c>
      <c r="M9" s="93">
        <v>28316</v>
      </c>
      <c r="N9" s="94">
        <v>30.058809791724169</v>
      </c>
    </row>
    <row r="10" spans="1:14" ht="25.5" x14ac:dyDescent="0.25">
      <c r="A10" s="89" t="s">
        <v>96</v>
      </c>
      <c r="B10" s="90" t="s">
        <v>99</v>
      </c>
      <c r="C10" s="91">
        <v>6247843</v>
      </c>
      <c r="D10" s="92">
        <v>7213557</v>
      </c>
      <c r="E10" s="93">
        <v>965714</v>
      </c>
      <c r="F10" s="94">
        <v>15.45675843647159</v>
      </c>
      <c r="G10" s="95">
        <v>0</v>
      </c>
      <c r="H10" s="92">
        <v>0</v>
      </c>
      <c r="I10" s="93">
        <v>0</v>
      </c>
      <c r="J10" s="94" t="s">
        <v>2</v>
      </c>
      <c r="K10" s="95">
        <v>6096</v>
      </c>
      <c r="L10" s="92">
        <v>9362</v>
      </c>
      <c r="M10" s="93">
        <v>3266</v>
      </c>
      <c r="N10" s="94">
        <v>53.576115485564323</v>
      </c>
    </row>
    <row r="11" spans="1:14" ht="25.5" x14ac:dyDescent="0.25">
      <c r="A11" s="89" t="s">
        <v>96</v>
      </c>
      <c r="B11" s="90" t="s">
        <v>100</v>
      </c>
      <c r="C11" s="91">
        <v>5491446</v>
      </c>
      <c r="D11" s="92">
        <v>4855781</v>
      </c>
      <c r="E11" s="93">
        <v>-635665</v>
      </c>
      <c r="F11" s="94">
        <v>-11.57554858957003</v>
      </c>
      <c r="G11" s="95">
        <v>0</v>
      </c>
      <c r="H11" s="92">
        <v>0</v>
      </c>
      <c r="I11" s="93">
        <v>0</v>
      </c>
      <c r="J11" s="94" t="s">
        <v>2</v>
      </c>
      <c r="K11" s="95">
        <v>6281</v>
      </c>
      <c r="L11" s="92">
        <v>6898</v>
      </c>
      <c r="M11" s="93">
        <v>617</v>
      </c>
      <c r="N11" s="94">
        <v>9.8232765483203366</v>
      </c>
    </row>
    <row r="12" spans="1:14" ht="38.25" x14ac:dyDescent="0.25">
      <c r="A12" s="89" t="s">
        <v>96</v>
      </c>
      <c r="B12" s="90" t="s">
        <v>101</v>
      </c>
      <c r="C12" s="91">
        <v>3099071</v>
      </c>
      <c r="D12" s="92">
        <v>3219479</v>
      </c>
      <c r="E12" s="93">
        <v>120408</v>
      </c>
      <c r="F12" s="94">
        <v>3.8852933669477072</v>
      </c>
      <c r="G12" s="95">
        <v>0</v>
      </c>
      <c r="H12" s="92">
        <v>0</v>
      </c>
      <c r="I12" s="93">
        <v>0</v>
      </c>
      <c r="J12" s="94" t="s">
        <v>2</v>
      </c>
      <c r="K12" s="95">
        <v>139953</v>
      </c>
      <c r="L12" s="92">
        <v>116299</v>
      </c>
      <c r="M12" s="93">
        <v>-23654</v>
      </c>
      <c r="N12" s="94">
        <v>-16.90138832322279</v>
      </c>
    </row>
    <row r="13" spans="1:14" ht="51" x14ac:dyDescent="0.25">
      <c r="A13" s="89" t="s">
        <v>96</v>
      </c>
      <c r="B13" s="90" t="s">
        <v>102</v>
      </c>
      <c r="C13" s="91">
        <v>890319</v>
      </c>
      <c r="D13" s="92">
        <v>837940</v>
      </c>
      <c r="E13" s="93">
        <v>-52379</v>
      </c>
      <c r="F13" s="94">
        <v>-5.8831722113085334</v>
      </c>
      <c r="G13" s="95">
        <v>0</v>
      </c>
      <c r="H13" s="92">
        <v>0</v>
      </c>
      <c r="I13" s="93">
        <v>0</v>
      </c>
      <c r="J13" s="94" t="s">
        <v>2</v>
      </c>
      <c r="K13" s="95">
        <v>26931</v>
      </c>
      <c r="L13" s="92">
        <v>31933</v>
      </c>
      <c r="M13" s="93">
        <v>5002</v>
      </c>
      <c r="N13" s="94">
        <v>18.57339125914373</v>
      </c>
    </row>
    <row r="14" spans="1:14" ht="38.25" x14ac:dyDescent="0.25">
      <c r="A14" s="89" t="s">
        <v>96</v>
      </c>
      <c r="B14" s="90" t="s">
        <v>103</v>
      </c>
      <c r="C14" s="91">
        <v>0</v>
      </c>
      <c r="D14" s="92">
        <v>0</v>
      </c>
      <c r="E14" s="93">
        <v>0</v>
      </c>
      <c r="F14" s="94" t="s">
        <v>2</v>
      </c>
      <c r="G14" s="95">
        <v>5496657</v>
      </c>
      <c r="H14" s="92">
        <v>7844556</v>
      </c>
      <c r="I14" s="93">
        <v>2347899</v>
      </c>
      <c r="J14" s="94">
        <v>42.715035702609782</v>
      </c>
      <c r="K14" s="95">
        <v>145999</v>
      </c>
      <c r="L14" s="92">
        <v>167979</v>
      </c>
      <c r="M14" s="93">
        <v>21980</v>
      </c>
      <c r="N14" s="94">
        <v>15.05489763628518</v>
      </c>
    </row>
    <row r="15" spans="1:14" ht="25.5" x14ac:dyDescent="0.25">
      <c r="A15" s="89" t="s">
        <v>96</v>
      </c>
      <c r="B15" s="90" t="s">
        <v>104</v>
      </c>
      <c r="C15" s="91">
        <v>7493538</v>
      </c>
      <c r="D15" s="92">
        <v>7517394</v>
      </c>
      <c r="E15" s="93">
        <v>23856</v>
      </c>
      <c r="F15" s="94">
        <v>0.31835429405975901</v>
      </c>
      <c r="G15" s="95">
        <v>0</v>
      </c>
      <c r="H15" s="92">
        <v>0</v>
      </c>
      <c r="I15" s="93">
        <v>0</v>
      </c>
      <c r="J15" s="94" t="s">
        <v>2</v>
      </c>
      <c r="K15" s="95">
        <v>326</v>
      </c>
      <c r="L15" s="92">
        <v>40</v>
      </c>
      <c r="M15" s="93">
        <v>-286</v>
      </c>
      <c r="N15" s="94">
        <v>-87.730061349693244</v>
      </c>
    </row>
    <row r="16" spans="1:14" ht="25.5" x14ac:dyDescent="0.25">
      <c r="A16" s="89" t="s">
        <v>96</v>
      </c>
      <c r="B16" s="90" t="s">
        <v>105</v>
      </c>
      <c r="C16" s="91">
        <v>2162857</v>
      </c>
      <c r="D16" s="92">
        <v>2040102</v>
      </c>
      <c r="E16" s="93">
        <v>-122755</v>
      </c>
      <c r="F16" s="94">
        <v>-5.675594826657516</v>
      </c>
      <c r="G16" s="95">
        <v>0</v>
      </c>
      <c r="H16" s="92">
        <v>0</v>
      </c>
      <c r="I16" s="93">
        <v>0</v>
      </c>
      <c r="J16" s="94" t="s">
        <v>2</v>
      </c>
      <c r="K16" s="95">
        <v>293895</v>
      </c>
      <c r="L16" s="92">
        <v>272138</v>
      </c>
      <c r="M16" s="93">
        <v>-21757</v>
      </c>
      <c r="N16" s="94">
        <v>-7.402984058932617</v>
      </c>
    </row>
    <row r="17" spans="1:14" ht="38.25" x14ac:dyDescent="0.25">
      <c r="A17" s="89" t="s">
        <v>106</v>
      </c>
      <c r="B17" s="90" t="s">
        <v>107</v>
      </c>
      <c r="C17" s="91">
        <v>0</v>
      </c>
      <c r="D17" s="92">
        <v>0</v>
      </c>
      <c r="E17" s="93">
        <v>0</v>
      </c>
      <c r="F17" s="94" t="s">
        <v>2</v>
      </c>
      <c r="G17" s="95">
        <v>2086582</v>
      </c>
      <c r="H17" s="92">
        <v>1865783</v>
      </c>
      <c r="I17" s="93">
        <v>-220799</v>
      </c>
      <c r="J17" s="94">
        <v>-10.58185108469257</v>
      </c>
      <c r="K17" s="95">
        <v>19902</v>
      </c>
      <c r="L17" s="92">
        <v>28408</v>
      </c>
      <c r="M17" s="93">
        <v>8506</v>
      </c>
      <c r="N17" s="94">
        <v>42.739423173550392</v>
      </c>
    </row>
    <row r="18" spans="1:14" ht="51" x14ac:dyDescent="0.25">
      <c r="A18" s="89" t="s">
        <v>106</v>
      </c>
      <c r="B18" s="90" t="s">
        <v>108</v>
      </c>
      <c r="C18" s="91">
        <v>0</v>
      </c>
      <c r="D18" s="92">
        <v>0</v>
      </c>
      <c r="E18" s="93">
        <v>0</v>
      </c>
      <c r="F18" s="94" t="s">
        <v>2</v>
      </c>
      <c r="G18" s="95">
        <v>2540602</v>
      </c>
      <c r="H18" s="92">
        <v>1484724</v>
      </c>
      <c r="I18" s="93">
        <v>-1055878</v>
      </c>
      <c r="J18" s="94">
        <v>-41.560149917224336</v>
      </c>
      <c r="K18" s="95">
        <v>637480</v>
      </c>
      <c r="L18" s="92">
        <v>646793</v>
      </c>
      <c r="M18" s="93">
        <v>9313</v>
      </c>
      <c r="N18" s="94">
        <v>1.4609085775239949</v>
      </c>
    </row>
    <row r="19" spans="1:14" ht="38.25" x14ac:dyDescent="0.25">
      <c r="A19" s="89" t="s">
        <v>106</v>
      </c>
      <c r="B19" s="90" t="s">
        <v>109</v>
      </c>
      <c r="C19" s="91">
        <v>0</v>
      </c>
      <c r="D19" s="92">
        <v>0</v>
      </c>
      <c r="E19" s="93">
        <v>0</v>
      </c>
      <c r="F19" s="94" t="s">
        <v>2</v>
      </c>
      <c r="G19" s="95">
        <v>660154</v>
      </c>
      <c r="H19" s="92">
        <v>568897</v>
      </c>
      <c r="I19" s="93">
        <v>-91257</v>
      </c>
      <c r="J19" s="94">
        <v>-13.82359267686024</v>
      </c>
      <c r="K19" s="95">
        <v>470404</v>
      </c>
      <c r="L19" s="92">
        <v>643231</v>
      </c>
      <c r="M19" s="93">
        <v>172827</v>
      </c>
      <c r="N19" s="94">
        <v>36.74012125747231</v>
      </c>
    </row>
    <row r="20" spans="1:14" ht="38.25" x14ac:dyDescent="0.25">
      <c r="A20" s="89" t="s">
        <v>106</v>
      </c>
      <c r="B20" s="90" t="s">
        <v>110</v>
      </c>
      <c r="C20" s="91">
        <v>0</v>
      </c>
      <c r="D20" s="92">
        <v>0</v>
      </c>
      <c r="E20" s="93">
        <v>0</v>
      </c>
      <c r="F20" s="94" t="s">
        <v>2</v>
      </c>
      <c r="G20" s="95">
        <v>146493</v>
      </c>
      <c r="H20" s="92">
        <v>133025</v>
      </c>
      <c r="I20" s="93">
        <v>-13468</v>
      </c>
      <c r="J20" s="94">
        <v>-9.1936133467128087</v>
      </c>
      <c r="K20" s="95">
        <v>5467555</v>
      </c>
      <c r="L20" s="92">
        <v>4992757</v>
      </c>
      <c r="M20" s="93">
        <v>-474798</v>
      </c>
      <c r="N20" s="94">
        <v>-8.6839181315963003</v>
      </c>
    </row>
    <row r="21" spans="1:14" ht="51" x14ac:dyDescent="0.25">
      <c r="A21" s="89" t="s">
        <v>106</v>
      </c>
      <c r="B21" s="90" t="s">
        <v>111</v>
      </c>
      <c r="C21" s="91">
        <v>0</v>
      </c>
      <c r="D21" s="92">
        <v>0</v>
      </c>
      <c r="E21" s="93">
        <v>0</v>
      </c>
      <c r="F21" s="94" t="s">
        <v>2</v>
      </c>
      <c r="G21" s="95">
        <v>0</v>
      </c>
      <c r="H21" s="92">
        <v>0</v>
      </c>
      <c r="I21" s="93">
        <v>0</v>
      </c>
      <c r="J21" s="94" t="s">
        <v>2</v>
      </c>
      <c r="K21" s="95">
        <v>1470524</v>
      </c>
      <c r="L21" s="92">
        <v>1244270</v>
      </c>
      <c r="M21" s="93">
        <v>-226254</v>
      </c>
      <c r="N21" s="94">
        <v>-15.385944058036459</v>
      </c>
    </row>
    <row r="22" spans="1:14" ht="51" x14ac:dyDescent="0.25">
      <c r="A22" s="89" t="s">
        <v>112</v>
      </c>
      <c r="B22" s="90" t="s">
        <v>113</v>
      </c>
      <c r="C22" s="91">
        <v>0</v>
      </c>
      <c r="D22" s="92">
        <v>0</v>
      </c>
      <c r="E22" s="93">
        <v>0</v>
      </c>
      <c r="F22" s="94" t="s">
        <v>2</v>
      </c>
      <c r="G22" s="95">
        <v>187268</v>
      </c>
      <c r="H22" s="92">
        <v>298718</v>
      </c>
      <c r="I22" s="93">
        <v>111450</v>
      </c>
      <c r="J22" s="94">
        <v>59.513638208343103</v>
      </c>
      <c r="K22" s="95">
        <v>243498</v>
      </c>
      <c r="L22" s="92">
        <v>105124</v>
      </c>
      <c r="M22" s="93">
        <v>-138374</v>
      </c>
      <c r="N22" s="94">
        <v>-56.827571479026517</v>
      </c>
    </row>
    <row r="23" spans="1:14" ht="51" x14ac:dyDescent="0.25">
      <c r="A23" s="89" t="s">
        <v>112</v>
      </c>
      <c r="B23" s="90" t="s">
        <v>114</v>
      </c>
      <c r="C23" s="91">
        <v>7744</v>
      </c>
      <c r="D23" s="92">
        <v>7742</v>
      </c>
      <c r="E23" s="93">
        <v>-2</v>
      </c>
      <c r="F23" s="94">
        <v>-2.5826446280987621E-2</v>
      </c>
      <c r="G23" s="95">
        <v>5685706</v>
      </c>
      <c r="H23" s="92">
        <v>4567934</v>
      </c>
      <c r="I23" s="93">
        <v>-1117772</v>
      </c>
      <c r="J23" s="94">
        <v>-19.65933518194575</v>
      </c>
      <c r="K23" s="95">
        <v>999994</v>
      </c>
      <c r="L23" s="92">
        <v>940529</v>
      </c>
      <c r="M23" s="93">
        <v>-59465</v>
      </c>
      <c r="N23" s="94">
        <v>-5.9465356792140804</v>
      </c>
    </row>
    <row r="24" spans="1:14" ht="25.5" x14ac:dyDescent="0.25">
      <c r="A24" s="89" t="s">
        <v>115</v>
      </c>
      <c r="B24" s="90" t="s">
        <v>116</v>
      </c>
      <c r="C24" s="91">
        <v>0</v>
      </c>
      <c r="D24" s="92">
        <v>0</v>
      </c>
      <c r="E24" s="93">
        <v>0</v>
      </c>
      <c r="F24" s="94" t="s">
        <v>2</v>
      </c>
      <c r="G24" s="95">
        <v>168028</v>
      </c>
      <c r="H24" s="92">
        <v>144390</v>
      </c>
      <c r="I24" s="93">
        <v>-23638</v>
      </c>
      <c r="J24" s="94">
        <v>-14.06789344633037</v>
      </c>
      <c r="K24" s="95">
        <v>13855</v>
      </c>
      <c r="L24" s="92">
        <v>2276</v>
      </c>
      <c r="M24" s="93">
        <v>-11579</v>
      </c>
      <c r="N24" s="94">
        <v>-83.572717430530503</v>
      </c>
    </row>
    <row r="25" spans="1:14" ht="25.5" x14ac:dyDescent="0.25">
      <c r="A25" s="89" t="s">
        <v>115</v>
      </c>
      <c r="B25" s="90" t="s">
        <v>117</v>
      </c>
      <c r="C25" s="91">
        <v>0</v>
      </c>
      <c r="D25" s="92">
        <v>0</v>
      </c>
      <c r="E25" s="93">
        <v>0</v>
      </c>
      <c r="F25" s="94" t="s">
        <v>2</v>
      </c>
      <c r="G25" s="95">
        <v>281562</v>
      </c>
      <c r="H25" s="92">
        <v>179141</v>
      </c>
      <c r="I25" s="93">
        <v>-102421</v>
      </c>
      <c r="J25" s="94">
        <v>-36.376002443511553</v>
      </c>
      <c r="K25" s="95">
        <v>50104</v>
      </c>
      <c r="L25" s="92">
        <v>26091</v>
      </c>
      <c r="M25" s="93">
        <v>-24013</v>
      </c>
      <c r="N25" s="94">
        <v>-47.926313268401728</v>
      </c>
    </row>
    <row r="26" spans="1:14" ht="38.25" x14ac:dyDescent="0.25">
      <c r="A26" s="89" t="s">
        <v>115</v>
      </c>
      <c r="B26" s="90" t="s">
        <v>118</v>
      </c>
      <c r="C26" s="91">
        <v>129371</v>
      </c>
      <c r="D26" s="92">
        <v>111651</v>
      </c>
      <c r="E26" s="93">
        <v>-17720</v>
      </c>
      <c r="F26" s="94">
        <v>-13.697041840907159</v>
      </c>
      <c r="G26" s="95">
        <v>1018454</v>
      </c>
      <c r="H26" s="92">
        <v>999460</v>
      </c>
      <c r="I26" s="93">
        <v>-18994</v>
      </c>
      <c r="J26" s="94">
        <v>-1.8649835927788561</v>
      </c>
      <c r="K26" s="95">
        <v>644524</v>
      </c>
      <c r="L26" s="92">
        <v>506949</v>
      </c>
      <c r="M26" s="93">
        <v>-137575</v>
      </c>
      <c r="N26" s="94">
        <v>-21.345209798238699</v>
      </c>
    </row>
    <row r="27" spans="1:14" ht="38.25" x14ac:dyDescent="0.25">
      <c r="A27" s="89" t="s">
        <v>119</v>
      </c>
      <c r="B27" s="90" t="s">
        <v>120</v>
      </c>
      <c r="C27" s="91">
        <v>3586714</v>
      </c>
      <c r="D27" s="92">
        <v>3301827</v>
      </c>
      <c r="E27" s="93">
        <v>-284887</v>
      </c>
      <c r="F27" s="94">
        <v>-7.9428412747712844</v>
      </c>
      <c r="G27" s="95">
        <v>1276298</v>
      </c>
      <c r="H27" s="92">
        <v>849681</v>
      </c>
      <c r="I27" s="93">
        <v>-426617</v>
      </c>
      <c r="J27" s="94">
        <v>-33.426127753863128</v>
      </c>
      <c r="K27" s="95">
        <v>7236798</v>
      </c>
      <c r="L27" s="92">
        <v>6672730</v>
      </c>
      <c r="M27" s="93">
        <v>-564068</v>
      </c>
      <c r="N27" s="94">
        <v>-7.7944416853973308</v>
      </c>
    </row>
    <row r="28" spans="1:14" ht="63.75" x14ac:dyDescent="0.25">
      <c r="A28" s="89" t="s">
        <v>121</v>
      </c>
      <c r="B28" s="90" t="s">
        <v>122</v>
      </c>
      <c r="C28" s="91">
        <v>764606</v>
      </c>
      <c r="D28" s="92">
        <v>769597</v>
      </c>
      <c r="E28" s="93">
        <v>4991</v>
      </c>
      <c r="F28" s="94">
        <v>0.65275449054807666</v>
      </c>
      <c r="G28" s="95">
        <v>54607</v>
      </c>
      <c r="H28" s="92">
        <v>29074</v>
      </c>
      <c r="I28" s="93">
        <v>-25533</v>
      </c>
      <c r="J28" s="94">
        <v>-46.757741681469412</v>
      </c>
      <c r="K28" s="95">
        <v>26539</v>
      </c>
      <c r="L28" s="92">
        <v>27216</v>
      </c>
      <c r="M28" s="93">
        <v>677</v>
      </c>
      <c r="N28" s="94">
        <v>2.550962734089453</v>
      </c>
    </row>
    <row r="29" spans="1:14" ht="63.75" x14ac:dyDescent="0.25">
      <c r="A29" s="89" t="s">
        <v>121</v>
      </c>
      <c r="B29" s="90" t="s">
        <v>123</v>
      </c>
      <c r="C29" s="91">
        <v>0</v>
      </c>
      <c r="D29" s="92">
        <v>0</v>
      </c>
      <c r="E29" s="93">
        <v>0</v>
      </c>
      <c r="F29" s="94" t="s">
        <v>2</v>
      </c>
      <c r="G29" s="95">
        <v>2472386</v>
      </c>
      <c r="H29" s="92">
        <v>2632259</v>
      </c>
      <c r="I29" s="93">
        <v>159873</v>
      </c>
      <c r="J29" s="94">
        <v>6.4663446565382543</v>
      </c>
      <c r="K29" s="95">
        <v>347092</v>
      </c>
      <c r="L29" s="92">
        <v>336215</v>
      </c>
      <c r="M29" s="93">
        <v>-10877</v>
      </c>
      <c r="N29" s="94">
        <v>-3.1337512820808371</v>
      </c>
    </row>
    <row r="30" spans="1:14" ht="63.75" x14ac:dyDescent="0.25">
      <c r="A30" s="89" t="s">
        <v>121</v>
      </c>
      <c r="B30" s="90" t="s">
        <v>124</v>
      </c>
      <c r="C30" s="91">
        <v>0</v>
      </c>
      <c r="D30" s="92">
        <v>0</v>
      </c>
      <c r="E30" s="93">
        <v>0</v>
      </c>
      <c r="F30" s="94" t="s">
        <v>2</v>
      </c>
      <c r="G30" s="95">
        <v>142708</v>
      </c>
      <c r="H30" s="92">
        <v>274757</v>
      </c>
      <c r="I30" s="93">
        <v>132049</v>
      </c>
      <c r="J30" s="94">
        <v>92.530902261961501</v>
      </c>
      <c r="K30" s="95">
        <v>6691539</v>
      </c>
      <c r="L30" s="92">
        <v>5650737</v>
      </c>
      <c r="M30" s="93">
        <v>-1040802</v>
      </c>
      <c r="N30" s="94">
        <v>-15.554000357765229</v>
      </c>
    </row>
    <row r="31" spans="1:14" ht="51" x14ac:dyDescent="0.25">
      <c r="A31" s="89" t="s">
        <v>125</v>
      </c>
      <c r="B31" s="90" t="s">
        <v>126</v>
      </c>
      <c r="C31" s="91">
        <v>0</v>
      </c>
      <c r="D31" s="92">
        <v>0</v>
      </c>
      <c r="E31" s="93">
        <v>0</v>
      </c>
      <c r="F31" s="94" t="s">
        <v>2</v>
      </c>
      <c r="G31" s="95">
        <v>4968173</v>
      </c>
      <c r="H31" s="92">
        <v>6329786</v>
      </c>
      <c r="I31" s="93">
        <v>1361613</v>
      </c>
      <c r="J31" s="94">
        <v>27.406714701762599</v>
      </c>
      <c r="K31" s="95">
        <v>691415</v>
      </c>
      <c r="L31" s="92">
        <v>1024563</v>
      </c>
      <c r="M31" s="93">
        <v>333148</v>
      </c>
      <c r="N31" s="94">
        <v>48.183507734139397</v>
      </c>
    </row>
    <row r="32" spans="1:14" ht="51" x14ac:dyDescent="0.25">
      <c r="A32" s="89" t="s">
        <v>125</v>
      </c>
      <c r="B32" s="90" t="s">
        <v>127</v>
      </c>
      <c r="C32" s="91">
        <v>0</v>
      </c>
      <c r="D32" s="92">
        <v>0</v>
      </c>
      <c r="E32" s="93">
        <v>0</v>
      </c>
      <c r="F32" s="94" t="s">
        <v>2</v>
      </c>
      <c r="G32" s="95">
        <v>1153780</v>
      </c>
      <c r="H32" s="92">
        <v>1196195</v>
      </c>
      <c r="I32" s="93">
        <v>42415</v>
      </c>
      <c r="J32" s="94">
        <v>3.676177434172899</v>
      </c>
      <c r="K32" s="95">
        <v>352528</v>
      </c>
      <c r="L32" s="92">
        <v>271280</v>
      </c>
      <c r="M32" s="93">
        <v>-81248</v>
      </c>
      <c r="N32" s="94">
        <v>-23.047247310851901</v>
      </c>
    </row>
    <row r="33" spans="1:14" ht="51" x14ac:dyDescent="0.25">
      <c r="A33" s="89" t="s">
        <v>125</v>
      </c>
      <c r="B33" s="90" t="s">
        <v>128</v>
      </c>
      <c r="C33" s="91">
        <v>0</v>
      </c>
      <c r="D33" s="92">
        <v>0</v>
      </c>
      <c r="E33" s="93">
        <v>0</v>
      </c>
      <c r="F33" s="94" t="s">
        <v>2</v>
      </c>
      <c r="G33" s="95">
        <v>5778</v>
      </c>
      <c r="H33" s="92">
        <v>69996</v>
      </c>
      <c r="I33" s="93">
        <v>64218</v>
      </c>
      <c r="J33" s="94">
        <v>1111.422637590862</v>
      </c>
      <c r="K33" s="95">
        <v>3692372</v>
      </c>
      <c r="L33" s="92">
        <v>3960850</v>
      </c>
      <c r="M33" s="93">
        <v>268478</v>
      </c>
      <c r="N33" s="94">
        <v>7.271152527426807</v>
      </c>
    </row>
    <row r="34" spans="1:14" ht="51" x14ac:dyDescent="0.25">
      <c r="A34" s="89" t="s">
        <v>125</v>
      </c>
      <c r="B34" s="90" t="s">
        <v>129</v>
      </c>
      <c r="C34" s="91">
        <v>53697</v>
      </c>
      <c r="D34" s="92">
        <v>20659</v>
      </c>
      <c r="E34" s="93">
        <v>-33038</v>
      </c>
      <c r="F34" s="94">
        <v>-61.526714714043607</v>
      </c>
      <c r="G34" s="95">
        <v>0</v>
      </c>
      <c r="H34" s="92">
        <v>0</v>
      </c>
      <c r="I34" s="93">
        <v>0</v>
      </c>
      <c r="J34" s="94" t="s">
        <v>2</v>
      </c>
      <c r="K34" s="95">
        <v>2945583</v>
      </c>
      <c r="L34" s="92">
        <v>2677631</v>
      </c>
      <c r="M34" s="93">
        <v>-267952</v>
      </c>
      <c r="N34" s="94">
        <v>-9.0967390835702133</v>
      </c>
    </row>
    <row r="35" spans="1:14" ht="51" x14ac:dyDescent="0.25">
      <c r="A35" s="89" t="s">
        <v>125</v>
      </c>
      <c r="B35" s="90" t="s">
        <v>130</v>
      </c>
      <c r="C35" s="91">
        <v>0</v>
      </c>
      <c r="D35" s="92">
        <v>0</v>
      </c>
      <c r="E35" s="93">
        <v>0</v>
      </c>
      <c r="F35" s="94" t="s">
        <v>2</v>
      </c>
      <c r="G35" s="95">
        <v>0</v>
      </c>
      <c r="H35" s="92">
        <v>0</v>
      </c>
      <c r="I35" s="93">
        <v>0</v>
      </c>
      <c r="J35" s="94" t="s">
        <v>2</v>
      </c>
      <c r="K35" s="95">
        <v>1046124</v>
      </c>
      <c r="L35" s="92">
        <v>1007895</v>
      </c>
      <c r="M35" s="93">
        <v>-38229</v>
      </c>
      <c r="N35" s="94">
        <v>-3.654346903426358</v>
      </c>
    </row>
    <row r="36" spans="1:14" ht="51" x14ac:dyDescent="0.25">
      <c r="A36" s="89" t="s">
        <v>125</v>
      </c>
      <c r="B36" s="90" t="s">
        <v>131</v>
      </c>
      <c r="C36" s="91">
        <v>0</v>
      </c>
      <c r="D36" s="92">
        <v>0</v>
      </c>
      <c r="E36" s="93">
        <v>0</v>
      </c>
      <c r="F36" s="94" t="s">
        <v>2</v>
      </c>
      <c r="G36" s="95">
        <v>0</v>
      </c>
      <c r="H36" s="92">
        <v>0</v>
      </c>
      <c r="I36" s="93">
        <v>0</v>
      </c>
      <c r="J36" s="94" t="s">
        <v>2</v>
      </c>
      <c r="K36" s="95">
        <v>1593941</v>
      </c>
      <c r="L36" s="92">
        <v>1529776</v>
      </c>
      <c r="M36" s="93">
        <v>-64165</v>
      </c>
      <c r="N36" s="94">
        <v>-4.0255567803325221</v>
      </c>
    </row>
    <row r="37" spans="1:14" ht="51" x14ac:dyDescent="0.25">
      <c r="A37" s="89" t="s">
        <v>125</v>
      </c>
      <c r="B37" s="90" t="s">
        <v>132</v>
      </c>
      <c r="C37" s="91">
        <v>1276084</v>
      </c>
      <c r="D37" s="92">
        <v>1388014</v>
      </c>
      <c r="E37" s="93">
        <v>111930</v>
      </c>
      <c r="F37" s="94">
        <v>8.7713661483099798</v>
      </c>
      <c r="G37" s="95">
        <v>0</v>
      </c>
      <c r="H37" s="92">
        <v>0</v>
      </c>
      <c r="I37" s="93">
        <v>0</v>
      </c>
      <c r="J37" s="94" t="s">
        <v>2</v>
      </c>
      <c r="K37" s="95">
        <v>880719</v>
      </c>
      <c r="L37" s="92">
        <v>817875</v>
      </c>
      <c r="M37" s="93">
        <v>-62844</v>
      </c>
      <c r="N37" s="94">
        <v>-7.1355335810854541</v>
      </c>
    </row>
    <row r="38" spans="1:14" ht="51" x14ac:dyDescent="0.25">
      <c r="A38" s="89" t="s">
        <v>125</v>
      </c>
      <c r="B38" s="90" t="s">
        <v>133</v>
      </c>
      <c r="C38" s="91">
        <v>55651</v>
      </c>
      <c r="D38" s="92">
        <v>102175</v>
      </c>
      <c r="E38" s="93">
        <v>46524</v>
      </c>
      <c r="F38" s="94">
        <v>83.599575928554742</v>
      </c>
      <c r="G38" s="95">
        <v>167307</v>
      </c>
      <c r="H38" s="92">
        <v>189862</v>
      </c>
      <c r="I38" s="93">
        <v>22555</v>
      </c>
      <c r="J38" s="94">
        <v>13.48120520958477</v>
      </c>
      <c r="K38" s="95">
        <v>7124150</v>
      </c>
      <c r="L38" s="92">
        <v>6953051</v>
      </c>
      <c r="M38" s="93">
        <v>-171099</v>
      </c>
      <c r="N38" s="94">
        <v>-2.401675989416276</v>
      </c>
    </row>
    <row r="39" spans="1:14" ht="51" x14ac:dyDescent="0.25">
      <c r="A39" s="89" t="s">
        <v>125</v>
      </c>
      <c r="B39" s="90" t="s">
        <v>134</v>
      </c>
      <c r="C39" s="91">
        <v>0</v>
      </c>
      <c r="D39" s="92">
        <v>0</v>
      </c>
      <c r="E39" s="93">
        <v>0</v>
      </c>
      <c r="F39" s="94" t="s">
        <v>2</v>
      </c>
      <c r="G39" s="95">
        <v>0</v>
      </c>
      <c r="H39" s="92">
        <v>0</v>
      </c>
      <c r="I39" s="93">
        <v>0</v>
      </c>
      <c r="J39" s="94" t="s">
        <v>2</v>
      </c>
      <c r="K39" s="95">
        <v>1315323</v>
      </c>
      <c r="L39" s="92">
        <v>1353412</v>
      </c>
      <c r="M39" s="93">
        <v>38089</v>
      </c>
      <c r="N39" s="94">
        <v>2.89579061568908</v>
      </c>
    </row>
    <row r="40" spans="1:14" ht="51" x14ac:dyDescent="0.25">
      <c r="A40" s="89" t="s">
        <v>125</v>
      </c>
      <c r="B40" s="90" t="s">
        <v>135</v>
      </c>
      <c r="C40" s="91">
        <v>0</v>
      </c>
      <c r="D40" s="92">
        <v>0</v>
      </c>
      <c r="E40" s="93">
        <v>0</v>
      </c>
      <c r="F40" s="94" t="s">
        <v>2</v>
      </c>
      <c r="G40" s="95">
        <v>1727450</v>
      </c>
      <c r="H40" s="92">
        <v>1452381</v>
      </c>
      <c r="I40" s="93">
        <v>-275069</v>
      </c>
      <c r="J40" s="94">
        <v>-15.92341312338996</v>
      </c>
      <c r="K40" s="95">
        <v>1429134</v>
      </c>
      <c r="L40" s="92">
        <v>1125675</v>
      </c>
      <c r="M40" s="93">
        <v>-303459</v>
      </c>
      <c r="N40" s="94">
        <v>-21.233768142105649</v>
      </c>
    </row>
    <row r="41" spans="1:14" ht="38.25" x14ac:dyDescent="0.25">
      <c r="A41" s="89" t="s">
        <v>136</v>
      </c>
      <c r="B41" s="90" t="s">
        <v>137</v>
      </c>
      <c r="C41" s="91">
        <v>0</v>
      </c>
      <c r="D41" s="92">
        <v>0</v>
      </c>
      <c r="E41" s="93">
        <v>0</v>
      </c>
      <c r="F41" s="94" t="s">
        <v>2</v>
      </c>
      <c r="G41" s="95">
        <v>36810</v>
      </c>
      <c r="H41" s="92">
        <v>157319</v>
      </c>
      <c r="I41" s="93">
        <v>120509</v>
      </c>
      <c r="J41" s="94">
        <v>327.38114642760121</v>
      </c>
      <c r="K41" s="95">
        <v>1827189</v>
      </c>
      <c r="L41" s="92">
        <v>1477112</v>
      </c>
      <c r="M41" s="93">
        <v>-350077</v>
      </c>
      <c r="N41" s="94">
        <v>-19.159320683300962</v>
      </c>
    </row>
    <row r="42" spans="1:14" ht="38.25" x14ac:dyDescent="0.25">
      <c r="A42" s="89" t="s">
        <v>136</v>
      </c>
      <c r="B42" s="90" t="s">
        <v>138</v>
      </c>
      <c r="C42" s="91">
        <v>0</v>
      </c>
      <c r="D42" s="92">
        <v>0</v>
      </c>
      <c r="E42" s="93">
        <v>0</v>
      </c>
      <c r="F42" s="94" t="s">
        <v>2</v>
      </c>
      <c r="G42" s="95">
        <v>0</v>
      </c>
      <c r="H42" s="92">
        <v>0</v>
      </c>
      <c r="I42" s="93">
        <v>0</v>
      </c>
      <c r="J42" s="94" t="s">
        <v>2</v>
      </c>
      <c r="K42" s="95">
        <v>3294447</v>
      </c>
      <c r="L42" s="92">
        <v>3412141</v>
      </c>
      <c r="M42" s="93">
        <v>117694</v>
      </c>
      <c r="N42" s="94">
        <v>3.5724963855845862</v>
      </c>
    </row>
    <row r="43" spans="1:14" ht="63.75" x14ac:dyDescent="0.25">
      <c r="A43" s="89" t="s">
        <v>136</v>
      </c>
      <c r="B43" s="90" t="s">
        <v>139</v>
      </c>
      <c r="C43" s="91">
        <v>0</v>
      </c>
      <c r="D43" s="92">
        <v>0</v>
      </c>
      <c r="E43" s="93">
        <v>0</v>
      </c>
      <c r="F43" s="94" t="s">
        <v>2</v>
      </c>
      <c r="G43" s="95">
        <v>0</v>
      </c>
      <c r="H43" s="92">
        <v>0</v>
      </c>
      <c r="I43" s="93">
        <v>0</v>
      </c>
      <c r="J43" s="94" t="s">
        <v>2</v>
      </c>
      <c r="K43" s="95">
        <v>4418030</v>
      </c>
      <c r="L43" s="92">
        <v>4167244</v>
      </c>
      <c r="M43" s="93">
        <v>-250786</v>
      </c>
      <c r="N43" s="94">
        <v>-5.6764213914346442</v>
      </c>
    </row>
    <row r="44" spans="1:14" ht="38.25" x14ac:dyDescent="0.25">
      <c r="A44" s="89" t="s">
        <v>136</v>
      </c>
      <c r="B44" s="90" t="s">
        <v>140</v>
      </c>
      <c r="C44" s="91">
        <v>34590</v>
      </c>
      <c r="D44" s="92">
        <v>78762</v>
      </c>
      <c r="E44" s="93">
        <v>44172</v>
      </c>
      <c r="F44" s="94">
        <v>127.70164787510841</v>
      </c>
      <c r="G44" s="95">
        <v>29514</v>
      </c>
      <c r="H44" s="92">
        <v>45371</v>
      </c>
      <c r="I44" s="93">
        <v>15857</v>
      </c>
      <c r="J44" s="94">
        <v>53.727044792301967</v>
      </c>
      <c r="K44" s="95">
        <v>9769093</v>
      </c>
      <c r="L44" s="92">
        <v>8379227</v>
      </c>
      <c r="M44" s="93">
        <v>-1389866</v>
      </c>
      <c r="N44" s="94">
        <v>-14.2271754399308</v>
      </c>
    </row>
    <row r="45" spans="1:14" ht="63.75" x14ac:dyDescent="0.25">
      <c r="A45" s="89" t="s">
        <v>141</v>
      </c>
      <c r="B45" s="90" t="s">
        <v>142</v>
      </c>
      <c r="C45" s="91">
        <v>0</v>
      </c>
      <c r="D45" s="92">
        <v>0</v>
      </c>
      <c r="E45" s="93">
        <v>0</v>
      </c>
      <c r="F45" s="94" t="s">
        <v>2</v>
      </c>
      <c r="G45" s="95">
        <v>0</v>
      </c>
      <c r="H45" s="92">
        <v>0</v>
      </c>
      <c r="I45" s="93">
        <v>0</v>
      </c>
      <c r="J45" s="94" t="s">
        <v>2</v>
      </c>
      <c r="K45" s="95">
        <v>2756051</v>
      </c>
      <c r="L45" s="92">
        <v>3345720</v>
      </c>
      <c r="M45" s="93">
        <v>589669</v>
      </c>
      <c r="N45" s="94">
        <v>21.395431361756369</v>
      </c>
    </row>
    <row r="46" spans="1:14" ht="63.75" x14ac:dyDescent="0.25">
      <c r="A46" s="89" t="s">
        <v>141</v>
      </c>
      <c r="B46" s="90" t="s">
        <v>143</v>
      </c>
      <c r="C46" s="91">
        <v>0</v>
      </c>
      <c r="D46" s="92">
        <v>0</v>
      </c>
      <c r="E46" s="93">
        <v>0</v>
      </c>
      <c r="F46" s="94" t="s">
        <v>2</v>
      </c>
      <c r="G46" s="95">
        <v>0</v>
      </c>
      <c r="H46" s="92">
        <v>0</v>
      </c>
      <c r="I46" s="93">
        <v>0</v>
      </c>
      <c r="J46" s="94" t="s">
        <v>2</v>
      </c>
      <c r="K46" s="95">
        <v>9981477</v>
      </c>
      <c r="L46" s="92">
        <v>10117065</v>
      </c>
      <c r="M46" s="93">
        <v>135588</v>
      </c>
      <c r="N46" s="94">
        <v>1.35839615720198</v>
      </c>
    </row>
    <row r="47" spans="1:14" ht="63.75" x14ac:dyDescent="0.25">
      <c r="A47" s="89" t="s">
        <v>141</v>
      </c>
      <c r="B47" s="90" t="s">
        <v>144</v>
      </c>
      <c r="C47" s="91">
        <v>0</v>
      </c>
      <c r="D47" s="92">
        <v>0</v>
      </c>
      <c r="E47" s="93">
        <v>0</v>
      </c>
      <c r="F47" s="94" t="s">
        <v>2</v>
      </c>
      <c r="G47" s="95">
        <v>0</v>
      </c>
      <c r="H47" s="92">
        <v>0</v>
      </c>
      <c r="I47" s="93">
        <v>0</v>
      </c>
      <c r="J47" s="94" t="s">
        <v>2</v>
      </c>
      <c r="K47" s="95">
        <v>11789650</v>
      </c>
      <c r="L47" s="92">
        <v>10858782</v>
      </c>
      <c r="M47" s="93">
        <v>-930868</v>
      </c>
      <c r="N47" s="94">
        <v>-7.8956372750675428</v>
      </c>
    </row>
    <row r="48" spans="1:14" x14ac:dyDescent="0.25">
      <c r="A48" s="106" t="s">
        <v>145</v>
      </c>
      <c r="B48" s="106"/>
      <c r="C48" s="84">
        <f>SUM(C8:C47)</f>
        <v>59981343</v>
      </c>
      <c r="D48" s="84">
        <f>SUM(D8:D47)</f>
        <v>60058144</v>
      </c>
      <c r="E48" s="84">
        <f>D48-C48</f>
        <v>76801</v>
      </c>
      <c r="F48" s="85">
        <f t="shared" ref="F48" si="0">((D48*100/C48)-100)</f>
        <v>0.12804148116524061</v>
      </c>
      <c r="G48" s="84">
        <f>SUM(G8:G47)</f>
        <v>30306317</v>
      </c>
      <c r="H48" s="84">
        <f>SUM(H8:H47)</f>
        <v>31313309</v>
      </c>
      <c r="I48" s="84">
        <f>H48-G48</f>
        <v>1006992</v>
      </c>
      <c r="J48" s="85">
        <f t="shared" ref="J48" si="1">((H48*100/G48)-100)</f>
        <v>3.322713215201972</v>
      </c>
      <c r="K48" s="84">
        <f>SUM(K8:K47)</f>
        <v>89940835</v>
      </c>
      <c r="L48" s="84">
        <f>SUM(L8:L47)</f>
        <v>85029947</v>
      </c>
      <c r="M48" s="84">
        <f>L48-K48</f>
        <v>-4910888</v>
      </c>
      <c r="N48" s="85">
        <f t="shared" ref="N48" si="2">((L48*100/K48)-100)</f>
        <v>-5.4601316521021914</v>
      </c>
    </row>
    <row r="49" spans="1:14" x14ac:dyDescent="0.25">
      <c r="A49" s="54" t="s">
        <v>146</v>
      </c>
      <c r="B49" s="49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2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{D5D11AAA-C95C-4BA5-9DAE-73ADD42B1059}</x14:id>
        </ext>
      </extLst>
    </cfRule>
  </conditionalFormatting>
  <conditionalFormatting sqref="E8:F48 I8:J48 M8:N48">
    <cfRule type="expression" dxfId="1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{9146A376-6EE2-4254-8919-73B0E7B8F5CD}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{AD982CFF-BCF4-417B-97D6-3A224C9F7474}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D11AAA-C95C-4BA5-9DAE-73ADD42B1059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9146A376-6EE2-4254-8919-73B0E7B8F5CD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AD982CFF-BCF4-417B-97D6-3A224C9F7474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O21" sqref="O21"/>
    </sheetView>
  </sheetViews>
  <sheetFormatPr baseColWidth="10" defaultRowHeight="15" x14ac:dyDescent="0.25"/>
  <sheetData>
    <row r="1" spans="1:9" ht="21" x14ac:dyDescent="0.35">
      <c r="A1" s="7" t="s">
        <v>147</v>
      </c>
      <c r="B1" s="5"/>
      <c r="C1" s="5"/>
      <c r="D1" s="5"/>
      <c r="E1" s="4"/>
      <c r="F1" s="2"/>
      <c r="G1" s="3"/>
      <c r="H1" s="3"/>
      <c r="I1" s="3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6" t="s">
        <v>148</v>
      </c>
      <c r="B4" s="5"/>
      <c r="C4" s="5"/>
      <c r="D4" s="5"/>
      <c r="E4" s="5"/>
      <c r="F4" s="5"/>
      <c r="G4" s="5"/>
      <c r="H4" s="8"/>
      <c r="I4" s="9" t="s">
        <v>87</v>
      </c>
    </row>
    <row r="5" spans="1:9" x14ac:dyDescent="0.25">
      <c r="A5" s="107" t="s">
        <v>149</v>
      </c>
      <c r="B5" s="107"/>
      <c r="C5" s="107"/>
      <c r="D5" s="1" t="s">
        <v>150</v>
      </c>
      <c r="E5" s="1"/>
      <c r="F5" s="108" t="s">
        <v>0</v>
      </c>
      <c r="G5" s="108"/>
      <c r="H5" s="1" t="s">
        <v>93</v>
      </c>
      <c r="I5" s="1"/>
    </row>
    <row r="6" spans="1:9" x14ac:dyDescent="0.25">
      <c r="A6" s="107"/>
      <c r="B6" s="107"/>
      <c r="C6" s="107"/>
      <c r="D6" s="75">
        <v>2022</v>
      </c>
      <c r="E6" s="75">
        <v>2023</v>
      </c>
      <c r="F6" s="75">
        <v>2022</v>
      </c>
      <c r="G6" s="75">
        <v>2023</v>
      </c>
      <c r="H6" s="75" t="s">
        <v>94</v>
      </c>
      <c r="I6" s="80" t="s">
        <v>95</v>
      </c>
    </row>
    <row r="7" spans="1:9" x14ac:dyDescent="0.25">
      <c r="A7" s="109" t="s">
        <v>151</v>
      </c>
      <c r="B7" s="66" t="s">
        <v>152</v>
      </c>
      <c r="C7" s="63" t="s">
        <v>153</v>
      </c>
      <c r="D7" s="24">
        <f t="array" ref="D7:G7">[1]Líquidos!B35:E35</f>
        <v>15729199</v>
      </c>
      <c r="E7" s="24">
        <v>15707808</v>
      </c>
      <c r="F7" s="24">
        <v>59981343</v>
      </c>
      <c r="G7" s="24">
        <v>60058144</v>
      </c>
      <c r="H7" s="76">
        <f>G7-F7</f>
        <v>76801</v>
      </c>
      <c r="I7" s="57">
        <f>((G7*100/F7)-100)</f>
        <v>0.12804148116524061</v>
      </c>
    </row>
    <row r="8" spans="1:9" x14ac:dyDescent="0.25">
      <c r="A8" s="109"/>
      <c r="B8" s="14" t="s">
        <v>154</v>
      </c>
      <c r="C8" s="14" t="s">
        <v>153</v>
      </c>
      <c r="D8" s="24">
        <f t="array" ref="D8:G8">[1]Sólidos!B35:E35</f>
        <v>7903202</v>
      </c>
      <c r="E8" s="24">
        <v>7709083</v>
      </c>
      <c r="F8" s="26">
        <v>30306317</v>
      </c>
      <c r="G8" s="24">
        <v>31313309</v>
      </c>
      <c r="H8" s="18">
        <f t="shared" ref="H8:H18" si="0">G8-F8</f>
        <v>1006992</v>
      </c>
      <c r="I8" s="56">
        <f>((G8*100/F8)-100)</f>
        <v>3.322713215201972</v>
      </c>
    </row>
    <row r="9" spans="1:9" x14ac:dyDescent="0.25">
      <c r="A9" s="109"/>
      <c r="B9" s="110" t="s">
        <v>155</v>
      </c>
      <c r="C9" s="15" t="s">
        <v>153</v>
      </c>
      <c r="D9" s="24">
        <f t="array" ref="D9:G9">'[1]Mercancía general'!B35:E35</f>
        <v>23750586</v>
      </c>
      <c r="E9" s="37">
        <v>22216042</v>
      </c>
      <c r="F9" s="24">
        <v>89940835</v>
      </c>
      <c r="G9" s="38">
        <v>85029947</v>
      </c>
      <c r="H9" s="18">
        <f t="shared" si="0"/>
        <v>-4910888</v>
      </c>
      <c r="I9" s="57">
        <f t="shared" ref="I9:I30" si="1">((G9*100/F9)-100)</f>
        <v>-5.4601316521021914</v>
      </c>
    </row>
    <row r="10" spans="1:9" x14ac:dyDescent="0.25">
      <c r="A10" s="109"/>
      <c r="B10" s="110"/>
      <c r="C10" s="11" t="s">
        <v>156</v>
      </c>
      <c r="D10" s="27">
        <f t="array" ref="D10:G10">'[1]Mercancías contenedores'!B35:E35</f>
        <v>16706115</v>
      </c>
      <c r="E10" s="27">
        <v>15141304</v>
      </c>
      <c r="F10" s="39">
        <v>62806595</v>
      </c>
      <c r="G10" s="27">
        <v>57402346</v>
      </c>
      <c r="H10" s="19">
        <f t="shared" si="0"/>
        <v>-5404249</v>
      </c>
      <c r="I10" s="58">
        <f t="shared" si="1"/>
        <v>-8.6045884194167854</v>
      </c>
    </row>
    <row r="11" spans="1:9" x14ac:dyDescent="0.25">
      <c r="A11" s="109"/>
      <c r="B11" s="110"/>
      <c r="C11" s="11" t="s">
        <v>157</v>
      </c>
      <c r="D11" s="40">
        <f>D9-D10</f>
        <v>7044471</v>
      </c>
      <c r="E11" s="40">
        <f t="shared" ref="E11:G11" si="2">E9-E10</f>
        <v>7074738</v>
      </c>
      <c r="F11" s="41">
        <f t="shared" si="2"/>
        <v>27134240</v>
      </c>
      <c r="G11" s="42">
        <f t="shared" si="2"/>
        <v>27627601</v>
      </c>
      <c r="H11" s="19">
        <f t="shared" si="0"/>
        <v>493361</v>
      </c>
      <c r="I11" s="59">
        <f t="shared" si="1"/>
        <v>1.8182230274369147</v>
      </c>
    </row>
    <row r="12" spans="1:9" x14ac:dyDescent="0.25">
      <c r="A12" s="109"/>
      <c r="B12" s="12"/>
      <c r="C12" s="13" t="s">
        <v>158</v>
      </c>
      <c r="D12" s="20">
        <f>SUM(D7,D8,D9)</f>
        <v>47382987</v>
      </c>
      <c r="E12" s="20">
        <f>SUM(E7,E8,E9)</f>
        <v>45632933</v>
      </c>
      <c r="F12" s="20">
        <f>SUM(F7,F8,F9)</f>
        <v>180228495</v>
      </c>
      <c r="G12" s="20">
        <f>SUM(G7,G8,G9)</f>
        <v>176401400</v>
      </c>
      <c r="H12" s="21">
        <f t="shared" si="0"/>
        <v>-3827095</v>
      </c>
      <c r="I12" s="60">
        <f t="shared" si="1"/>
        <v>-2.1234683228087761</v>
      </c>
    </row>
    <row r="13" spans="1:9" x14ac:dyDescent="0.25">
      <c r="A13" s="111" t="s">
        <v>159</v>
      </c>
      <c r="B13" s="14" t="s">
        <v>160</v>
      </c>
      <c r="C13" s="15" t="s">
        <v>153</v>
      </c>
      <c r="D13" s="22">
        <f t="array" ref="D13:G13">[1]Pesca!B35:E35</f>
        <v>13874.363000000001</v>
      </c>
      <c r="E13" s="23">
        <v>11372.285</v>
      </c>
      <c r="F13" s="24">
        <v>44033.869000000006</v>
      </c>
      <c r="G13" s="25">
        <v>42375.637999999999</v>
      </c>
      <c r="H13" s="24">
        <f>G13-F13</f>
        <v>-1658.231000000007</v>
      </c>
      <c r="I13" s="61">
        <f t="shared" si="1"/>
        <v>-3.7658080874065547</v>
      </c>
    </row>
    <row r="14" spans="1:9" x14ac:dyDescent="0.25">
      <c r="A14" s="111"/>
      <c r="B14" s="110" t="s">
        <v>161</v>
      </c>
      <c r="C14" s="15" t="s">
        <v>153</v>
      </c>
      <c r="D14" s="26">
        <f t="array" ref="D14:G14">[1]Avituallamiento!B35:E35</f>
        <v>987254</v>
      </c>
      <c r="E14" s="24">
        <v>912344</v>
      </c>
      <c r="F14" s="24">
        <v>3751748</v>
      </c>
      <c r="G14" s="23">
        <v>3490779</v>
      </c>
      <c r="H14" s="24">
        <f>G14-F14</f>
        <v>-260969</v>
      </c>
      <c r="I14" s="57">
        <f t="shared" si="1"/>
        <v>-6.9559309420568809</v>
      </c>
    </row>
    <row r="15" spans="1:9" x14ac:dyDescent="0.25">
      <c r="A15" s="111"/>
      <c r="B15" s="110"/>
      <c r="C15" s="11" t="s">
        <v>162</v>
      </c>
      <c r="D15" s="27">
        <f t="array" ref="D15:G15">'[1]Avi. combustibles'!B35:E35</f>
        <v>831852</v>
      </c>
      <c r="E15" s="28">
        <v>762334</v>
      </c>
      <c r="F15" s="29">
        <v>3172389</v>
      </c>
      <c r="G15" s="29">
        <v>2937221</v>
      </c>
      <c r="H15" s="27">
        <f>G15-F15</f>
        <v>-235168</v>
      </c>
      <c r="I15" s="62">
        <f t="shared" si="1"/>
        <v>-7.4129622817378333</v>
      </c>
    </row>
    <row r="16" spans="1:9" x14ac:dyDescent="0.25">
      <c r="A16" s="111"/>
      <c r="B16" s="14" t="s">
        <v>163</v>
      </c>
      <c r="C16" s="15" t="s">
        <v>153</v>
      </c>
      <c r="D16" s="30">
        <f t="array" ref="D16:G16">'[1]Tráfico interior'!B35:E35</f>
        <v>377074</v>
      </c>
      <c r="E16" s="31">
        <v>295102</v>
      </c>
      <c r="F16" s="22">
        <v>1299160</v>
      </c>
      <c r="G16" s="23">
        <v>1143803</v>
      </c>
      <c r="H16" s="24">
        <f>G16-F16</f>
        <v>-155357</v>
      </c>
      <c r="I16" s="56">
        <f t="shared" si="1"/>
        <v>-11.958265340681677</v>
      </c>
    </row>
    <row r="17" spans="1:9" x14ac:dyDescent="0.25">
      <c r="A17" s="111"/>
      <c r="B17" s="17"/>
      <c r="C17" s="17" t="s">
        <v>158</v>
      </c>
      <c r="D17" s="68">
        <f>SUM(D13,D14,D16)</f>
        <v>1378202.3629999999</v>
      </c>
      <c r="E17" s="69">
        <f t="shared" ref="E17:G17" si="3">SUM(E13,E14,E16)</f>
        <v>1218818.2850000001</v>
      </c>
      <c r="F17" s="69">
        <f t="shared" si="3"/>
        <v>5094941.8689999999</v>
      </c>
      <c r="G17" s="69">
        <f t="shared" si="3"/>
        <v>4676957.6380000003</v>
      </c>
      <c r="H17" s="70">
        <f>G17-F17</f>
        <v>-417984.23099999968</v>
      </c>
      <c r="I17" s="60">
        <f t="shared" si="1"/>
        <v>-8.2039057902350265</v>
      </c>
    </row>
    <row r="18" spans="1:9" x14ac:dyDescent="0.25">
      <c r="A18" s="112" t="s">
        <v>164</v>
      </c>
      <c r="B18" s="112"/>
      <c r="C18" s="112"/>
      <c r="D18" s="64">
        <f>D12+D17</f>
        <v>48761189.362999998</v>
      </c>
      <c r="E18" s="81">
        <f>E12+E17</f>
        <v>46851751.284999996</v>
      </c>
      <c r="F18" s="81">
        <f>F12+F17</f>
        <v>185323436.86899999</v>
      </c>
      <c r="G18" s="81">
        <f>G12+G17</f>
        <v>181078357.63800001</v>
      </c>
      <c r="H18" s="83">
        <f t="shared" ref="H18:H28" si="4">G18-F18</f>
        <v>-4245079.2309999764</v>
      </c>
      <c r="I18" s="82">
        <f t="shared" si="1"/>
        <v>-2.2906326920759028</v>
      </c>
    </row>
    <row r="19" spans="1:9" x14ac:dyDescent="0.25">
      <c r="A19" s="72"/>
      <c r="B19" s="74"/>
      <c r="C19" s="71"/>
      <c r="D19" s="73"/>
      <c r="E19" s="77"/>
      <c r="F19" s="78"/>
      <c r="G19" s="78"/>
      <c r="H19" s="79"/>
      <c r="I19" s="79"/>
    </row>
    <row r="20" spans="1:9" x14ac:dyDescent="0.25">
      <c r="A20" s="113" t="s">
        <v>165</v>
      </c>
      <c r="B20" s="110" t="s">
        <v>166</v>
      </c>
      <c r="C20" s="14" t="s">
        <v>153</v>
      </c>
      <c r="D20" s="24">
        <f t="array" ref="D20:G20">'[1]Mercancías tránsito'!B35:E35</f>
        <v>13398152</v>
      </c>
      <c r="E20" s="24">
        <v>12777110</v>
      </c>
      <c r="F20" s="24">
        <v>49511657</v>
      </c>
      <c r="G20" s="24">
        <v>47709198</v>
      </c>
      <c r="H20" s="32">
        <f>G20-F20</f>
        <v>-1802459</v>
      </c>
      <c r="I20" s="33">
        <f t="shared" ref="I20:I36" si="5">((G20*100/F20)-100)</f>
        <v>-3.640473999890574</v>
      </c>
    </row>
    <row r="21" spans="1:9" x14ac:dyDescent="0.25">
      <c r="A21" s="113"/>
      <c r="B21" s="110"/>
      <c r="C21" s="10" t="s">
        <v>156</v>
      </c>
      <c r="D21" s="34">
        <f t="array" ref="D21:G21">'[1]Mercan. contene. tránsito'!B35:E35</f>
        <v>10263749</v>
      </c>
      <c r="E21" s="34">
        <v>9191221</v>
      </c>
      <c r="F21" s="34">
        <v>38070404</v>
      </c>
      <c r="G21" s="34">
        <v>33814415</v>
      </c>
      <c r="H21" s="35">
        <f>G21-F21</f>
        <v>-4255989</v>
      </c>
      <c r="I21" s="36">
        <f t="shared" si="5"/>
        <v>-11.179258827933637</v>
      </c>
    </row>
    <row r="22" spans="1:9" x14ac:dyDescent="0.25">
      <c r="A22" s="113"/>
      <c r="B22" s="110" t="s">
        <v>167</v>
      </c>
      <c r="C22" s="14" t="s">
        <v>168</v>
      </c>
      <c r="D22" s="24">
        <f t="array" ref="D22:G22">'[1]Ro-Ro'!B35:E35</f>
        <v>6012537</v>
      </c>
      <c r="E22" s="24">
        <v>5969142</v>
      </c>
      <c r="F22" s="24">
        <v>22922730</v>
      </c>
      <c r="G22" s="24">
        <v>23648558</v>
      </c>
      <c r="H22" s="32">
        <f t="shared" ref="H22:H30" si="6">G22-F22</f>
        <v>725828</v>
      </c>
      <c r="I22" s="33">
        <f t="shared" si="5"/>
        <v>3.1664116795861617</v>
      </c>
    </row>
    <row r="23" spans="1:9" x14ac:dyDescent="0.25">
      <c r="A23" s="113"/>
      <c r="B23" s="110"/>
      <c r="C23" s="16" t="s">
        <v>169</v>
      </c>
      <c r="D23" s="34">
        <f t="array" ref="D23:G23">'[1]Ro-Ro UTIS'!B35:E35</f>
        <v>251189</v>
      </c>
      <c r="E23" s="34">
        <v>245128</v>
      </c>
      <c r="F23" s="34">
        <v>950883</v>
      </c>
      <c r="G23" s="34">
        <v>967032</v>
      </c>
      <c r="H23" s="35">
        <f t="shared" si="6"/>
        <v>16149</v>
      </c>
      <c r="I23" s="36">
        <f t="shared" si="5"/>
        <v>1.6983161966298752</v>
      </c>
    </row>
    <row r="24" spans="1:9" x14ac:dyDescent="0.25">
      <c r="A24" s="113"/>
      <c r="B24" s="110" t="s">
        <v>170</v>
      </c>
      <c r="C24" s="14" t="s">
        <v>153</v>
      </c>
      <c r="D24" s="24">
        <f t="array" ref="D24:G24">[1]TEUS!B35:E35</f>
        <v>1503304.75</v>
      </c>
      <c r="E24" s="24">
        <v>1358161.5</v>
      </c>
      <c r="F24" s="24">
        <v>5694173.75</v>
      </c>
      <c r="G24" s="24">
        <v>5235469.25</v>
      </c>
      <c r="H24" s="32">
        <f t="shared" si="6"/>
        <v>-458704.5</v>
      </c>
      <c r="I24" s="33">
        <f t="shared" si="5"/>
        <v>-8.0556814761755362</v>
      </c>
    </row>
    <row r="25" spans="1:9" x14ac:dyDescent="0.25">
      <c r="A25" s="113"/>
      <c r="B25" s="110"/>
      <c r="C25" s="10" t="s">
        <v>171</v>
      </c>
      <c r="D25" s="34">
        <f t="array" ref="D25:G25">'[1]TEUS tránsito'!B35:E35</f>
        <v>818937.5</v>
      </c>
      <c r="E25" s="34">
        <v>713759.5</v>
      </c>
      <c r="F25" s="34">
        <v>3055087.67</v>
      </c>
      <c r="G25" s="34">
        <v>2669830.5</v>
      </c>
      <c r="H25" s="35">
        <f t="shared" si="6"/>
        <v>-385257.16999999993</v>
      </c>
      <c r="I25" s="36">
        <f t="shared" si="5"/>
        <v>-12.610347447083242</v>
      </c>
    </row>
    <row r="26" spans="1:9" x14ac:dyDescent="0.25">
      <c r="A26" s="113"/>
      <c r="B26" s="110"/>
      <c r="C26" s="10" t="s">
        <v>172</v>
      </c>
      <c r="D26" s="34">
        <f t="array" ref="D26:G26">'[1]TEUS nacional'!B35:E35</f>
        <v>166550</v>
      </c>
      <c r="E26" s="34">
        <v>167045</v>
      </c>
      <c r="F26" s="34">
        <v>643983.5</v>
      </c>
      <c r="G26" s="34">
        <v>673083.25</v>
      </c>
      <c r="H26" s="35">
        <f t="shared" si="6"/>
        <v>29099.75</v>
      </c>
      <c r="I26" s="36">
        <f t="shared" si="5"/>
        <v>4.518710494911744</v>
      </c>
    </row>
    <row r="27" spans="1:9" x14ac:dyDescent="0.25">
      <c r="A27" s="113"/>
      <c r="B27" s="110"/>
      <c r="C27" s="10" t="s">
        <v>173</v>
      </c>
      <c r="D27" s="34">
        <f t="array" ref="D27:G27">'[1]TEUS exterior'!B35:E35</f>
        <v>517817.25</v>
      </c>
      <c r="E27" s="34">
        <v>477357</v>
      </c>
      <c r="F27" s="34">
        <v>1995102.58</v>
      </c>
      <c r="G27" s="34">
        <v>1892555.5</v>
      </c>
      <c r="H27" s="35">
        <f t="shared" si="6"/>
        <v>-102547.08000000007</v>
      </c>
      <c r="I27" s="36">
        <f t="shared" si="5"/>
        <v>-5.1399402230235296</v>
      </c>
    </row>
    <row r="28" spans="1:9" x14ac:dyDescent="0.25">
      <c r="A28" s="113"/>
      <c r="B28" s="110" t="s">
        <v>174</v>
      </c>
      <c r="C28" s="14" t="s">
        <v>175</v>
      </c>
      <c r="D28" s="24">
        <f t="array" ref="D28:G28">'[1]Buques número'!B35:E35</f>
        <v>12009</v>
      </c>
      <c r="E28" s="24">
        <v>12957</v>
      </c>
      <c r="F28" s="24">
        <v>44238</v>
      </c>
      <c r="G28" s="24">
        <v>47298</v>
      </c>
      <c r="H28" s="32">
        <f t="shared" si="6"/>
        <v>3060</v>
      </c>
      <c r="I28" s="33">
        <f t="shared" si="5"/>
        <v>6.9171300691713071</v>
      </c>
    </row>
    <row r="29" spans="1:9" x14ac:dyDescent="0.25">
      <c r="A29" s="113"/>
      <c r="B29" s="110"/>
      <c r="C29" s="14" t="s">
        <v>176</v>
      </c>
      <c r="D29" s="24">
        <f t="array" ref="D29:G29">'[1]Buques GT'!B35:E35</f>
        <v>205304017</v>
      </c>
      <c r="E29" s="24">
        <v>211599001</v>
      </c>
      <c r="F29" s="24">
        <v>742255138</v>
      </c>
      <c r="G29" s="24">
        <v>797839100</v>
      </c>
      <c r="H29" s="32">
        <f t="shared" si="6"/>
        <v>55583962</v>
      </c>
      <c r="I29" s="33">
        <f t="shared" si="5"/>
        <v>7.488525057538908</v>
      </c>
    </row>
    <row r="30" spans="1:9" x14ac:dyDescent="0.25">
      <c r="A30" s="113"/>
      <c r="B30" s="110"/>
      <c r="C30" s="10" t="s">
        <v>177</v>
      </c>
      <c r="D30" s="34">
        <f t="array" ref="D30:G30">[1]Cruceros!B35:E35</f>
        <v>573</v>
      </c>
      <c r="E30" s="34">
        <v>512</v>
      </c>
      <c r="F30" s="34">
        <v>1359</v>
      </c>
      <c r="G30" s="34">
        <v>1253</v>
      </c>
      <c r="H30" s="35">
        <f t="shared" si="6"/>
        <v>-106</v>
      </c>
      <c r="I30" s="36">
        <f t="shared" si="5"/>
        <v>-7.7998528329654135</v>
      </c>
    </row>
    <row r="31" spans="1:9" x14ac:dyDescent="0.25">
      <c r="A31" s="113"/>
      <c r="B31" s="110" t="s">
        <v>178</v>
      </c>
      <c r="C31" s="14" t="s">
        <v>153</v>
      </c>
      <c r="D31" s="24">
        <f t="array" ref="D31:G31">'[1]Pasajeros total'!B35:E35</f>
        <v>2215370</v>
      </c>
      <c r="E31" s="24">
        <v>2966922</v>
      </c>
      <c r="F31" s="24">
        <v>6159662</v>
      </c>
      <c r="G31" s="24">
        <v>9075160</v>
      </c>
      <c r="H31" s="32">
        <f>G31-F31</f>
        <v>2915498</v>
      </c>
      <c r="I31" s="33">
        <f>((G31*100/F31)-100)</f>
        <v>47.33211010604154</v>
      </c>
    </row>
    <row r="32" spans="1:9" x14ac:dyDescent="0.25">
      <c r="A32" s="113"/>
      <c r="B32" s="110"/>
      <c r="C32" s="10" t="s">
        <v>179</v>
      </c>
      <c r="D32" s="34">
        <f t="array" ref="D32:G32">'[1]Pasajeros regulares'!B35:E35</f>
        <v>1618593</v>
      </c>
      <c r="E32" s="34">
        <v>2035298</v>
      </c>
      <c r="F32" s="34">
        <v>4746705</v>
      </c>
      <c r="G32" s="34">
        <v>6301438</v>
      </c>
      <c r="H32" s="35">
        <f>G32-F32</f>
        <v>1554733</v>
      </c>
      <c r="I32" s="36">
        <f>((G32*100/F32)-100)</f>
        <v>32.753941944991311</v>
      </c>
    </row>
    <row r="33" spans="1:9" x14ac:dyDescent="0.25">
      <c r="A33" s="113"/>
      <c r="B33" s="110"/>
      <c r="C33" s="10" t="s">
        <v>180</v>
      </c>
      <c r="D33" s="34">
        <f t="array" ref="D33:G33">'[1]Pasajeros crucero'!B35:E35</f>
        <v>596777</v>
      </c>
      <c r="E33" s="34">
        <v>931624</v>
      </c>
      <c r="F33" s="34">
        <v>1412957</v>
      </c>
      <c r="G33" s="34">
        <v>2773722</v>
      </c>
      <c r="H33" s="35">
        <f>G33-F33</f>
        <v>1360765</v>
      </c>
      <c r="I33" s="36">
        <f>((G33*100/F33)-100)</f>
        <v>96.306186246290594</v>
      </c>
    </row>
    <row r="34" spans="1:9" x14ac:dyDescent="0.25">
      <c r="A34" s="113"/>
      <c r="B34" s="110" t="s">
        <v>181</v>
      </c>
      <c r="C34" s="14" t="s">
        <v>182</v>
      </c>
      <c r="D34" s="24">
        <f t="array" ref="D34:G34">'[1]Automóviles régimen pasaje'!B35:E35</f>
        <v>435064</v>
      </c>
      <c r="E34" s="24">
        <v>525634</v>
      </c>
      <c r="F34" s="24">
        <v>1286248</v>
      </c>
      <c r="G34" s="24">
        <v>1648581</v>
      </c>
      <c r="H34" s="32">
        <f>G34-F34</f>
        <v>362333</v>
      </c>
      <c r="I34" s="33">
        <f>((G34*100/F34)-100)</f>
        <v>28.169761974362643</v>
      </c>
    </row>
    <row r="35" spans="1:9" x14ac:dyDescent="0.25">
      <c r="A35" s="113"/>
      <c r="B35" s="110"/>
      <c r="C35" s="14" t="s">
        <v>183</v>
      </c>
      <c r="D35" s="24">
        <f t="array" ref="D35:G35">'[1]Automóviles régimen mercancía'!B35:E35</f>
        <v>250299</v>
      </c>
      <c r="E35" s="24">
        <v>352084</v>
      </c>
      <c r="F35" s="24">
        <v>958247</v>
      </c>
      <c r="G35" s="24">
        <v>1303838</v>
      </c>
      <c r="H35" s="32">
        <f>G35-F35</f>
        <v>345591</v>
      </c>
      <c r="I35" s="33">
        <f>((G35*100/F35)-100)</f>
        <v>36.064918543966229</v>
      </c>
    </row>
    <row r="36" spans="1:9" x14ac:dyDescent="0.25">
      <c r="A36" s="43" t="s">
        <v>146</v>
      </c>
      <c r="B36" s="2"/>
      <c r="C36" s="2"/>
      <c r="D36" s="2"/>
      <c r="E36" s="2"/>
      <c r="F36" s="2"/>
      <c r="G36" s="2"/>
      <c r="H36" s="2"/>
      <c r="I36" s="2"/>
    </row>
  </sheetData>
  <mergeCells count="16">
    <mergeCell ref="A18:C18"/>
    <mergeCell ref="A20:A35"/>
    <mergeCell ref="B20:B21"/>
    <mergeCell ref="B22:B23"/>
    <mergeCell ref="B24:B27"/>
    <mergeCell ref="B28:B30"/>
    <mergeCell ref="B31:B33"/>
    <mergeCell ref="B34:B35"/>
    <mergeCell ref="F5:G5"/>
    <mergeCell ref="H5:I5"/>
    <mergeCell ref="A7:A12"/>
    <mergeCell ref="B9:B11"/>
    <mergeCell ref="A13:A17"/>
    <mergeCell ref="B14:B15"/>
    <mergeCell ref="A5:C6"/>
    <mergeCell ref="D5:E5"/>
  </mergeCells>
  <conditionalFormatting sqref="H7:I35">
    <cfRule type="expression" dxfId="0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Abril 2023</vt:lpstr>
      <vt:lpstr>Resumen naturalezas Abril 2023</vt:lpstr>
      <vt:lpstr>Resumen general Abril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2024-05-05T17:08:16Z</dcterms:modified>
</cp:coreProperties>
</file>