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yo_2023" sheetId="1" r:id="rId1"/>
    <sheet name="Resumen naturalezas Mayo 2023" sheetId="2" r:id="rId2"/>
    <sheet name="Resumen general Mayo 202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D35" i="3" l="1" a="1"/>
  <c r="G35" i="3" s="1"/>
  <c r="D34" i="3" a="1"/>
  <c r="F34" i="3" s="1"/>
  <c r="G33" i="3"/>
  <c r="I33" i="3" s="1"/>
  <c r="F33" i="3"/>
  <c r="E33" i="3"/>
  <c r="D33" i="3"/>
  <c r="D33" i="3" a="1"/>
  <c r="G32" i="3"/>
  <c r="I32" i="3" s="1"/>
  <c r="F32" i="3"/>
  <c r="E32" i="3"/>
  <c r="D32" i="3" a="1"/>
  <c r="D32" i="3" s="1"/>
  <c r="G31" i="3"/>
  <c r="I31" i="3" s="1"/>
  <c r="F31" i="3"/>
  <c r="D31" i="3" a="1"/>
  <c r="E31" i="3" s="1"/>
  <c r="G30" i="3"/>
  <c r="D30" i="3" a="1"/>
  <c r="F30" i="3" s="1"/>
  <c r="D29" i="3" a="1"/>
  <c r="G29" i="3" s="1"/>
  <c r="D28" i="3" a="1"/>
  <c r="G28" i="3" s="1"/>
  <c r="G27" i="3"/>
  <c r="I27" i="3" s="1"/>
  <c r="F27" i="3"/>
  <c r="E27" i="3"/>
  <c r="D27" i="3"/>
  <c r="D27" i="3" a="1"/>
  <c r="G26" i="3"/>
  <c r="I26" i="3" s="1"/>
  <c r="F26" i="3"/>
  <c r="E26" i="3"/>
  <c r="D26" i="3" a="1"/>
  <c r="D26" i="3" s="1"/>
  <c r="G25" i="3"/>
  <c r="I25" i="3" s="1"/>
  <c r="F25" i="3"/>
  <c r="D25" i="3" a="1"/>
  <c r="E25" i="3" s="1"/>
  <c r="G24" i="3"/>
  <c r="D24" i="3" a="1"/>
  <c r="F24" i="3" s="1"/>
  <c r="D23" i="3" a="1"/>
  <c r="G23" i="3" s="1"/>
  <c r="D22" i="3" a="1"/>
  <c r="G22" i="3" s="1"/>
  <c r="G21" i="3"/>
  <c r="I21" i="3" s="1"/>
  <c r="F21" i="3"/>
  <c r="E21" i="3"/>
  <c r="D21" i="3"/>
  <c r="D21" i="3" a="1"/>
  <c r="G20" i="3"/>
  <c r="I20" i="3" s="1"/>
  <c r="F20" i="3"/>
  <c r="E20" i="3"/>
  <c r="D20" i="3" a="1"/>
  <c r="D20" i="3" s="1"/>
  <c r="G16" i="3"/>
  <c r="I16" i="3" s="1"/>
  <c r="F16" i="3"/>
  <c r="D16" i="3" a="1"/>
  <c r="E16" i="3" s="1"/>
  <c r="G15" i="3"/>
  <c r="I15" i="3" s="1"/>
  <c r="D15" i="3" a="1"/>
  <c r="F15" i="3" s="1"/>
  <c r="D14" i="3" a="1"/>
  <c r="G14" i="3" s="1"/>
  <c r="D13" i="3" a="1"/>
  <c r="G13" i="3" s="1"/>
  <c r="G10" i="3"/>
  <c r="I10" i="3" s="1"/>
  <c r="F10" i="3"/>
  <c r="E10" i="3"/>
  <c r="D10" i="3"/>
  <c r="D10" i="3" a="1"/>
  <c r="G9" i="3"/>
  <c r="I9" i="3" s="1"/>
  <c r="F9" i="3"/>
  <c r="F11" i="3" s="1"/>
  <c r="E9" i="3"/>
  <c r="E11" i="3" s="1"/>
  <c r="D9" i="3" a="1"/>
  <c r="D9" i="3" s="1"/>
  <c r="D11" i="3" s="1"/>
  <c r="G8" i="3"/>
  <c r="I8" i="3" s="1"/>
  <c r="F8" i="3"/>
  <c r="D8" i="3" a="1"/>
  <c r="E8" i="3" s="1"/>
  <c r="G7" i="3"/>
  <c r="G12" i="3" s="1"/>
  <c r="D7" i="3" a="1"/>
  <c r="F7" i="3" s="1"/>
  <c r="F12" i="3" s="1"/>
  <c r="L48" i="2"/>
  <c r="N48" i="2" s="1"/>
  <c r="K48" i="2"/>
  <c r="J48" i="2"/>
  <c r="H48" i="2"/>
  <c r="I48" i="2" s="1"/>
  <c r="G48" i="2"/>
  <c r="D48" i="2"/>
  <c r="F48" i="2" s="1"/>
  <c r="C48" i="2"/>
  <c r="DP31" i="1"/>
  <c r="DQ31" i="1" s="1"/>
  <c r="DO31" i="1"/>
  <c r="DN31" i="1"/>
  <c r="DM31" i="1"/>
  <c r="DK31" i="1"/>
  <c r="DL31" i="1" s="1"/>
  <c r="DJ31" i="1"/>
  <c r="DI31" i="1"/>
  <c r="DH31" i="1"/>
  <c r="DF31" i="1"/>
  <c r="DG31" i="1" s="1"/>
  <c r="DE31" i="1"/>
  <c r="DD31" i="1"/>
  <c r="DC31" i="1"/>
  <c r="DA31" i="1"/>
  <c r="DB31" i="1" s="1"/>
  <c r="CZ31" i="1"/>
  <c r="CY31" i="1"/>
  <c r="CX31" i="1"/>
  <c r="CV31" i="1"/>
  <c r="CW31" i="1" s="1"/>
  <c r="CU31" i="1"/>
  <c r="CT31" i="1"/>
  <c r="CS31" i="1"/>
  <c r="CQ31" i="1"/>
  <c r="CR31" i="1" s="1"/>
  <c r="CP31" i="1"/>
  <c r="CO31" i="1"/>
  <c r="CN31" i="1"/>
  <c r="CL31" i="1"/>
  <c r="CM31" i="1" s="1"/>
  <c r="CK31" i="1"/>
  <c r="CJ31" i="1"/>
  <c r="CI31" i="1"/>
  <c r="CG31" i="1"/>
  <c r="CH31" i="1" s="1"/>
  <c r="CF31" i="1"/>
  <c r="CE31" i="1"/>
  <c r="CD31" i="1"/>
  <c r="CB31" i="1"/>
  <c r="CC31" i="1" s="1"/>
  <c r="CA31" i="1"/>
  <c r="BZ31" i="1"/>
  <c r="BY31" i="1"/>
  <c r="BW31" i="1"/>
  <c r="BX31" i="1" s="1"/>
  <c r="BV31" i="1"/>
  <c r="BU31" i="1"/>
  <c r="BT31" i="1"/>
  <c r="BR31" i="1"/>
  <c r="BS31" i="1" s="1"/>
  <c r="BQ31" i="1"/>
  <c r="BP31" i="1"/>
  <c r="BO31" i="1"/>
  <c r="BM31" i="1"/>
  <c r="BN31" i="1" s="1"/>
  <c r="BL31" i="1"/>
  <c r="BK31" i="1"/>
  <c r="BJ31" i="1"/>
  <c r="BH31" i="1"/>
  <c r="BI31" i="1" s="1"/>
  <c r="BG31" i="1"/>
  <c r="BF31" i="1"/>
  <c r="BE31" i="1"/>
  <c r="BC31" i="1"/>
  <c r="BD31" i="1" s="1"/>
  <c r="BB31" i="1"/>
  <c r="BA31" i="1"/>
  <c r="AZ31" i="1"/>
  <c r="AX31" i="1"/>
  <c r="AY31" i="1" s="1"/>
  <c r="AW31" i="1"/>
  <c r="AV31" i="1"/>
  <c r="AU31" i="1"/>
  <c r="AS31" i="1"/>
  <c r="AT31" i="1" s="1"/>
  <c r="AR31" i="1"/>
  <c r="AQ31" i="1"/>
  <c r="AP31" i="1"/>
  <c r="AN31" i="1"/>
  <c r="AO31" i="1" s="1"/>
  <c r="AM31" i="1"/>
  <c r="AL31" i="1"/>
  <c r="AK31" i="1"/>
  <c r="AI31" i="1"/>
  <c r="AJ31" i="1" s="1"/>
  <c r="AH31" i="1"/>
  <c r="AG31" i="1"/>
  <c r="AF31" i="1"/>
  <c r="AD31" i="1"/>
  <c r="AE31" i="1" s="1"/>
  <c r="AC31" i="1"/>
  <c r="AB31" i="1"/>
  <c r="AA31" i="1"/>
  <c r="Y31" i="1"/>
  <c r="Z31" i="1" s="1"/>
  <c r="X31" i="1"/>
  <c r="W31" i="1"/>
  <c r="V31" i="1"/>
  <c r="T31" i="1"/>
  <c r="U31" i="1" s="1"/>
  <c r="S31" i="1"/>
  <c r="R31" i="1"/>
  <c r="Q31" i="1"/>
  <c r="O31" i="1"/>
  <c r="P31" i="1" s="1"/>
  <c r="N31" i="1"/>
  <c r="M31" i="1"/>
  <c r="L31" i="1"/>
  <c r="J31" i="1"/>
  <c r="I31" i="1"/>
  <c r="K31" i="1" s="1"/>
  <c r="H31" i="1"/>
  <c r="G31" i="1"/>
  <c r="F31" i="1"/>
  <c r="E31" i="1"/>
  <c r="D31" i="1"/>
  <c r="C31" i="1"/>
  <c r="B31" i="1"/>
  <c r="H29" i="3" l="1"/>
  <c r="H22" i="3"/>
  <c r="I22" i="3"/>
  <c r="I12" i="3"/>
  <c r="H12" i="3"/>
  <c r="H23" i="3"/>
  <c r="H30" i="3"/>
  <c r="H13" i="3"/>
  <c r="G17" i="3"/>
  <c r="H24" i="3"/>
  <c r="I35" i="3"/>
  <c r="H28" i="3"/>
  <c r="I28" i="3"/>
  <c r="H15" i="3"/>
  <c r="D34" i="3"/>
  <c r="E22" i="3"/>
  <c r="I24" i="3"/>
  <c r="H25" i="3"/>
  <c r="E28" i="3"/>
  <c r="D29" i="3"/>
  <c r="I30" i="3"/>
  <c r="H31" i="3"/>
  <c r="E34" i="3"/>
  <c r="D35" i="3"/>
  <c r="H7" i="3"/>
  <c r="D13" i="3"/>
  <c r="D17" i="3" s="1"/>
  <c r="D28" i="3"/>
  <c r="E13" i="3"/>
  <c r="D14" i="3"/>
  <c r="H16" i="3"/>
  <c r="D23" i="3"/>
  <c r="D7" i="3"/>
  <c r="D12" i="3" s="1"/>
  <c r="D18" i="3" s="1"/>
  <c r="H20" i="3"/>
  <c r="H32" i="3"/>
  <c r="E35" i="3"/>
  <c r="E7" i="3"/>
  <c r="E12" i="3" s="1"/>
  <c r="D8" i="3"/>
  <c r="H33" i="3"/>
  <c r="G34" i="3"/>
  <c r="F35" i="3"/>
  <c r="H35" i="3" s="1"/>
  <c r="D22" i="3"/>
  <c r="I7" i="3"/>
  <c r="H8" i="3"/>
  <c r="H9" i="3"/>
  <c r="G11" i="3"/>
  <c r="F13" i="3"/>
  <c r="E14" i="3"/>
  <c r="D15" i="3"/>
  <c r="F22" i="3"/>
  <c r="E23" i="3"/>
  <c r="D24" i="3"/>
  <c r="H26" i="3"/>
  <c r="F28" i="3"/>
  <c r="E29" i="3"/>
  <c r="D30" i="3"/>
  <c r="H10" i="3"/>
  <c r="F14" i="3"/>
  <c r="H14" i="3" s="1"/>
  <c r="E15" i="3"/>
  <c r="D16" i="3"/>
  <c r="H21" i="3"/>
  <c r="F23" i="3"/>
  <c r="I23" i="3" s="1"/>
  <c r="E24" i="3"/>
  <c r="D25" i="3"/>
  <c r="H27" i="3"/>
  <c r="F29" i="3"/>
  <c r="I29" i="3" s="1"/>
  <c r="E30" i="3"/>
  <c r="D31" i="3"/>
  <c r="E48" i="2"/>
  <c r="M48" i="2"/>
  <c r="I11" i="3" l="1"/>
  <c r="H11" i="3"/>
  <c r="I34" i="3"/>
  <c r="H34" i="3"/>
  <c r="I14" i="3"/>
  <c r="G18" i="3"/>
  <c r="F17" i="3"/>
  <c r="F18" i="3" s="1"/>
  <c r="E17" i="3"/>
  <c r="E18" i="3" s="1"/>
  <c r="I13" i="3"/>
  <c r="I18" i="3" l="1"/>
  <c r="H18" i="3"/>
  <c r="H17" i="3"/>
  <c r="I17" i="3"/>
</calcChain>
</file>

<file path=xl/sharedStrings.xml><?xml version="1.0" encoding="utf-8"?>
<sst xmlns="http://schemas.openxmlformats.org/spreadsheetml/2006/main" count="456" uniqueCount="184">
  <si>
    <t>Autoridad Portuaria</t>
  </si>
  <si>
    <t>Acumulado desde Enero Graneles Líquidos</t>
  </si>
  <si>
    <t>Acumulado desde Enero Graneles Sólidos</t>
  </si>
  <si>
    <t>Acumulado desde Enero Mercancía General</t>
  </si>
  <si>
    <t>Acumulado desde Enero Mercancía general en contenedores</t>
  </si>
  <si>
    <t>Acumulado desde Enero Pesca</t>
  </si>
  <si>
    <t>Acumulado desde Enero Avituallamiento</t>
  </si>
  <si>
    <t>Acumulado desde Enero Avituallamiento de combustibles líquidos</t>
  </si>
  <si>
    <t>Acumulado desde Enero Tráfico interior</t>
  </si>
  <si>
    <t>Acumulado desde Enero Mercancías en tránsito</t>
  </si>
  <si>
    <t>Acumulado desde Enero Mercancías en tránsito en contenedores</t>
  </si>
  <si>
    <t>Acumulado desde Enero Tráfico Ro-Ro</t>
  </si>
  <si>
    <t>Acumulado desde Enero Unidades de transporte intermodal Ro-Ro UTIS</t>
  </si>
  <si>
    <t>Acumulado desde Enero Contenedores TEUS</t>
  </si>
  <si>
    <t>Acumulado desde Enero Contenedores en tránsito TEUS</t>
  </si>
  <si>
    <t>Acumulado desde Enero Contenedores entrada-salida nacional TEUS</t>
  </si>
  <si>
    <t>Acumulado desde Enero Contenedores entrada-salida exterior TEUS</t>
  </si>
  <si>
    <t>Acumulado desde Enero Buques mercantes (Número)</t>
  </si>
  <si>
    <t>Acumulado desde Enero Buques mercantes (G.T.)</t>
  </si>
  <si>
    <t>Acumulado desde Enero Buques de crucero (Número)</t>
  </si>
  <si>
    <t>Acumulado desde Enero Pasajeros en régimen de transporte y de crucero (Número)</t>
  </si>
  <si>
    <t>Acumulado desde Enero Pasajeros en régimen de transporte (Número)</t>
  </si>
  <si>
    <t>Acumulado desde Enero Pasajeros de crucero (Número)</t>
  </si>
  <si>
    <t>Acumulado desde Enero Automóviles en régimen de pasaje (Unidades)</t>
  </si>
  <si>
    <t>Acumulado desde Enero Automóviles en régimen de mercancía (Unidades)</t>
  </si>
  <si>
    <t>2022 t</t>
  </si>
  <si>
    <t>2023 t</t>
  </si>
  <si>
    <t>Var. (%)</t>
  </si>
  <si>
    <t>2022 GT</t>
  </si>
  <si>
    <t>2023 GT</t>
  </si>
  <si>
    <t>A Coruña</t>
  </si>
  <si>
    <t>Alicante</t>
  </si>
  <si>
    <t>Almería</t>
  </si>
  <si>
    <t>Avilés</t>
  </si>
  <si>
    <t>Bahía de Algeciras</t>
  </si>
  <si>
    <t>Bahía de Cádiz</t>
  </si>
  <si>
    <t>Baleares</t>
  </si>
  <si>
    <t>Barcelona</t>
  </si>
  <si>
    <t>Bilbao</t>
  </si>
  <si>
    <t>Cartagena</t>
  </si>
  <si>
    <t>Castellón</t>
  </si>
  <si>
    <t>Ceuta</t>
  </si>
  <si>
    <t>Ferrol-San Cibrao</t>
  </si>
  <si>
    <t>Gijón</t>
  </si>
  <si>
    <t>Huelva</t>
  </si>
  <si>
    <t>Las Palmas</t>
  </si>
  <si>
    <t>Málaga</t>
  </si>
  <si>
    <t>Marín y Ría de Pontevedra</t>
  </si>
  <si>
    <t>Melilla</t>
  </si>
  <si>
    <t>Motril</t>
  </si>
  <si>
    <t>Pasaia</t>
  </si>
  <si>
    <t xml:space="preserve"> </t>
  </si>
  <si>
    <t>Santa Cruz de Tenerife</t>
  </si>
  <si>
    <t>Santander</t>
  </si>
  <si>
    <t>Sevilla</t>
  </si>
  <si>
    <t>Tarragona</t>
  </si>
  <si>
    <t>Valencia</t>
  </si>
  <si>
    <t>Vigo</t>
  </si>
  <si>
    <t>Vilagarcía</t>
  </si>
  <si>
    <t>TOTAL</t>
  </si>
  <si>
    <t>Mayo Graneles Líquidos</t>
  </si>
  <si>
    <t>Mayo Graneles Sólidos</t>
  </si>
  <si>
    <t>Mayo Mercancía General</t>
  </si>
  <si>
    <t>Mayo Mercancía general en contenedores</t>
  </si>
  <si>
    <t>Mayo Pesca</t>
  </si>
  <si>
    <t>Mayo Avituallamiento</t>
  </si>
  <si>
    <t>Mayo Avituallamiento de combustibles líquidos</t>
  </si>
  <si>
    <t>Mayo Tráfico interior</t>
  </si>
  <si>
    <t>Mayo Mercancías en tránsito</t>
  </si>
  <si>
    <t>Mayo Mercancías en tránsito en contenedores</t>
  </si>
  <si>
    <t>Mayo Tráfico Ro-Ro</t>
  </si>
  <si>
    <t>Mayo Unidades de transporte intermodal Ro-Ro UTIS</t>
  </si>
  <si>
    <t>Mayo Contenedores TEUS</t>
  </si>
  <si>
    <t>Mayo Contenedores en tránsito TEUS</t>
  </si>
  <si>
    <t>Mayo Contenedores entrada-salida nacional TEUS</t>
  </si>
  <si>
    <t>Mayo Contenedores entrada-salida exterior TEUS</t>
  </si>
  <si>
    <t>Mayo Buques mercantes (Número)</t>
  </si>
  <si>
    <t>Mayo Buques mercantes (G.T.)</t>
  </si>
  <si>
    <t>Mayo Buques de crucero (Número)</t>
  </si>
  <si>
    <t>Mayo Pasajeros en régimen de transporte y de crucero (Número)</t>
  </si>
  <si>
    <t>Mayo Pasajeros en régimen de transporte (Número)</t>
  </si>
  <si>
    <t>Mayo Pasajeros de crucero (Número)</t>
  </si>
  <si>
    <t>Mayo Automóviles en régimen de pasaje (Unidades)</t>
  </si>
  <si>
    <t>Mayo Automóviles en régimen de mercancía (Unidades)</t>
  </si>
  <si>
    <t>RESUMEN DE MERCANCÍAS SEGÚN SU NATURALEZA Y PRESENTACIÓN</t>
  </si>
  <si>
    <t>Datos en toneladas</t>
  </si>
  <si>
    <t>Fecha: 25/1/2024</t>
  </si>
  <si>
    <t>GRANELES LÍQUIDOS</t>
  </si>
  <si>
    <t>GRANELES SÓLIDOS</t>
  </si>
  <si>
    <t>MERCANCÍA GENERAL</t>
  </si>
  <si>
    <t>MERCANCÍAS SEGÚN SU NATURALEZA</t>
  </si>
  <si>
    <t>Acumulado desde enero</t>
  </si>
  <si>
    <t>Variación</t>
  </si>
  <si>
    <t>Diferencia</t>
  </si>
  <si>
    <t>%</t>
  </si>
  <si>
    <t>Grupo energético</t>
  </si>
  <si>
    <t>Petróleo crudo</t>
  </si>
  <si>
    <t>Fueloil</t>
  </si>
  <si>
    <t>Gasoil</t>
  </si>
  <si>
    <t>Gasolina</t>
  </si>
  <si>
    <t>Otros productos petrolíferos</t>
  </si>
  <si>
    <t>Gases energéticos de petróleo</t>
  </si>
  <si>
    <t>Carbón y coque de petróleo</t>
  </si>
  <si>
    <t>Gas natural</t>
  </si>
  <si>
    <t>Biocombustibles</t>
  </si>
  <si>
    <t>Grupo siderometalúrgico</t>
  </si>
  <si>
    <t>Mineral de hierro</t>
  </si>
  <si>
    <t>Otros minerales y residuos metálicos</t>
  </si>
  <si>
    <t>Chatarra de hierro</t>
  </si>
  <si>
    <t>Productos siderúrgicos</t>
  </si>
  <si>
    <t>Otros productos metalúrgicos</t>
  </si>
  <si>
    <t>Grupo minerales no metálicos</t>
  </si>
  <si>
    <t>Sal común</t>
  </si>
  <si>
    <t>Otros minerales no metálicos</t>
  </si>
  <si>
    <t>Grupo abonos</t>
  </si>
  <si>
    <t>Fosfatos</t>
  </si>
  <si>
    <t>Potasas</t>
  </si>
  <si>
    <t>Abonos naturales y artificiales</t>
  </si>
  <si>
    <t>Grupo productos químicos</t>
  </si>
  <si>
    <t>Productos químicos</t>
  </si>
  <si>
    <t>Grupo materiales de construcción</t>
  </si>
  <si>
    <t>Asfalto</t>
  </si>
  <si>
    <t>Cemento y clínker</t>
  </si>
  <si>
    <t>Materiales de construcción elaborados</t>
  </si>
  <si>
    <t>Grupo agroganadero y alimentario</t>
  </si>
  <si>
    <t>Cereales y sus harinas</t>
  </si>
  <si>
    <t>Habas de soja</t>
  </si>
  <si>
    <t>Frutas, hortalizas y legumbres</t>
  </si>
  <si>
    <t>Vinos, bebidas, alcoholes y derivados</t>
  </si>
  <si>
    <t>Conservas</t>
  </si>
  <si>
    <t>Tabaco, cacao, café y especias</t>
  </si>
  <si>
    <t>Aceites y grasas</t>
  </si>
  <si>
    <t>Otros productos alimenticios</t>
  </si>
  <si>
    <t>Pescado congelado y refrigerado</t>
  </si>
  <si>
    <t>Piensos y forrajes</t>
  </si>
  <si>
    <t>Grupo otras mercancías</t>
  </si>
  <si>
    <t>Maderas y corcho</t>
  </si>
  <si>
    <t>Papel y pasta</t>
  </si>
  <si>
    <t>Maquinaria, aparatos, herramientas y repuestos</t>
  </si>
  <si>
    <t>Resto de mercancías</t>
  </si>
  <si>
    <t>Grupo vehículos y elementos de transporte</t>
  </si>
  <si>
    <t>Vehículos y sus piezas</t>
  </si>
  <si>
    <t>Taras de equipamiento ro-ro</t>
  </si>
  <si>
    <t>Taras de contenedores</t>
  </si>
  <si>
    <t xml:space="preserve"> TOTAL MERCANCÍAS SEGÚN SU NATURALEZA Y PRESENTACIÓN  (*)</t>
  </si>
  <si>
    <t>(*) Incluye cargas, descargas, tránsito, transbordo y taras</t>
  </si>
  <si>
    <t>RESUMEN DEL TRÁFICO PORTUARIO</t>
  </si>
  <si>
    <t>Datos en toneladas salvo indicación expresa</t>
  </si>
  <si>
    <t>CONCEPTO</t>
  </si>
  <si>
    <t xml:space="preserve"> Mayo </t>
  </si>
  <si>
    <t>Acumulado desde Enero</t>
  </si>
  <si>
    <t>MERCANCÍAS SEGÚN SU PRESENTACIÓN</t>
  </si>
  <si>
    <t>Graneles líquidos</t>
  </si>
  <si>
    <t>Total</t>
  </si>
  <si>
    <t>Graneles sólidos</t>
  </si>
  <si>
    <t>Mercancía general</t>
  </si>
  <si>
    <t>En contenedores</t>
  </si>
  <si>
    <t>Convencional</t>
  </si>
  <si>
    <t>SUBTOTAL</t>
  </si>
  <si>
    <t>OTRAS MERCANCÍAS</t>
  </si>
  <si>
    <t>Pesca</t>
  </si>
  <si>
    <t>Avituallamiento</t>
  </si>
  <si>
    <t>Combustibles líquidos</t>
  </si>
  <si>
    <t>Trafico interior</t>
  </si>
  <si>
    <t>TRÁFICO PORTUARIO TOTAL (*)</t>
  </si>
  <si>
    <t>OTROS DATOS DE TRÁFICO</t>
  </si>
  <si>
    <t>Mercancías en tránsito</t>
  </si>
  <si>
    <t>Tráfico ro-ro</t>
  </si>
  <si>
    <t>Total (t)</t>
  </si>
  <si>
    <t>UTIS (uds.)</t>
  </si>
  <si>
    <t>Contenedores (TEUS)</t>
  </si>
  <si>
    <t>En tránsito</t>
  </si>
  <si>
    <t>Entrada-salida nacional</t>
  </si>
  <si>
    <t>Entrada-salida exterior</t>
  </si>
  <si>
    <t>Buques mercantes</t>
  </si>
  <si>
    <t>Total número</t>
  </si>
  <si>
    <t>Total GT</t>
  </si>
  <si>
    <t>Cruceros (nº)</t>
  </si>
  <si>
    <t>Pasajeros (nº)</t>
  </si>
  <si>
    <t>En régimen de transporte</t>
  </si>
  <si>
    <t>De crucero</t>
  </si>
  <si>
    <t>Automóviles (uds.)</t>
  </si>
  <si>
    <t>En régimen de pasaje</t>
  </si>
  <si>
    <t>En régimen de mercancía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</si>
</sst>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#,##0_ ;[Red]\-#,##0\ "/>
    <numFmt numFmtId="166" formatCode="#,##0.0_ ;[Red]\-#,##0.0\ "/>
    <numFmt numFmtId="167" formatCode="0.0"/>
  </numFmts>
  <fonts count="2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rgb="FF0A0A44"/>
      <name val="Arial"/>
      <family val="2"/>
    </font>
    <font>
      <sz val="12"/>
      <color rgb="FF0A0A44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363636"/>
      <name val="Arial"/>
      <family val="2"/>
    </font>
    <font>
      <sz val="10"/>
      <color rgb="FF363636"/>
      <name val="Arial"/>
      <family val="2"/>
    </font>
    <font>
      <i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6"/>
      <color theme="4" tint="-0.4999237037263100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b/>
      <sz val="8"/>
      <name val="Arial"/>
      <family val="2"/>
    </font>
    <font>
      <b/>
      <sz val="9"/>
      <color theme="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A0A4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7BCE3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0A0A44"/>
      </right>
      <top style="thin">
        <color auto="1"/>
      </top>
      <bottom style="thin">
        <color auto="1"/>
      </bottom>
      <diagonal/>
    </border>
    <border>
      <left style="thin">
        <color rgb="FF0A0A44"/>
      </left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rgb="FFFFFFF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A7BCE3"/>
      </left>
      <right style="thin">
        <color rgb="FFA7BCE3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3" fontId="3" fillId="0" borderId="6" xfId="0" applyNumberFormat="1" applyFont="1" applyBorder="1" applyAlignment="1">
      <alignment horizontal="right" vertical="center" wrapText="1"/>
    </xf>
    <xf numFmtId="164" fontId="3" fillId="0" borderId="6" xfId="0" applyNumberFormat="1" applyFont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indent="1"/>
    </xf>
    <xf numFmtId="3" fontId="1" fillId="2" borderId="8" xfId="0" applyNumberFormat="1" applyFont="1" applyFill="1" applyBorder="1" applyAlignment="1">
      <alignment horizontal="right" vertical="center"/>
    </xf>
    <xf numFmtId="3" fontId="1" fillId="2" borderId="9" xfId="0" applyNumberFormat="1" applyFont="1" applyFill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3" fontId="11" fillId="5" borderId="16" xfId="0" applyNumberFormat="1" applyFont="1" applyFill="1" applyBorder="1" applyAlignment="1">
      <alignment horizontal="right" vertical="center" wrapText="1"/>
    </xf>
    <xf numFmtId="3" fontId="11" fillId="5" borderId="17" xfId="0" applyNumberFormat="1" applyFont="1" applyFill="1" applyBorder="1" applyAlignment="1">
      <alignment horizontal="right" vertical="center" wrapText="1"/>
    </xf>
    <xf numFmtId="165" fontId="11" fillId="5" borderId="18" xfId="0" applyNumberFormat="1" applyFont="1" applyFill="1" applyBorder="1" applyAlignment="1">
      <alignment horizontal="right" vertical="center" wrapText="1"/>
    </xf>
    <xf numFmtId="166" fontId="11" fillId="5" borderId="19" xfId="0" applyNumberFormat="1" applyFont="1" applyFill="1" applyBorder="1" applyAlignment="1">
      <alignment horizontal="right" vertical="center" wrapText="1"/>
    </xf>
    <xf numFmtId="3" fontId="11" fillId="5" borderId="20" xfId="0" applyNumberFormat="1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/>
    </xf>
    <xf numFmtId="3" fontId="9" fillId="2" borderId="10" xfId="0" applyNumberFormat="1" applyFont="1" applyFill="1" applyBorder="1" applyAlignment="1">
      <alignment horizontal="right" vertical="center"/>
    </xf>
    <xf numFmtId="166" fontId="9" fillId="2" borderId="1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left" vertical="center" wrapText="1" indent="1"/>
    </xf>
    <xf numFmtId="0" fontId="16" fillId="3" borderId="2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3" fontId="17" fillId="3" borderId="3" xfId="0" applyNumberFormat="1" applyFont="1" applyFill="1" applyBorder="1" applyAlignment="1">
      <alignment horizontal="right" vertical="center"/>
    </xf>
    <xf numFmtId="3" fontId="17" fillId="3" borderId="3" xfId="0" applyNumberFormat="1" applyFont="1" applyFill="1" applyBorder="1" applyAlignment="1">
      <alignment vertical="center"/>
    </xf>
    <xf numFmtId="167" fontId="17" fillId="3" borderId="3" xfId="0" applyNumberFormat="1" applyFon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 vertical="center"/>
    </xf>
    <xf numFmtId="3" fontId="17" fillId="3" borderId="10" xfId="0" applyNumberFormat="1" applyFont="1" applyFill="1" applyBorder="1" applyAlignment="1">
      <alignment horizontal="right" vertical="center"/>
    </xf>
    <xf numFmtId="3" fontId="17" fillId="3" borderId="10" xfId="0" applyNumberFormat="1" applyFont="1" applyFill="1" applyBorder="1" applyAlignment="1">
      <alignment vertical="center"/>
    </xf>
    <xf numFmtId="167" fontId="17" fillId="3" borderId="10" xfId="0" applyNumberFormat="1" applyFont="1" applyFill="1" applyBorder="1" applyAlignment="1">
      <alignment horizontal="right" vertical="center"/>
    </xf>
    <xf numFmtId="0" fontId="16" fillId="3" borderId="26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3" fontId="17" fillId="3" borderId="4" xfId="0" applyNumberFormat="1" applyFont="1" applyFill="1" applyBorder="1" applyAlignment="1">
      <alignment horizontal="right" vertical="center"/>
    </xf>
    <xf numFmtId="3" fontId="17" fillId="3" borderId="0" xfId="0" applyNumberFormat="1" applyFont="1" applyFill="1" applyAlignment="1">
      <alignment horizontal="right" vertical="center"/>
    </xf>
    <xf numFmtId="0" fontId="18" fillId="5" borderId="9" xfId="0" applyFont="1" applyFill="1" applyBorder="1" applyAlignment="1">
      <alignment horizontal="left" vertical="center"/>
    </xf>
    <xf numFmtId="3" fontId="17" fillId="0" borderId="3" xfId="0" applyNumberFormat="1" applyFont="1" applyBorder="1" applyAlignment="1">
      <alignment horizontal="right" vertical="center"/>
    </xf>
    <xf numFmtId="3" fontId="17" fillId="0" borderId="27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vertical="center"/>
    </xf>
    <xf numFmtId="167" fontId="17" fillId="0" borderId="25" xfId="0" applyNumberFormat="1" applyFont="1" applyBorder="1" applyAlignment="1">
      <alignment horizontal="right" vertical="center"/>
    </xf>
    <xf numFmtId="3" fontId="17" fillId="0" borderId="4" xfId="0" applyNumberFormat="1" applyFont="1" applyBorder="1" applyAlignment="1">
      <alignment horizontal="right" vertical="center"/>
    </xf>
    <xf numFmtId="3" fontId="17" fillId="0" borderId="10" xfId="0" applyNumberFormat="1" applyFont="1" applyBorder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167" fontId="17" fillId="0" borderId="4" xfId="0" applyNumberFormat="1" applyFont="1" applyBorder="1" applyAlignment="1">
      <alignment horizontal="right" vertical="center"/>
    </xf>
    <xf numFmtId="0" fontId="2" fillId="4" borderId="28" xfId="0" applyFont="1" applyFill="1" applyBorder="1" applyAlignment="1">
      <alignment horizontal="left" vertical="center"/>
    </xf>
    <xf numFmtId="0" fontId="16" fillId="4" borderId="7" xfId="0" applyFont="1" applyFill="1" applyBorder="1" applyAlignment="1">
      <alignment horizontal="right" vertical="center"/>
    </xf>
    <xf numFmtId="3" fontId="19" fillId="4" borderId="8" xfId="0" applyNumberFormat="1" applyFont="1" applyFill="1" applyBorder="1" applyAlignment="1">
      <alignment horizontal="right" vertical="center"/>
    </xf>
    <xf numFmtId="3" fontId="19" fillId="4" borderId="3" xfId="0" applyNumberFormat="1" applyFont="1" applyFill="1" applyBorder="1" applyAlignment="1">
      <alignment horizontal="right" vertical="center"/>
    </xf>
    <xf numFmtId="167" fontId="19" fillId="4" borderId="10" xfId="0" applyNumberFormat="1" applyFont="1" applyFill="1" applyBorder="1" applyAlignment="1">
      <alignment horizontal="right" vertical="center"/>
    </xf>
    <xf numFmtId="0" fontId="16" fillId="4" borderId="22" xfId="0" applyFont="1" applyFill="1" applyBorder="1" applyAlignment="1">
      <alignment horizontal="left" vertical="center" indent="1"/>
    </xf>
    <xf numFmtId="3" fontId="17" fillId="3" borderId="8" xfId="0" applyNumberFormat="1" applyFont="1" applyFill="1" applyBorder="1" applyAlignment="1">
      <alignment horizontal="right" vertical="center"/>
    </xf>
    <xf numFmtId="3" fontId="17" fillId="3" borderId="9" xfId="0" applyNumberFormat="1" applyFont="1" applyFill="1" applyBorder="1" applyAlignment="1">
      <alignment horizontal="right" vertical="center"/>
    </xf>
    <xf numFmtId="3" fontId="17" fillId="3" borderId="7" xfId="0" applyNumberFormat="1" applyFont="1" applyFill="1" applyBorder="1" applyAlignment="1">
      <alignment horizontal="right" vertical="center"/>
    </xf>
    <xf numFmtId="167" fontId="17" fillId="3" borderId="29" xfId="0" applyNumberFormat="1" applyFont="1" applyFill="1" applyBorder="1" applyAlignment="1">
      <alignment horizontal="right" vertical="center"/>
    </xf>
    <xf numFmtId="3" fontId="17" fillId="0" borderId="30" xfId="0" applyNumberFormat="1" applyFont="1" applyBorder="1" applyAlignment="1">
      <alignment horizontal="right" vertical="center"/>
    </xf>
    <xf numFmtId="3" fontId="17" fillId="0" borderId="9" xfId="0" applyNumberFormat="1" applyFont="1" applyBorder="1" applyAlignment="1">
      <alignment horizontal="right" vertical="center"/>
    </xf>
    <xf numFmtId="167" fontId="17" fillId="0" borderId="23" xfId="0" applyNumberFormat="1" applyFont="1" applyBorder="1" applyAlignment="1">
      <alignment horizontal="right" vertical="center"/>
    </xf>
    <xf numFmtId="3" fontId="17" fillId="3" borderId="25" xfId="0" applyNumberFormat="1" applyFont="1" applyFill="1" applyBorder="1" applyAlignment="1">
      <alignment horizontal="right" vertical="center"/>
    </xf>
    <xf numFmtId="3" fontId="17" fillId="3" borderId="31" xfId="0" applyNumberFormat="1" applyFont="1" applyFill="1" applyBorder="1" applyAlignment="1">
      <alignment horizontal="right" vertical="center"/>
    </xf>
    <xf numFmtId="0" fontId="16" fillId="4" borderId="0" xfId="0" applyFont="1" applyFill="1" applyAlignment="1">
      <alignment horizontal="right" vertical="center"/>
    </xf>
    <xf numFmtId="3" fontId="16" fillId="4" borderId="3" xfId="0" applyNumberFormat="1" applyFont="1" applyFill="1" applyBorder="1" applyAlignment="1">
      <alignment horizontal="right" vertical="center"/>
    </xf>
    <xf numFmtId="3" fontId="16" fillId="4" borderId="10" xfId="0" applyNumberFormat="1" applyFont="1" applyFill="1" applyBorder="1" applyAlignment="1">
      <alignment horizontal="right" vertical="center"/>
    </xf>
    <xf numFmtId="3" fontId="16" fillId="4" borderId="8" xfId="0" applyNumberFormat="1" applyFont="1" applyFill="1" applyBorder="1" applyAlignment="1">
      <alignment horizontal="right" vertical="center"/>
    </xf>
    <xf numFmtId="0" fontId="20" fillId="2" borderId="21" xfId="0" applyFont="1" applyFill="1" applyBorder="1" applyAlignment="1">
      <alignment horizontal="right" vertical="center"/>
    </xf>
    <xf numFmtId="3" fontId="20" fillId="2" borderId="0" xfId="0" applyNumberFormat="1" applyFont="1" applyFill="1" applyAlignment="1">
      <alignment horizontal="right" vertical="center"/>
    </xf>
    <xf numFmtId="3" fontId="20" fillId="2" borderId="9" xfId="0" applyNumberFormat="1" applyFont="1" applyFill="1" applyBorder="1" applyAlignment="1">
      <alignment horizontal="right" vertical="center"/>
    </xf>
    <xf numFmtId="3" fontId="20" fillId="2" borderId="3" xfId="0" applyNumberFormat="1" applyFont="1" applyFill="1" applyBorder="1" applyAlignment="1">
      <alignment vertical="center"/>
    </xf>
    <xf numFmtId="167" fontId="20" fillId="2" borderId="29" xfId="0" applyNumberFormat="1" applyFont="1" applyFill="1" applyBorder="1" applyAlignment="1">
      <alignment horizontal="right" vertical="center"/>
    </xf>
    <xf numFmtId="0" fontId="21" fillId="0" borderId="23" xfId="0" applyFont="1" applyBorder="1" applyAlignment="1">
      <alignment vertical="center"/>
    </xf>
    <xf numFmtId="0" fontId="22" fillId="0" borderId="3" xfId="0" applyFont="1" applyBorder="1" applyAlignment="1">
      <alignment horizontal="left" vertical="center"/>
    </xf>
    <xf numFmtId="0" fontId="22" fillId="0" borderId="30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24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vertical="center"/>
    </xf>
    <xf numFmtId="0" fontId="16" fillId="4" borderId="29" xfId="0" applyFont="1" applyFill="1" applyBorder="1" applyAlignment="1">
      <alignment horizontal="left" vertical="center" indent="1"/>
    </xf>
    <xf numFmtId="165" fontId="17" fillId="3" borderId="3" xfId="0" applyNumberFormat="1" applyFont="1" applyFill="1" applyBorder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0" fontId="18" fillId="5" borderId="3" xfId="0" applyFont="1" applyFill="1" applyBorder="1" applyAlignment="1">
      <alignment horizontal="left" vertical="center"/>
    </xf>
    <xf numFmtId="3" fontId="17" fillId="5" borderId="3" xfId="0" applyNumberFormat="1" applyFont="1" applyFill="1" applyBorder="1" applyAlignment="1">
      <alignment horizontal="right" vertical="center"/>
    </xf>
    <xf numFmtId="165" fontId="17" fillId="5" borderId="3" xfId="0" applyNumberFormat="1" applyFont="1" applyFill="1" applyBorder="1" applyAlignment="1">
      <alignment horizontal="right" vertical="center"/>
    </xf>
    <xf numFmtId="166" fontId="17" fillId="5" borderId="3" xfId="0" applyNumberFormat="1" applyFont="1" applyFill="1" applyBorder="1" applyAlignment="1">
      <alignment horizontal="right" vertical="center"/>
    </xf>
    <xf numFmtId="0" fontId="16" fillId="5" borderId="3" xfId="0" applyFont="1" applyFill="1" applyBorder="1" applyAlignment="1">
      <alignment horizontal="left" vertical="center"/>
    </xf>
    <xf numFmtId="0" fontId="23" fillId="0" borderId="7" xfId="0" applyFont="1" applyBorder="1" applyAlignment="1">
      <alignment vertical="center"/>
    </xf>
  </cellXfs>
  <cellStyles count="1">
    <cellStyle name="Normal" xfId="0" builtinId="0"/>
  </cellStyles>
  <dxfs count="51">
    <dxf>
      <font>
        <color rgb="FFFF0000"/>
      </font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  <dxf>
      <font>
        <color rgb="FFFF0000"/>
      </font>
    </dxf>
    <dxf>
      <fill>
        <patternFill>
          <bgColor rgb="FFD9E1F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314324</xdr:colOff>
      <xdr:row>0</xdr:row>
      <xdr:rowOff>0</xdr:rowOff>
    </xdr:from>
    <xdr:to>
      <xdr:col>14</xdr:col>
      <xdr:colOff>162824</xdr:colOff>
      <xdr:row>2</xdr:row>
      <xdr:rowOff>125701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699" y="0"/>
          <a:ext cx="3658500" cy="506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7620</xdr:rowOff>
    </xdr:from>
    <xdr:to>
      <xdr:col>10</xdr:col>
      <xdr:colOff>53340</xdr:colOff>
      <xdr:row>2</xdr:row>
      <xdr:rowOff>146505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0895" y="7620"/>
          <a:ext cx="3703320" cy="5198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ncarni\Documents\Master\TFM_2024\Proyecto\informacion_tablas\05%20Mayo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Cálculo"/>
      <sheetName val="Resumen general"/>
      <sheetName val="Resumen naturalezas3"/>
      <sheetName val="Resumen naturalezas"/>
      <sheetName val="Total tráfico"/>
      <sheetName val="Total presentación"/>
      <sheetName val="Líquidos"/>
      <sheetName val="Sólidos"/>
      <sheetName val="Mercancía general"/>
      <sheetName val="Mercancías contenedores"/>
      <sheetName val="Pesca"/>
      <sheetName val="Avituallamiento"/>
      <sheetName val="Avi. combustibles"/>
      <sheetName val="Tráfico interior"/>
      <sheetName val="Mercancías tránsito"/>
      <sheetName val="Mercan. contene. tránsito"/>
      <sheetName val="Ro-Ro"/>
      <sheetName val="Ro-Ro UTIS"/>
      <sheetName val="TEUS"/>
      <sheetName val="TEUS tránsito"/>
      <sheetName val="TEUS nacional"/>
      <sheetName val="TEUS exterior"/>
      <sheetName val="Buques número"/>
      <sheetName val="Buques GT"/>
      <sheetName val="Cruceros"/>
      <sheetName val="Pasajeros total"/>
      <sheetName val="Pasajeros regulares"/>
      <sheetName val="Pasajeros crucero"/>
      <sheetName val="Automóviles régimen pasaje"/>
      <sheetName val="Automóviles régimen mercanc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5">
          <cell r="B35">
            <v>16048867</v>
          </cell>
          <cell r="C35">
            <v>14262880</v>
          </cell>
          <cell r="D35">
            <v>76030210</v>
          </cell>
          <cell r="E35">
            <v>74321024</v>
          </cell>
        </row>
      </sheetData>
      <sheetData sheetId="8">
        <row r="35">
          <cell r="B35">
            <v>8089795</v>
          </cell>
          <cell r="C35">
            <v>7447528</v>
          </cell>
          <cell r="D35">
            <v>38396112</v>
          </cell>
          <cell r="E35">
            <v>38760837</v>
          </cell>
        </row>
      </sheetData>
      <sheetData sheetId="9">
        <row r="35">
          <cell r="B35">
            <v>25960471</v>
          </cell>
          <cell r="C35">
            <v>24103415</v>
          </cell>
          <cell r="D35">
            <v>115901306</v>
          </cell>
          <cell r="E35">
            <v>109133362</v>
          </cell>
        </row>
      </sheetData>
      <sheetData sheetId="10">
        <row r="35">
          <cell r="B35">
            <v>17859110</v>
          </cell>
          <cell r="C35">
            <v>16140803</v>
          </cell>
          <cell r="D35">
            <v>80665705</v>
          </cell>
          <cell r="E35">
            <v>73543149</v>
          </cell>
        </row>
      </sheetData>
      <sheetData sheetId="11">
        <row r="35">
          <cell r="B35">
            <v>15369.037</v>
          </cell>
          <cell r="C35">
            <v>12532.47</v>
          </cell>
          <cell r="D35">
            <v>59402.906000000003</v>
          </cell>
          <cell r="E35">
            <v>54908.108000000007</v>
          </cell>
        </row>
      </sheetData>
      <sheetData sheetId="12">
        <row r="35">
          <cell r="B35">
            <v>1027290</v>
          </cell>
          <cell r="C35">
            <v>978352</v>
          </cell>
          <cell r="D35">
            <v>4779038</v>
          </cell>
          <cell r="E35">
            <v>4469131</v>
          </cell>
        </row>
      </sheetData>
      <sheetData sheetId="13">
        <row r="35">
          <cell r="B35">
            <v>880162</v>
          </cell>
          <cell r="C35">
            <v>805027</v>
          </cell>
          <cell r="D35">
            <v>4052551</v>
          </cell>
          <cell r="E35">
            <v>3742248</v>
          </cell>
        </row>
      </sheetData>
      <sheetData sheetId="14">
        <row r="35">
          <cell r="B35">
            <v>292514</v>
          </cell>
          <cell r="C35">
            <v>328835</v>
          </cell>
          <cell r="D35">
            <v>1591674</v>
          </cell>
          <cell r="E35">
            <v>1472638</v>
          </cell>
        </row>
      </sheetData>
      <sheetData sheetId="15">
        <row r="35">
          <cell r="B35">
            <v>13363164</v>
          </cell>
          <cell r="C35">
            <v>12971868</v>
          </cell>
          <cell r="D35">
            <v>62874821</v>
          </cell>
          <cell r="E35">
            <v>60681066</v>
          </cell>
        </row>
      </sheetData>
      <sheetData sheetId="16">
        <row r="35">
          <cell r="B35">
            <v>10400240</v>
          </cell>
          <cell r="C35">
            <v>9593724</v>
          </cell>
          <cell r="D35">
            <v>48470644</v>
          </cell>
          <cell r="E35">
            <v>43408139</v>
          </cell>
        </row>
      </sheetData>
      <sheetData sheetId="17">
        <row r="35">
          <cell r="B35">
            <v>6831763</v>
          </cell>
          <cell r="C35">
            <v>6872073</v>
          </cell>
          <cell r="D35">
            <v>29754493</v>
          </cell>
          <cell r="E35">
            <v>30520631</v>
          </cell>
        </row>
      </sheetData>
      <sheetData sheetId="18">
        <row r="35">
          <cell r="B35">
            <v>283111</v>
          </cell>
          <cell r="C35">
            <v>285776</v>
          </cell>
          <cell r="D35">
            <v>1233994</v>
          </cell>
          <cell r="E35">
            <v>1252808</v>
          </cell>
        </row>
      </sheetData>
      <sheetData sheetId="19">
        <row r="35">
          <cell r="B35">
            <v>1606241.75</v>
          </cell>
          <cell r="C35">
            <v>1465943.75</v>
          </cell>
          <cell r="D35">
            <v>7300415.5</v>
          </cell>
          <cell r="E35">
            <v>6701413</v>
          </cell>
        </row>
      </sheetData>
      <sheetData sheetId="20">
        <row r="35">
          <cell r="B35">
            <v>823280.75</v>
          </cell>
          <cell r="C35">
            <v>751629.25</v>
          </cell>
          <cell r="D35">
            <v>3878368.42</v>
          </cell>
          <cell r="E35">
            <v>3421459.75</v>
          </cell>
        </row>
      </sheetData>
      <sheetData sheetId="21">
        <row r="35">
          <cell r="B35">
            <v>194050.5</v>
          </cell>
          <cell r="C35">
            <v>175613.25</v>
          </cell>
          <cell r="D35">
            <v>838034</v>
          </cell>
          <cell r="E35">
            <v>848696.5</v>
          </cell>
        </row>
      </sheetData>
      <sheetData sheetId="22">
        <row r="35">
          <cell r="B35">
            <v>588910.5</v>
          </cell>
          <cell r="C35">
            <v>538701.25</v>
          </cell>
          <cell r="D35">
            <v>2584013.08</v>
          </cell>
          <cell r="E35">
            <v>2431256.75</v>
          </cell>
        </row>
      </sheetData>
      <sheetData sheetId="23">
        <row r="35">
          <cell r="B35">
            <v>13795</v>
          </cell>
          <cell r="C35">
            <v>14579</v>
          </cell>
          <cell r="D35">
            <v>58033</v>
          </cell>
          <cell r="E35">
            <v>61877</v>
          </cell>
        </row>
      </sheetData>
      <sheetData sheetId="24">
        <row r="35">
          <cell r="B35">
            <v>217988224</v>
          </cell>
          <cell r="C35">
            <v>228756242</v>
          </cell>
          <cell r="D35">
            <v>960243362</v>
          </cell>
          <cell r="E35">
            <v>1026595342</v>
          </cell>
        </row>
      </sheetData>
      <sheetData sheetId="25">
        <row r="35">
          <cell r="B35">
            <v>457</v>
          </cell>
          <cell r="C35">
            <v>504</v>
          </cell>
          <cell r="D35">
            <v>1816</v>
          </cell>
          <cell r="E35">
            <v>1757</v>
          </cell>
        </row>
      </sheetData>
      <sheetData sheetId="26">
        <row r="35">
          <cell r="B35">
            <v>2361394</v>
          </cell>
          <cell r="C35">
            <v>3082580</v>
          </cell>
          <cell r="D35">
            <v>8521056</v>
          </cell>
          <cell r="E35">
            <v>12157740</v>
          </cell>
        </row>
      </sheetData>
      <sheetData sheetId="27">
        <row r="35">
          <cell r="B35">
            <v>1741066</v>
          </cell>
          <cell r="C35">
            <v>1925109</v>
          </cell>
          <cell r="D35">
            <v>6487771</v>
          </cell>
          <cell r="E35">
            <v>8226547</v>
          </cell>
        </row>
      </sheetData>
      <sheetData sheetId="28">
        <row r="35">
          <cell r="B35">
            <v>620328</v>
          </cell>
          <cell r="C35">
            <v>1157471</v>
          </cell>
          <cell r="D35">
            <v>2033285</v>
          </cell>
          <cell r="E35">
            <v>3931193</v>
          </cell>
        </row>
      </sheetData>
      <sheetData sheetId="29">
        <row r="35">
          <cell r="B35">
            <v>443703</v>
          </cell>
          <cell r="C35">
            <v>481640</v>
          </cell>
          <cell r="D35">
            <v>1729951</v>
          </cell>
          <cell r="E35">
            <v>2130221</v>
          </cell>
        </row>
      </sheetData>
      <sheetData sheetId="30">
        <row r="35">
          <cell r="B35">
            <v>284703</v>
          </cell>
          <cell r="C35">
            <v>365342</v>
          </cell>
          <cell r="D35">
            <v>1242950</v>
          </cell>
          <cell r="E35">
            <v>1669180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1"/>
  <sheetViews>
    <sheetView tabSelected="1" workbookViewId="0">
      <selection activeCell="DS8" sqref="DS8"/>
    </sheetView>
  </sheetViews>
  <sheetFormatPr baseColWidth="10" defaultColWidth="9.140625" defaultRowHeight="15" x14ac:dyDescent="0.25"/>
  <cols>
    <col min="1" max="1" width="19" customWidth="1"/>
    <col min="98" max="98" width="11.42578125" customWidth="1"/>
  </cols>
  <sheetData>
    <row r="1" spans="1:121" ht="36.75" customHeight="1" x14ac:dyDescent="0.25">
      <c r="A1" s="1" t="s">
        <v>0</v>
      </c>
      <c r="B1" s="2" t="s">
        <v>60</v>
      </c>
      <c r="C1" s="2"/>
      <c r="D1" s="2" t="s">
        <v>1</v>
      </c>
      <c r="E1" s="2"/>
      <c r="F1" s="2"/>
      <c r="G1" s="2" t="s">
        <v>61</v>
      </c>
      <c r="H1" s="2"/>
      <c r="I1" s="2" t="s">
        <v>2</v>
      </c>
      <c r="J1" s="2"/>
      <c r="K1" s="2"/>
      <c r="L1" s="2" t="s">
        <v>62</v>
      </c>
      <c r="M1" s="2"/>
      <c r="N1" s="2" t="s">
        <v>3</v>
      </c>
      <c r="O1" s="2"/>
      <c r="P1" s="2"/>
      <c r="Q1" s="2" t="s">
        <v>63</v>
      </c>
      <c r="R1" s="2"/>
      <c r="S1" s="2" t="s">
        <v>4</v>
      </c>
      <c r="T1" s="2"/>
      <c r="U1" s="2"/>
      <c r="V1" s="2" t="s">
        <v>64</v>
      </c>
      <c r="W1" s="2"/>
      <c r="X1" s="2" t="s">
        <v>5</v>
      </c>
      <c r="Y1" s="2"/>
      <c r="Z1" s="2"/>
      <c r="AA1" s="3" t="s">
        <v>65</v>
      </c>
      <c r="AB1" s="3"/>
      <c r="AC1" s="2" t="s">
        <v>6</v>
      </c>
      <c r="AD1" s="2"/>
      <c r="AE1" s="2"/>
      <c r="AF1" s="2" t="s">
        <v>66</v>
      </c>
      <c r="AG1" s="2"/>
      <c r="AH1" s="2" t="s">
        <v>7</v>
      </c>
      <c r="AI1" s="2"/>
      <c r="AJ1" s="2"/>
      <c r="AK1" s="2" t="s">
        <v>67</v>
      </c>
      <c r="AL1" s="2"/>
      <c r="AM1" s="2" t="s">
        <v>8</v>
      </c>
      <c r="AN1" s="2"/>
      <c r="AO1" s="2"/>
      <c r="AP1" s="2" t="s">
        <v>68</v>
      </c>
      <c r="AQ1" s="2"/>
      <c r="AR1" s="2" t="s">
        <v>9</v>
      </c>
      <c r="AS1" s="2"/>
      <c r="AT1" s="2"/>
      <c r="AU1" s="2" t="s">
        <v>69</v>
      </c>
      <c r="AV1" s="2"/>
      <c r="AW1" s="2" t="s">
        <v>10</v>
      </c>
      <c r="AX1" s="2"/>
      <c r="AY1" s="2"/>
      <c r="AZ1" s="3" t="s">
        <v>70</v>
      </c>
      <c r="BA1" s="3"/>
      <c r="BB1" s="2" t="s">
        <v>11</v>
      </c>
      <c r="BC1" s="2"/>
      <c r="BD1" s="2"/>
      <c r="BE1" s="2" t="s">
        <v>71</v>
      </c>
      <c r="BF1" s="2"/>
      <c r="BG1" s="2" t="s">
        <v>12</v>
      </c>
      <c r="BH1" s="2"/>
      <c r="BI1" s="2"/>
      <c r="BJ1" s="2" t="s">
        <v>72</v>
      </c>
      <c r="BK1" s="2"/>
      <c r="BL1" s="2" t="s">
        <v>13</v>
      </c>
      <c r="BM1" s="2"/>
      <c r="BN1" s="2"/>
      <c r="BO1" s="2" t="s">
        <v>73</v>
      </c>
      <c r="BP1" s="2"/>
      <c r="BQ1" s="2" t="s">
        <v>14</v>
      </c>
      <c r="BR1" s="2"/>
      <c r="BS1" s="2"/>
      <c r="BT1" s="2" t="s">
        <v>74</v>
      </c>
      <c r="BU1" s="2"/>
      <c r="BV1" s="2" t="s">
        <v>15</v>
      </c>
      <c r="BW1" s="2"/>
      <c r="BX1" s="2"/>
      <c r="BY1" s="2" t="s">
        <v>75</v>
      </c>
      <c r="BZ1" s="2"/>
      <c r="CA1" s="2" t="s">
        <v>16</v>
      </c>
      <c r="CB1" s="2"/>
      <c r="CC1" s="2"/>
      <c r="CD1" s="2" t="s">
        <v>76</v>
      </c>
      <c r="CE1" s="2"/>
      <c r="CF1" s="2" t="s">
        <v>17</v>
      </c>
      <c r="CG1" s="2"/>
      <c r="CH1" s="2"/>
      <c r="CI1" s="2" t="s">
        <v>77</v>
      </c>
      <c r="CJ1" s="2"/>
      <c r="CK1" s="2" t="s">
        <v>18</v>
      </c>
      <c r="CL1" s="2"/>
      <c r="CM1" s="2"/>
      <c r="CN1" s="2" t="s">
        <v>78</v>
      </c>
      <c r="CO1" s="2"/>
      <c r="CP1" s="2" t="s">
        <v>19</v>
      </c>
      <c r="CQ1" s="2"/>
      <c r="CR1" s="2"/>
      <c r="CS1" s="2" t="s">
        <v>79</v>
      </c>
      <c r="CT1" s="2"/>
      <c r="CU1" s="2" t="s">
        <v>20</v>
      </c>
      <c r="CV1" s="2"/>
      <c r="CW1" s="2"/>
      <c r="CX1" s="2" t="s">
        <v>80</v>
      </c>
      <c r="CY1" s="2"/>
      <c r="CZ1" s="2" t="s">
        <v>21</v>
      </c>
      <c r="DA1" s="2"/>
      <c r="DB1" s="2"/>
      <c r="DC1" s="2" t="s">
        <v>81</v>
      </c>
      <c r="DD1" s="2"/>
      <c r="DE1" s="2" t="s">
        <v>22</v>
      </c>
      <c r="DF1" s="2"/>
      <c r="DG1" s="2"/>
      <c r="DH1" s="2" t="s">
        <v>82</v>
      </c>
      <c r="DI1" s="2"/>
      <c r="DJ1" s="2" t="s">
        <v>23</v>
      </c>
      <c r="DK1" s="2"/>
      <c r="DL1" s="2"/>
      <c r="DM1" s="2" t="s">
        <v>83</v>
      </c>
      <c r="DN1" s="2"/>
      <c r="DO1" s="2" t="s">
        <v>24</v>
      </c>
      <c r="DP1" s="2"/>
      <c r="DQ1" s="2"/>
    </row>
    <row r="2" spans="1:121" ht="26.25" customHeight="1" x14ac:dyDescent="0.25">
      <c r="A2" s="1"/>
      <c r="B2" s="4" t="s">
        <v>25</v>
      </c>
      <c r="C2" s="4" t="s">
        <v>26</v>
      </c>
      <c r="D2" s="4" t="s">
        <v>25</v>
      </c>
      <c r="E2" s="4" t="s">
        <v>26</v>
      </c>
      <c r="F2" s="5" t="s">
        <v>27</v>
      </c>
      <c r="G2" s="4" t="s">
        <v>25</v>
      </c>
      <c r="H2" s="4" t="s">
        <v>26</v>
      </c>
      <c r="I2" s="4" t="s">
        <v>25</v>
      </c>
      <c r="J2" s="4" t="s">
        <v>26</v>
      </c>
      <c r="K2" s="5" t="s">
        <v>27</v>
      </c>
      <c r="L2" s="4" t="s">
        <v>25</v>
      </c>
      <c r="M2" s="4" t="s">
        <v>26</v>
      </c>
      <c r="N2" s="4" t="s">
        <v>25</v>
      </c>
      <c r="O2" s="4" t="s">
        <v>26</v>
      </c>
      <c r="P2" s="5" t="s">
        <v>27</v>
      </c>
      <c r="Q2" s="4" t="s">
        <v>25</v>
      </c>
      <c r="R2" s="4" t="s">
        <v>26</v>
      </c>
      <c r="S2" s="4" t="s">
        <v>25</v>
      </c>
      <c r="T2" s="4" t="s">
        <v>26</v>
      </c>
      <c r="U2" s="5" t="s">
        <v>27</v>
      </c>
      <c r="V2" s="4" t="s">
        <v>25</v>
      </c>
      <c r="W2" s="4" t="s">
        <v>26</v>
      </c>
      <c r="X2" s="4" t="s">
        <v>25</v>
      </c>
      <c r="Y2" s="4" t="s">
        <v>26</v>
      </c>
      <c r="Z2" s="5" t="s">
        <v>27</v>
      </c>
      <c r="AA2" s="4" t="s">
        <v>25</v>
      </c>
      <c r="AB2" s="4" t="s">
        <v>26</v>
      </c>
      <c r="AC2" s="4" t="s">
        <v>25</v>
      </c>
      <c r="AD2" s="4" t="s">
        <v>26</v>
      </c>
      <c r="AE2" s="5" t="s">
        <v>27</v>
      </c>
      <c r="AF2" s="4" t="s">
        <v>25</v>
      </c>
      <c r="AG2" s="4" t="s">
        <v>26</v>
      </c>
      <c r="AH2" s="4" t="s">
        <v>25</v>
      </c>
      <c r="AI2" s="4" t="s">
        <v>26</v>
      </c>
      <c r="AJ2" s="5" t="s">
        <v>27</v>
      </c>
      <c r="AK2" s="4" t="s">
        <v>25</v>
      </c>
      <c r="AL2" s="4" t="s">
        <v>26</v>
      </c>
      <c r="AM2" s="4" t="s">
        <v>25</v>
      </c>
      <c r="AN2" s="4" t="s">
        <v>26</v>
      </c>
      <c r="AO2" s="5" t="s">
        <v>27</v>
      </c>
      <c r="AP2" s="4" t="s">
        <v>25</v>
      </c>
      <c r="AQ2" s="4" t="s">
        <v>26</v>
      </c>
      <c r="AR2" s="4" t="s">
        <v>25</v>
      </c>
      <c r="AS2" s="4" t="s">
        <v>26</v>
      </c>
      <c r="AT2" s="5" t="s">
        <v>27</v>
      </c>
      <c r="AU2" s="4" t="s">
        <v>25</v>
      </c>
      <c r="AV2" s="4" t="s">
        <v>26</v>
      </c>
      <c r="AW2" s="4" t="s">
        <v>25</v>
      </c>
      <c r="AX2" s="4" t="s">
        <v>26</v>
      </c>
      <c r="AY2" s="5" t="s">
        <v>27</v>
      </c>
      <c r="AZ2" s="4" t="s">
        <v>25</v>
      </c>
      <c r="BA2" s="4" t="s">
        <v>26</v>
      </c>
      <c r="BB2" s="4" t="s">
        <v>25</v>
      </c>
      <c r="BC2" s="4" t="s">
        <v>26</v>
      </c>
      <c r="BD2" s="5" t="s">
        <v>27</v>
      </c>
      <c r="BE2" s="4">
        <v>2022</v>
      </c>
      <c r="BF2" s="4">
        <v>2023</v>
      </c>
      <c r="BG2" s="4">
        <v>2022</v>
      </c>
      <c r="BH2" s="4">
        <v>2023</v>
      </c>
      <c r="BI2" s="5" t="s">
        <v>27</v>
      </c>
      <c r="BJ2" s="6">
        <v>2022</v>
      </c>
      <c r="BK2" s="4">
        <v>2023</v>
      </c>
      <c r="BL2" s="4">
        <v>2022</v>
      </c>
      <c r="BM2" s="4">
        <v>2023</v>
      </c>
      <c r="BN2" s="5" t="s">
        <v>27</v>
      </c>
      <c r="BO2" s="4">
        <v>2022</v>
      </c>
      <c r="BP2" s="4">
        <v>2023</v>
      </c>
      <c r="BQ2" s="4">
        <v>2022</v>
      </c>
      <c r="BR2" s="4">
        <v>2023</v>
      </c>
      <c r="BS2" s="5" t="s">
        <v>27</v>
      </c>
      <c r="BT2" s="4">
        <v>2022</v>
      </c>
      <c r="BU2" s="4">
        <v>2023</v>
      </c>
      <c r="BV2" s="4">
        <v>2022</v>
      </c>
      <c r="BW2" s="4">
        <v>2023</v>
      </c>
      <c r="BX2" s="5" t="s">
        <v>27</v>
      </c>
      <c r="BY2" s="4">
        <v>2022</v>
      </c>
      <c r="BZ2" s="4">
        <v>2023</v>
      </c>
      <c r="CA2" s="4">
        <v>2022</v>
      </c>
      <c r="CB2" s="4">
        <v>2023</v>
      </c>
      <c r="CC2" s="5" t="s">
        <v>27</v>
      </c>
      <c r="CD2" s="4">
        <v>2022</v>
      </c>
      <c r="CE2" s="4">
        <v>2023</v>
      </c>
      <c r="CF2" s="4">
        <v>2022</v>
      </c>
      <c r="CG2" s="4">
        <v>2023</v>
      </c>
      <c r="CH2" s="5" t="s">
        <v>27</v>
      </c>
      <c r="CI2" s="4" t="s">
        <v>28</v>
      </c>
      <c r="CJ2" s="4" t="s">
        <v>29</v>
      </c>
      <c r="CK2" s="4" t="s">
        <v>28</v>
      </c>
      <c r="CL2" s="4" t="s">
        <v>29</v>
      </c>
      <c r="CM2" s="5" t="s">
        <v>27</v>
      </c>
      <c r="CN2" s="4">
        <v>2022</v>
      </c>
      <c r="CO2" s="4">
        <v>2023</v>
      </c>
      <c r="CP2" s="4">
        <v>2022</v>
      </c>
      <c r="CQ2" s="4">
        <v>2023</v>
      </c>
      <c r="CR2" s="5" t="s">
        <v>27</v>
      </c>
      <c r="CS2" s="4">
        <v>2022</v>
      </c>
      <c r="CT2" s="4">
        <v>2023</v>
      </c>
      <c r="CU2" s="4">
        <v>2022</v>
      </c>
      <c r="CV2" s="4">
        <v>2023</v>
      </c>
      <c r="CW2" s="5" t="s">
        <v>27</v>
      </c>
      <c r="CX2" s="4">
        <v>2022</v>
      </c>
      <c r="CY2" s="4">
        <v>2023</v>
      </c>
      <c r="CZ2" s="4">
        <v>2022</v>
      </c>
      <c r="DA2" s="4">
        <v>2023</v>
      </c>
      <c r="DB2" s="5" t="s">
        <v>27</v>
      </c>
      <c r="DC2" s="4">
        <v>2022</v>
      </c>
      <c r="DD2" s="4">
        <v>2023</v>
      </c>
      <c r="DE2" s="4">
        <v>2022</v>
      </c>
      <c r="DF2" s="4">
        <v>2023</v>
      </c>
      <c r="DG2" s="5" t="s">
        <v>27</v>
      </c>
      <c r="DH2" s="4">
        <v>2022</v>
      </c>
      <c r="DI2" s="4">
        <v>2023</v>
      </c>
      <c r="DJ2" s="4">
        <v>2022</v>
      </c>
      <c r="DK2" s="4">
        <v>2023</v>
      </c>
      <c r="DL2" s="5" t="s">
        <v>27</v>
      </c>
      <c r="DM2" s="4">
        <v>2022</v>
      </c>
      <c r="DN2" s="4">
        <v>2023</v>
      </c>
      <c r="DO2" s="4">
        <v>2022</v>
      </c>
      <c r="DP2" s="4">
        <v>2023</v>
      </c>
      <c r="DQ2" s="5" t="s">
        <v>27</v>
      </c>
    </row>
    <row r="3" spans="1:121" x14ac:dyDescent="0.25">
      <c r="A3" s="7" t="s">
        <v>30</v>
      </c>
      <c r="B3" s="8">
        <v>666365</v>
      </c>
      <c r="C3" s="8">
        <v>513336</v>
      </c>
      <c r="D3" s="8">
        <v>3267519</v>
      </c>
      <c r="E3" s="8">
        <v>3225510</v>
      </c>
      <c r="F3" s="9">
        <v>-1.285654345085675</v>
      </c>
      <c r="G3" s="8">
        <v>178256</v>
      </c>
      <c r="H3" s="8">
        <v>525673</v>
      </c>
      <c r="I3" s="8">
        <v>1317814</v>
      </c>
      <c r="J3" s="8">
        <v>2620595</v>
      </c>
      <c r="K3" s="9">
        <v>98.859247207876081</v>
      </c>
      <c r="L3" s="8">
        <v>177873</v>
      </c>
      <c r="M3" s="8">
        <v>57016</v>
      </c>
      <c r="N3" s="8">
        <v>439634</v>
      </c>
      <c r="O3" s="8">
        <v>292055</v>
      </c>
      <c r="P3" s="9">
        <v>-33.568604793987731</v>
      </c>
      <c r="Q3" s="8">
        <v>0</v>
      </c>
      <c r="R3" s="8">
        <v>0</v>
      </c>
      <c r="S3" s="8">
        <v>30</v>
      </c>
      <c r="T3" s="8">
        <v>109</v>
      </c>
      <c r="U3" s="9">
        <v>263.33333333333331</v>
      </c>
      <c r="V3" s="8">
        <v>2291.5700000000002</v>
      </c>
      <c r="W3" s="8">
        <v>2264.7330000000002</v>
      </c>
      <c r="X3" s="8">
        <v>7910.0629999999983</v>
      </c>
      <c r="Y3" s="8">
        <v>9418.3859999999986</v>
      </c>
      <c r="Z3" s="9">
        <v>19.068406914078931</v>
      </c>
      <c r="AA3" s="8">
        <v>3219</v>
      </c>
      <c r="AB3" s="8">
        <v>3683</v>
      </c>
      <c r="AC3" s="8">
        <v>19338</v>
      </c>
      <c r="AD3" s="8">
        <v>20216</v>
      </c>
      <c r="AE3" s="9">
        <v>4.5402833798738271</v>
      </c>
      <c r="AF3" s="8">
        <v>2761</v>
      </c>
      <c r="AG3" s="8">
        <v>2907</v>
      </c>
      <c r="AH3" s="8">
        <v>12637</v>
      </c>
      <c r="AI3" s="8">
        <v>12627</v>
      </c>
      <c r="AJ3" s="9">
        <v>-7.9132705547209525E-2</v>
      </c>
      <c r="AK3" s="8">
        <v>0</v>
      </c>
      <c r="AL3" s="8">
        <v>0</v>
      </c>
      <c r="AM3" s="8">
        <v>0</v>
      </c>
      <c r="AN3" s="8">
        <v>0</v>
      </c>
      <c r="AO3" s="9" t="s">
        <v>51</v>
      </c>
      <c r="AP3" s="8">
        <v>25180</v>
      </c>
      <c r="AQ3" s="8">
        <v>168728</v>
      </c>
      <c r="AR3" s="8">
        <v>140188</v>
      </c>
      <c r="AS3" s="8">
        <v>1244036</v>
      </c>
      <c r="AT3" s="9">
        <v>787.4054840642566</v>
      </c>
      <c r="AU3" s="8">
        <v>0</v>
      </c>
      <c r="AV3" s="8">
        <v>0</v>
      </c>
      <c r="AW3" s="8">
        <v>0</v>
      </c>
      <c r="AX3" s="8">
        <v>0</v>
      </c>
      <c r="AY3" s="9" t="s">
        <v>51</v>
      </c>
      <c r="AZ3" s="8">
        <v>0</v>
      </c>
      <c r="BA3" s="8">
        <v>0</v>
      </c>
      <c r="BB3" s="8">
        <v>0</v>
      </c>
      <c r="BC3" s="8">
        <v>0</v>
      </c>
      <c r="BD3" s="9" t="s">
        <v>51</v>
      </c>
      <c r="BE3" s="8">
        <v>0</v>
      </c>
      <c r="BF3" s="8">
        <v>0</v>
      </c>
      <c r="BG3" s="8">
        <v>0</v>
      </c>
      <c r="BH3" s="8">
        <v>0</v>
      </c>
      <c r="BI3" s="9" t="s">
        <v>51</v>
      </c>
      <c r="BJ3" s="8">
        <v>0</v>
      </c>
      <c r="BK3" s="8">
        <v>0</v>
      </c>
      <c r="BL3" s="8">
        <v>3</v>
      </c>
      <c r="BM3" s="8">
        <v>9</v>
      </c>
      <c r="BN3" s="9">
        <v>200</v>
      </c>
      <c r="BO3" s="8">
        <v>0</v>
      </c>
      <c r="BP3" s="8">
        <v>0</v>
      </c>
      <c r="BQ3" s="8">
        <v>0</v>
      </c>
      <c r="BR3" s="8">
        <v>0</v>
      </c>
      <c r="BS3" s="9" t="s">
        <v>51</v>
      </c>
      <c r="BT3" s="8">
        <v>0</v>
      </c>
      <c r="BU3" s="8">
        <v>0</v>
      </c>
      <c r="BV3" s="8">
        <v>0</v>
      </c>
      <c r="BW3" s="8">
        <v>0</v>
      </c>
      <c r="BX3" s="9" t="s">
        <v>51</v>
      </c>
      <c r="BY3" s="8">
        <v>0</v>
      </c>
      <c r="BZ3" s="8">
        <v>0</v>
      </c>
      <c r="CA3" s="8">
        <v>3</v>
      </c>
      <c r="CB3" s="8">
        <v>9</v>
      </c>
      <c r="CC3" s="9">
        <v>200</v>
      </c>
      <c r="CD3" s="8">
        <v>96</v>
      </c>
      <c r="CE3" s="8">
        <v>100</v>
      </c>
      <c r="CF3" s="8">
        <v>419</v>
      </c>
      <c r="CG3" s="8">
        <v>466</v>
      </c>
      <c r="CH3" s="9">
        <v>11.21718377088305</v>
      </c>
      <c r="CI3" s="8">
        <v>2213344</v>
      </c>
      <c r="CJ3" s="8">
        <v>2836963</v>
      </c>
      <c r="CK3" s="8">
        <v>8932167</v>
      </c>
      <c r="CL3" s="8">
        <v>9794015</v>
      </c>
      <c r="CM3" s="9">
        <v>9.6488119848184652</v>
      </c>
      <c r="CN3" s="8">
        <v>19</v>
      </c>
      <c r="CO3" s="8">
        <v>19</v>
      </c>
      <c r="CP3" s="8">
        <v>49</v>
      </c>
      <c r="CQ3" s="8">
        <v>41</v>
      </c>
      <c r="CR3" s="9">
        <v>-16.326530612244891</v>
      </c>
      <c r="CS3" s="8">
        <v>17441</v>
      </c>
      <c r="CT3" s="8">
        <v>40941</v>
      </c>
      <c r="CU3" s="8">
        <v>53412</v>
      </c>
      <c r="CV3" s="8">
        <v>85120</v>
      </c>
      <c r="CW3" s="9">
        <v>59.364936718340452</v>
      </c>
      <c r="CX3" s="8">
        <v>0</v>
      </c>
      <c r="CY3" s="8">
        <v>0</v>
      </c>
      <c r="CZ3" s="8">
        <v>0</v>
      </c>
      <c r="DA3" s="8">
        <v>0</v>
      </c>
      <c r="DB3" s="9" t="s">
        <v>51</v>
      </c>
      <c r="DC3" s="8">
        <v>17441</v>
      </c>
      <c r="DD3" s="8">
        <v>40941</v>
      </c>
      <c r="DE3" s="8">
        <v>53412</v>
      </c>
      <c r="DF3" s="8">
        <v>85120</v>
      </c>
      <c r="DG3" s="9">
        <v>59.364936718340452</v>
      </c>
      <c r="DH3" s="8">
        <v>0</v>
      </c>
      <c r="DI3" s="8">
        <v>0</v>
      </c>
      <c r="DJ3" s="8">
        <v>0</v>
      </c>
      <c r="DK3" s="8">
        <v>0</v>
      </c>
      <c r="DL3" s="9" t="s">
        <v>51</v>
      </c>
      <c r="DM3" s="8">
        <v>0</v>
      </c>
      <c r="DN3" s="8">
        <v>0</v>
      </c>
      <c r="DO3" s="8">
        <v>0</v>
      </c>
      <c r="DP3" s="8">
        <v>0</v>
      </c>
      <c r="DQ3" s="9" t="s">
        <v>51</v>
      </c>
    </row>
    <row r="4" spans="1:121" x14ac:dyDescent="0.25">
      <c r="A4" s="7" t="s">
        <v>31</v>
      </c>
      <c r="B4" s="8">
        <v>0</v>
      </c>
      <c r="C4" s="8">
        <v>4012</v>
      </c>
      <c r="D4" s="8">
        <v>14575</v>
      </c>
      <c r="E4" s="8">
        <v>15970</v>
      </c>
      <c r="F4" s="9">
        <v>9.5711835334476802</v>
      </c>
      <c r="G4" s="8">
        <v>158394</v>
      </c>
      <c r="H4" s="8">
        <v>128304</v>
      </c>
      <c r="I4" s="8">
        <v>633655</v>
      </c>
      <c r="J4" s="8">
        <v>846887</v>
      </c>
      <c r="K4" s="9">
        <v>33.651119299934493</v>
      </c>
      <c r="L4" s="8">
        <v>139796</v>
      </c>
      <c r="M4" s="8">
        <v>96773</v>
      </c>
      <c r="N4" s="8">
        <v>653588</v>
      </c>
      <c r="O4" s="8">
        <v>493013</v>
      </c>
      <c r="P4" s="9">
        <v>-24.568229526857891</v>
      </c>
      <c r="Q4" s="8">
        <v>124759</v>
      </c>
      <c r="R4" s="8">
        <v>88036</v>
      </c>
      <c r="S4" s="8">
        <v>585752</v>
      </c>
      <c r="T4" s="8">
        <v>455819</v>
      </c>
      <c r="U4" s="9">
        <v>-22.182254606044879</v>
      </c>
      <c r="V4" s="8">
        <v>98.534999999999997</v>
      </c>
      <c r="W4" s="8">
        <v>0</v>
      </c>
      <c r="X4" s="8">
        <v>177.208</v>
      </c>
      <c r="Y4" s="8">
        <v>0</v>
      </c>
      <c r="Z4" s="9">
        <v>-100</v>
      </c>
      <c r="AA4" s="8">
        <v>1867</v>
      </c>
      <c r="AB4" s="8">
        <v>2586</v>
      </c>
      <c r="AC4" s="8">
        <v>9119</v>
      </c>
      <c r="AD4" s="8">
        <v>10157</v>
      </c>
      <c r="AE4" s="9">
        <v>11.382827064371099</v>
      </c>
      <c r="AF4" s="8">
        <v>247</v>
      </c>
      <c r="AG4" s="8">
        <v>109</v>
      </c>
      <c r="AH4" s="8">
        <v>1004</v>
      </c>
      <c r="AI4" s="8">
        <v>805</v>
      </c>
      <c r="AJ4" s="9">
        <v>-19.820717131474101</v>
      </c>
      <c r="AK4" s="8">
        <v>0</v>
      </c>
      <c r="AL4" s="8">
        <v>0</v>
      </c>
      <c r="AM4" s="8">
        <v>0</v>
      </c>
      <c r="AN4" s="8">
        <v>0</v>
      </c>
      <c r="AO4" s="9" t="s">
        <v>51</v>
      </c>
      <c r="AP4" s="8">
        <v>0</v>
      </c>
      <c r="AQ4" s="8">
        <v>3912</v>
      </c>
      <c r="AR4" s="8">
        <v>14977</v>
      </c>
      <c r="AS4" s="8">
        <v>8920</v>
      </c>
      <c r="AT4" s="9">
        <v>-40.442011083661612</v>
      </c>
      <c r="AU4" s="8">
        <v>0</v>
      </c>
      <c r="AV4" s="8">
        <v>3912</v>
      </c>
      <c r="AW4" s="8">
        <v>14977</v>
      </c>
      <c r="AX4" s="8">
        <v>8920</v>
      </c>
      <c r="AY4" s="9">
        <v>-40.442011083661612</v>
      </c>
      <c r="AZ4" s="8">
        <v>15032</v>
      </c>
      <c r="BA4" s="8">
        <v>242</v>
      </c>
      <c r="BB4" s="8">
        <v>25512</v>
      </c>
      <c r="BC4" s="8">
        <v>10155</v>
      </c>
      <c r="BD4" s="9">
        <v>-60.195202257761053</v>
      </c>
      <c r="BE4" s="8">
        <v>657</v>
      </c>
      <c r="BF4" s="8">
        <v>0</v>
      </c>
      <c r="BG4" s="8">
        <v>1084</v>
      </c>
      <c r="BH4" s="8">
        <v>400</v>
      </c>
      <c r="BI4" s="9">
        <v>-63.099630996309962</v>
      </c>
      <c r="BJ4" s="8">
        <v>18794.75</v>
      </c>
      <c r="BK4" s="8">
        <v>14199.5</v>
      </c>
      <c r="BL4" s="8">
        <v>88103.5</v>
      </c>
      <c r="BM4" s="8">
        <v>70489.25</v>
      </c>
      <c r="BN4" s="9">
        <v>-19.992679064963369</v>
      </c>
      <c r="BO4" s="8">
        <v>0</v>
      </c>
      <c r="BP4" s="8">
        <v>418.5</v>
      </c>
      <c r="BQ4" s="8">
        <v>1228</v>
      </c>
      <c r="BR4" s="8">
        <v>965.5</v>
      </c>
      <c r="BS4" s="9">
        <v>-21.37622149837134</v>
      </c>
      <c r="BT4" s="8">
        <v>16692.75</v>
      </c>
      <c r="BU4" s="8">
        <v>12284.75</v>
      </c>
      <c r="BV4" s="8">
        <v>74872.25</v>
      </c>
      <c r="BW4" s="8">
        <v>61028</v>
      </c>
      <c r="BX4" s="9">
        <v>-18.490495477296339</v>
      </c>
      <c r="BY4" s="8">
        <v>2102</v>
      </c>
      <c r="BZ4" s="8">
        <v>1496.25</v>
      </c>
      <c r="CA4" s="8">
        <v>12003.25</v>
      </c>
      <c r="CB4" s="8">
        <v>8495.75</v>
      </c>
      <c r="CC4" s="9">
        <v>-29.221252577426949</v>
      </c>
      <c r="CD4" s="8">
        <v>52</v>
      </c>
      <c r="CE4" s="8">
        <v>64</v>
      </c>
      <c r="CF4" s="8">
        <v>259</v>
      </c>
      <c r="CG4" s="8">
        <v>288</v>
      </c>
      <c r="CH4" s="9">
        <v>11.1969111969112</v>
      </c>
      <c r="CI4" s="8">
        <v>786583</v>
      </c>
      <c r="CJ4" s="8">
        <v>1344115</v>
      </c>
      <c r="CK4" s="8">
        <v>4287748</v>
      </c>
      <c r="CL4" s="8">
        <v>4925179</v>
      </c>
      <c r="CM4" s="9">
        <v>14.866335428294761</v>
      </c>
      <c r="CN4" s="8">
        <v>3</v>
      </c>
      <c r="CO4" s="8">
        <v>12</v>
      </c>
      <c r="CP4" s="8">
        <v>18</v>
      </c>
      <c r="CQ4" s="8">
        <v>32</v>
      </c>
      <c r="CR4" s="9">
        <v>77.777777777777771</v>
      </c>
      <c r="CS4" s="8">
        <v>12273</v>
      </c>
      <c r="CT4" s="8">
        <v>28730</v>
      </c>
      <c r="CU4" s="8">
        <v>74092</v>
      </c>
      <c r="CV4" s="8">
        <v>104085</v>
      </c>
      <c r="CW4" s="9">
        <v>40.480753657614862</v>
      </c>
      <c r="CX4" s="8">
        <v>8648</v>
      </c>
      <c r="CY4" s="8">
        <v>9810</v>
      </c>
      <c r="CZ4" s="8">
        <v>49032</v>
      </c>
      <c r="DA4" s="8">
        <v>46025</v>
      </c>
      <c r="DB4" s="9">
        <v>-6.1327296459455027</v>
      </c>
      <c r="DC4" s="8">
        <v>3625</v>
      </c>
      <c r="DD4" s="8">
        <v>18920</v>
      </c>
      <c r="DE4" s="8">
        <v>25060</v>
      </c>
      <c r="DF4" s="8">
        <v>58060</v>
      </c>
      <c r="DG4" s="9">
        <v>131.68395849960089</v>
      </c>
      <c r="DH4" s="8">
        <v>1955</v>
      </c>
      <c r="DI4" s="8">
        <v>2703</v>
      </c>
      <c r="DJ4" s="8">
        <v>10892</v>
      </c>
      <c r="DK4" s="8">
        <v>11965</v>
      </c>
      <c r="DL4" s="9">
        <v>9.8512669849430807</v>
      </c>
      <c r="DM4" s="8">
        <v>131</v>
      </c>
      <c r="DN4" s="8">
        <v>111</v>
      </c>
      <c r="DO4" s="8">
        <v>684</v>
      </c>
      <c r="DP4" s="8">
        <v>543</v>
      </c>
      <c r="DQ4" s="9">
        <v>-20.614035087719301</v>
      </c>
    </row>
    <row r="5" spans="1:121" x14ac:dyDescent="0.25">
      <c r="A5" s="7" t="s">
        <v>32</v>
      </c>
      <c r="B5" s="8">
        <v>10360</v>
      </c>
      <c r="C5" s="8">
        <v>0</v>
      </c>
      <c r="D5" s="8">
        <v>38759</v>
      </c>
      <c r="E5" s="8">
        <v>8227</v>
      </c>
      <c r="F5" s="9">
        <v>-78.773962176526737</v>
      </c>
      <c r="G5" s="8">
        <v>361717</v>
      </c>
      <c r="H5" s="8">
        <v>256630</v>
      </c>
      <c r="I5" s="8">
        <v>1585951</v>
      </c>
      <c r="J5" s="8">
        <v>1609009</v>
      </c>
      <c r="K5" s="9">
        <v>1.4538910722966849</v>
      </c>
      <c r="L5" s="8">
        <v>158136</v>
      </c>
      <c r="M5" s="8">
        <v>137426</v>
      </c>
      <c r="N5" s="8">
        <v>692499</v>
      </c>
      <c r="O5" s="8">
        <v>491630</v>
      </c>
      <c r="P5" s="9">
        <v>-29.006395677105669</v>
      </c>
      <c r="Q5" s="8">
        <v>45016</v>
      </c>
      <c r="R5" s="8">
        <v>17740</v>
      </c>
      <c r="S5" s="8">
        <v>219187</v>
      </c>
      <c r="T5" s="8">
        <v>70026</v>
      </c>
      <c r="U5" s="9">
        <v>-68.051937386797576</v>
      </c>
      <c r="V5" s="8">
        <v>317.59699999999998</v>
      </c>
      <c r="W5" s="8">
        <v>366.68700000000001</v>
      </c>
      <c r="X5" s="8">
        <v>1078.1769999999999</v>
      </c>
      <c r="Y5" s="8">
        <v>1020.45</v>
      </c>
      <c r="Z5" s="9">
        <v>-5.3541301660117</v>
      </c>
      <c r="AA5" s="8">
        <v>5524</v>
      </c>
      <c r="AB5" s="8">
        <v>7076</v>
      </c>
      <c r="AC5" s="8">
        <v>24128</v>
      </c>
      <c r="AD5" s="8">
        <v>28105</v>
      </c>
      <c r="AE5" s="9">
        <v>16.48292440318302</v>
      </c>
      <c r="AF5" s="8">
        <v>2578</v>
      </c>
      <c r="AG5" s="8">
        <v>3860</v>
      </c>
      <c r="AH5" s="8">
        <v>11460</v>
      </c>
      <c r="AI5" s="8">
        <v>15787</v>
      </c>
      <c r="AJ5" s="9">
        <v>37.757417102966848</v>
      </c>
      <c r="AK5" s="8">
        <v>0</v>
      </c>
      <c r="AL5" s="8">
        <v>0</v>
      </c>
      <c r="AM5" s="8">
        <v>0</v>
      </c>
      <c r="AN5" s="8">
        <v>0</v>
      </c>
      <c r="AO5" s="9" t="s">
        <v>51</v>
      </c>
      <c r="AP5" s="8">
        <v>5591</v>
      </c>
      <c r="AQ5" s="8">
        <v>0</v>
      </c>
      <c r="AR5" s="8">
        <v>5732</v>
      </c>
      <c r="AS5" s="8">
        <v>43</v>
      </c>
      <c r="AT5" s="9">
        <v>-99.249825540823451</v>
      </c>
      <c r="AU5" s="8">
        <v>326</v>
      </c>
      <c r="AV5" s="8">
        <v>0</v>
      </c>
      <c r="AW5" s="8">
        <v>467</v>
      </c>
      <c r="AX5" s="8">
        <v>43</v>
      </c>
      <c r="AY5" s="9">
        <v>-90.792291220556748</v>
      </c>
      <c r="AZ5" s="8">
        <v>89007</v>
      </c>
      <c r="BA5" s="8">
        <v>82356</v>
      </c>
      <c r="BB5" s="8">
        <v>382247</v>
      </c>
      <c r="BC5" s="8">
        <v>309565</v>
      </c>
      <c r="BD5" s="9">
        <v>-19.014406914900579</v>
      </c>
      <c r="BE5" s="8">
        <v>4562</v>
      </c>
      <c r="BF5" s="8">
        <v>4069</v>
      </c>
      <c r="BG5" s="8">
        <v>17917</v>
      </c>
      <c r="BH5" s="8">
        <v>15943</v>
      </c>
      <c r="BI5" s="9">
        <v>-11.017469442428981</v>
      </c>
      <c r="BJ5" s="8">
        <v>2554.5</v>
      </c>
      <c r="BK5" s="8">
        <v>1114</v>
      </c>
      <c r="BL5" s="8">
        <v>12353</v>
      </c>
      <c r="BM5" s="8">
        <v>6697</v>
      </c>
      <c r="BN5" s="9">
        <v>-45.786448635958877</v>
      </c>
      <c r="BO5" s="8">
        <v>163</v>
      </c>
      <c r="BP5" s="8">
        <v>0</v>
      </c>
      <c r="BQ5" s="8">
        <v>171</v>
      </c>
      <c r="BR5" s="8">
        <v>17</v>
      </c>
      <c r="BS5" s="9">
        <v>-90.058479532163744</v>
      </c>
      <c r="BT5" s="8">
        <v>78.5</v>
      </c>
      <c r="BU5" s="8">
        <v>293</v>
      </c>
      <c r="BV5" s="8">
        <v>1286.5</v>
      </c>
      <c r="BW5" s="8">
        <v>3732</v>
      </c>
      <c r="BX5" s="9">
        <v>190.0893898173338</v>
      </c>
      <c r="BY5" s="8">
        <v>2313</v>
      </c>
      <c r="BZ5" s="8">
        <v>821</v>
      </c>
      <c r="CA5" s="8">
        <v>10895.5</v>
      </c>
      <c r="CB5" s="8">
        <v>2948</v>
      </c>
      <c r="CC5" s="9">
        <v>-72.942958101968699</v>
      </c>
      <c r="CD5" s="8">
        <v>131</v>
      </c>
      <c r="CE5" s="8">
        <v>135</v>
      </c>
      <c r="CF5" s="8">
        <v>581</v>
      </c>
      <c r="CG5" s="8">
        <v>611</v>
      </c>
      <c r="CH5" s="9">
        <v>5.1635111876075683</v>
      </c>
      <c r="CI5" s="8">
        <v>2047000</v>
      </c>
      <c r="CJ5" s="8">
        <v>2285247</v>
      </c>
      <c r="CK5" s="8">
        <v>8880831</v>
      </c>
      <c r="CL5" s="8">
        <v>10294217</v>
      </c>
      <c r="CM5" s="9">
        <v>15.915019664263401</v>
      </c>
      <c r="CN5" s="8">
        <v>0</v>
      </c>
      <c r="CO5" s="8">
        <v>1</v>
      </c>
      <c r="CP5" s="8">
        <v>7</v>
      </c>
      <c r="CQ5" s="8">
        <v>5</v>
      </c>
      <c r="CR5" s="9">
        <v>-28.571428571428569</v>
      </c>
      <c r="CS5" s="8">
        <v>21750</v>
      </c>
      <c r="CT5" s="8">
        <v>30908</v>
      </c>
      <c r="CU5" s="8">
        <v>76909</v>
      </c>
      <c r="CV5" s="8">
        <v>142584</v>
      </c>
      <c r="CW5" s="9">
        <v>85.393126942230424</v>
      </c>
      <c r="CX5" s="8">
        <v>21750</v>
      </c>
      <c r="CY5" s="8">
        <v>30804</v>
      </c>
      <c r="CZ5" s="8">
        <v>74719</v>
      </c>
      <c r="DA5" s="8">
        <v>141825</v>
      </c>
      <c r="DB5" s="9">
        <v>89.811159142922151</v>
      </c>
      <c r="DC5" s="8">
        <v>0</v>
      </c>
      <c r="DD5" s="8">
        <v>104</v>
      </c>
      <c r="DE5" s="8">
        <v>2190</v>
      </c>
      <c r="DF5" s="8">
        <v>759</v>
      </c>
      <c r="DG5" s="9">
        <v>-65.342465753424648</v>
      </c>
      <c r="DH5" s="8">
        <v>5544</v>
      </c>
      <c r="DI5" s="8">
        <v>9726</v>
      </c>
      <c r="DJ5" s="8">
        <v>20012</v>
      </c>
      <c r="DK5" s="8">
        <v>43346</v>
      </c>
      <c r="DL5" s="9">
        <v>116.6000399760144</v>
      </c>
      <c r="DM5" s="8">
        <v>184</v>
      </c>
      <c r="DN5" s="8">
        <v>257</v>
      </c>
      <c r="DO5" s="8">
        <v>1417</v>
      </c>
      <c r="DP5" s="8">
        <v>929</v>
      </c>
      <c r="DQ5" s="9">
        <v>-34.438955539872957</v>
      </c>
    </row>
    <row r="6" spans="1:121" x14ac:dyDescent="0.25">
      <c r="A6" s="7" t="s">
        <v>33</v>
      </c>
      <c r="B6" s="8">
        <v>49094</v>
      </c>
      <c r="C6" s="8">
        <v>53259</v>
      </c>
      <c r="D6" s="8">
        <v>284544</v>
      </c>
      <c r="E6" s="8">
        <v>282273</v>
      </c>
      <c r="F6" s="9">
        <v>-0.79811909581646023</v>
      </c>
      <c r="G6" s="8">
        <v>322597</v>
      </c>
      <c r="H6" s="8">
        <v>279561</v>
      </c>
      <c r="I6" s="8">
        <v>1269876</v>
      </c>
      <c r="J6" s="8">
        <v>1241183</v>
      </c>
      <c r="K6" s="9">
        <v>-2.259511952348106</v>
      </c>
      <c r="L6" s="8">
        <v>81828</v>
      </c>
      <c r="M6" s="8">
        <v>89738</v>
      </c>
      <c r="N6" s="8">
        <v>487469</v>
      </c>
      <c r="O6" s="8">
        <v>464889</v>
      </c>
      <c r="P6" s="9">
        <v>-4.632089425173703</v>
      </c>
      <c r="Q6" s="8">
        <v>0</v>
      </c>
      <c r="R6" s="8">
        <v>0</v>
      </c>
      <c r="S6" s="8">
        <v>0</v>
      </c>
      <c r="T6" s="8">
        <v>9</v>
      </c>
      <c r="U6" s="9" t="s">
        <v>51</v>
      </c>
      <c r="V6" s="8">
        <v>1463.932</v>
      </c>
      <c r="W6" s="8">
        <v>672.06200000000013</v>
      </c>
      <c r="X6" s="8">
        <v>7447.9070000000002</v>
      </c>
      <c r="Y6" s="8">
        <v>2845.31</v>
      </c>
      <c r="Z6" s="9">
        <v>-61.797186780124918</v>
      </c>
      <c r="AA6" s="8">
        <v>5477</v>
      </c>
      <c r="AB6" s="8">
        <v>4421</v>
      </c>
      <c r="AC6" s="8">
        <v>21216</v>
      </c>
      <c r="AD6" s="8">
        <v>20447</v>
      </c>
      <c r="AE6" s="9">
        <v>-3.6246229260935081</v>
      </c>
      <c r="AF6" s="8">
        <v>1493</v>
      </c>
      <c r="AG6" s="8">
        <v>1151</v>
      </c>
      <c r="AH6" s="8">
        <v>7350</v>
      </c>
      <c r="AI6" s="8">
        <v>6199</v>
      </c>
      <c r="AJ6" s="9">
        <v>-15.659863945578239</v>
      </c>
      <c r="AK6" s="8">
        <v>0</v>
      </c>
      <c r="AL6" s="8">
        <v>0</v>
      </c>
      <c r="AM6" s="8">
        <v>0</v>
      </c>
      <c r="AN6" s="8">
        <v>0</v>
      </c>
      <c r="AO6" s="9" t="s">
        <v>51</v>
      </c>
      <c r="AP6" s="8">
        <v>0</v>
      </c>
      <c r="AQ6" s="8">
        <v>0</v>
      </c>
      <c r="AR6" s="8">
        <v>6050</v>
      </c>
      <c r="AS6" s="8">
        <v>0</v>
      </c>
      <c r="AT6" s="9">
        <v>-100</v>
      </c>
      <c r="AU6" s="8">
        <v>0</v>
      </c>
      <c r="AV6" s="8">
        <v>0</v>
      </c>
      <c r="AW6" s="8">
        <v>0</v>
      </c>
      <c r="AX6" s="8">
        <v>0</v>
      </c>
      <c r="AY6" s="9" t="s">
        <v>51</v>
      </c>
      <c r="AZ6" s="8">
        <v>44</v>
      </c>
      <c r="BA6" s="8">
        <v>0</v>
      </c>
      <c r="BB6" s="8">
        <v>44</v>
      </c>
      <c r="BC6" s="8">
        <v>0</v>
      </c>
      <c r="BD6" s="9">
        <v>-100</v>
      </c>
      <c r="BE6" s="8">
        <v>0</v>
      </c>
      <c r="BF6" s="8">
        <v>0</v>
      </c>
      <c r="BG6" s="8">
        <v>0</v>
      </c>
      <c r="BH6" s="8">
        <v>0</v>
      </c>
      <c r="BI6" s="9" t="s">
        <v>51</v>
      </c>
      <c r="BJ6" s="8">
        <v>0</v>
      </c>
      <c r="BK6" s="8">
        <v>0</v>
      </c>
      <c r="BL6" s="8">
        <v>0</v>
      </c>
      <c r="BM6" s="8">
        <v>0</v>
      </c>
      <c r="BN6" s="9" t="s">
        <v>51</v>
      </c>
      <c r="BO6" s="8">
        <v>0</v>
      </c>
      <c r="BP6" s="8">
        <v>0</v>
      </c>
      <c r="BQ6" s="8">
        <v>0</v>
      </c>
      <c r="BR6" s="8">
        <v>0</v>
      </c>
      <c r="BS6" s="9" t="s">
        <v>51</v>
      </c>
      <c r="BT6" s="8">
        <v>0</v>
      </c>
      <c r="BU6" s="8">
        <v>0</v>
      </c>
      <c r="BV6" s="8">
        <v>0</v>
      </c>
      <c r="BW6" s="8">
        <v>0</v>
      </c>
      <c r="BX6" s="9" t="s">
        <v>51</v>
      </c>
      <c r="BY6" s="8">
        <v>0</v>
      </c>
      <c r="BZ6" s="8">
        <v>0</v>
      </c>
      <c r="CA6" s="8">
        <v>0</v>
      </c>
      <c r="CB6" s="8">
        <v>0</v>
      </c>
      <c r="CC6" s="9" t="s">
        <v>51</v>
      </c>
      <c r="CD6" s="8">
        <v>66</v>
      </c>
      <c r="CE6" s="8">
        <v>77</v>
      </c>
      <c r="CF6" s="8">
        <v>332</v>
      </c>
      <c r="CG6" s="8">
        <v>331</v>
      </c>
      <c r="CH6" s="9">
        <v>-0.3012048192771033</v>
      </c>
      <c r="CI6" s="8">
        <v>519454</v>
      </c>
      <c r="CJ6" s="8">
        <v>594362</v>
      </c>
      <c r="CK6" s="8">
        <v>2430042</v>
      </c>
      <c r="CL6" s="8">
        <v>2568749</v>
      </c>
      <c r="CM6" s="9">
        <v>5.7080083389505214</v>
      </c>
      <c r="CN6" s="8">
        <v>1</v>
      </c>
      <c r="CO6" s="8">
        <v>0</v>
      </c>
      <c r="CP6" s="8">
        <v>1</v>
      </c>
      <c r="CQ6" s="8">
        <v>0</v>
      </c>
      <c r="CR6" s="9">
        <v>-100</v>
      </c>
      <c r="CS6" s="8">
        <v>166</v>
      </c>
      <c r="CT6" s="8">
        <v>0</v>
      </c>
      <c r="CU6" s="8">
        <v>166</v>
      </c>
      <c r="CV6" s="8">
        <v>0</v>
      </c>
      <c r="CW6" s="9">
        <v>-100</v>
      </c>
      <c r="CX6" s="8">
        <v>0</v>
      </c>
      <c r="CY6" s="8">
        <v>0</v>
      </c>
      <c r="CZ6" s="8">
        <v>0</v>
      </c>
      <c r="DA6" s="8">
        <v>0</v>
      </c>
      <c r="DB6" s="9" t="s">
        <v>51</v>
      </c>
      <c r="DC6" s="8">
        <v>166</v>
      </c>
      <c r="DD6" s="8">
        <v>0</v>
      </c>
      <c r="DE6" s="8">
        <v>166</v>
      </c>
      <c r="DF6" s="8">
        <v>0</v>
      </c>
      <c r="DG6" s="9">
        <v>-100</v>
      </c>
      <c r="DH6" s="8">
        <v>0</v>
      </c>
      <c r="DI6" s="8">
        <v>0</v>
      </c>
      <c r="DJ6" s="8">
        <v>0</v>
      </c>
      <c r="DK6" s="8">
        <v>0</v>
      </c>
      <c r="DL6" s="9" t="s">
        <v>51</v>
      </c>
      <c r="DM6" s="8">
        <v>0</v>
      </c>
      <c r="DN6" s="8">
        <v>0</v>
      </c>
      <c r="DO6" s="8">
        <v>0</v>
      </c>
      <c r="DP6" s="8">
        <v>0</v>
      </c>
      <c r="DQ6" s="9" t="s">
        <v>51</v>
      </c>
    </row>
    <row r="7" spans="1:121" x14ac:dyDescent="0.25">
      <c r="A7" s="7" t="s">
        <v>34</v>
      </c>
      <c r="B7" s="8">
        <v>2586727</v>
      </c>
      <c r="C7" s="8">
        <v>2001487</v>
      </c>
      <c r="D7" s="8">
        <v>11775626</v>
      </c>
      <c r="E7" s="8">
        <v>10960496</v>
      </c>
      <c r="F7" s="9">
        <v>-6.9221797635216973</v>
      </c>
      <c r="G7" s="8">
        <v>61127</v>
      </c>
      <c r="H7" s="8">
        <v>45574</v>
      </c>
      <c r="I7" s="8">
        <v>661727</v>
      </c>
      <c r="J7" s="8">
        <v>272410</v>
      </c>
      <c r="K7" s="9">
        <v>-58.833476645202623</v>
      </c>
      <c r="L7" s="8">
        <v>6426476</v>
      </c>
      <c r="M7" s="8">
        <v>6280361</v>
      </c>
      <c r="N7" s="8">
        <v>30037591</v>
      </c>
      <c r="O7" s="8">
        <v>29778003</v>
      </c>
      <c r="P7" s="9">
        <v>-0.86421044883392995</v>
      </c>
      <c r="Q7" s="8">
        <v>4935014</v>
      </c>
      <c r="R7" s="8">
        <v>4890511</v>
      </c>
      <c r="S7" s="8">
        <v>23138229</v>
      </c>
      <c r="T7" s="8">
        <v>23296774</v>
      </c>
      <c r="U7" s="9">
        <v>0.68520801656859487</v>
      </c>
      <c r="V7" s="8">
        <v>73.400000000000006</v>
      </c>
      <c r="W7" s="8">
        <v>62.445</v>
      </c>
      <c r="X7" s="8">
        <v>264.42</v>
      </c>
      <c r="Y7" s="8">
        <v>256.05599999999998</v>
      </c>
      <c r="Z7" s="9">
        <v>-3.1631495348309362</v>
      </c>
      <c r="AA7" s="8">
        <v>372128</v>
      </c>
      <c r="AB7" s="8">
        <v>314701</v>
      </c>
      <c r="AC7" s="8">
        <v>1656132</v>
      </c>
      <c r="AD7" s="8">
        <v>1452064</v>
      </c>
      <c r="AE7" s="9">
        <v>-12.32196467431341</v>
      </c>
      <c r="AF7" s="8">
        <v>356255</v>
      </c>
      <c r="AG7" s="8">
        <v>298883</v>
      </c>
      <c r="AH7" s="8">
        <v>1580045</v>
      </c>
      <c r="AI7" s="8">
        <v>1381377</v>
      </c>
      <c r="AJ7" s="9">
        <v>-12.573565942742141</v>
      </c>
      <c r="AK7" s="8">
        <v>286386</v>
      </c>
      <c r="AL7" s="8">
        <v>314883</v>
      </c>
      <c r="AM7" s="8">
        <v>1517745</v>
      </c>
      <c r="AN7" s="8">
        <v>1408985</v>
      </c>
      <c r="AO7" s="9">
        <v>-7.1658941390022761</v>
      </c>
      <c r="AP7" s="8">
        <v>5520118</v>
      </c>
      <c r="AQ7" s="8">
        <v>5342726</v>
      </c>
      <c r="AR7" s="8">
        <v>26013382</v>
      </c>
      <c r="AS7" s="8">
        <v>26105689</v>
      </c>
      <c r="AT7" s="9">
        <v>0.35484428745174063</v>
      </c>
      <c r="AU7" s="8">
        <v>4358869</v>
      </c>
      <c r="AV7" s="8">
        <v>4332470</v>
      </c>
      <c r="AW7" s="8">
        <v>20646278</v>
      </c>
      <c r="AX7" s="8">
        <v>20704094</v>
      </c>
      <c r="AY7" s="9">
        <v>0.28003110294261552</v>
      </c>
      <c r="AZ7" s="8">
        <v>1481845</v>
      </c>
      <c r="BA7" s="8">
        <v>1380785</v>
      </c>
      <c r="BB7" s="8">
        <v>6842552</v>
      </c>
      <c r="BC7" s="8">
        <v>6441890</v>
      </c>
      <c r="BD7" s="9">
        <v>-5.8554469151275734</v>
      </c>
      <c r="BE7" s="8">
        <v>46803</v>
      </c>
      <c r="BF7" s="8">
        <v>46878</v>
      </c>
      <c r="BG7" s="8">
        <v>216663</v>
      </c>
      <c r="BH7" s="8">
        <v>214670</v>
      </c>
      <c r="BI7" s="9">
        <v>-0.91986172073681871</v>
      </c>
      <c r="BJ7" s="8">
        <v>408743</v>
      </c>
      <c r="BK7" s="8">
        <v>405417</v>
      </c>
      <c r="BL7" s="8">
        <v>1954730</v>
      </c>
      <c r="BM7" s="8">
        <v>1934361</v>
      </c>
      <c r="BN7" s="9">
        <v>-1.042036496088969</v>
      </c>
      <c r="BO7" s="8">
        <v>338252</v>
      </c>
      <c r="BP7" s="8">
        <v>334331</v>
      </c>
      <c r="BQ7" s="8">
        <v>1645999</v>
      </c>
      <c r="BR7" s="8">
        <v>1613487</v>
      </c>
      <c r="BS7" s="9">
        <v>-1.975213836703418</v>
      </c>
      <c r="BT7" s="8">
        <v>0</v>
      </c>
      <c r="BU7" s="8">
        <v>4</v>
      </c>
      <c r="BV7" s="8">
        <v>128</v>
      </c>
      <c r="BW7" s="8">
        <v>12</v>
      </c>
      <c r="BX7" s="9">
        <v>-90.625</v>
      </c>
      <c r="BY7" s="8">
        <v>70491</v>
      </c>
      <c r="BZ7" s="8">
        <v>71082</v>
      </c>
      <c r="CA7" s="8">
        <v>308603</v>
      </c>
      <c r="CB7" s="8">
        <v>320862</v>
      </c>
      <c r="CC7" s="9">
        <v>3.972417636899181</v>
      </c>
      <c r="CD7" s="8">
        <v>2348</v>
      </c>
      <c r="CE7" s="8">
        <v>2431</v>
      </c>
      <c r="CF7" s="8">
        <v>9374</v>
      </c>
      <c r="CG7" s="8">
        <v>11144</v>
      </c>
      <c r="CH7" s="9">
        <v>18.882014081502021</v>
      </c>
      <c r="CI7" s="8">
        <v>41228307</v>
      </c>
      <c r="CJ7" s="8">
        <v>45261681</v>
      </c>
      <c r="CK7" s="8">
        <v>178291992</v>
      </c>
      <c r="CL7" s="8">
        <v>208157143</v>
      </c>
      <c r="CM7" s="9">
        <v>16.750696800785079</v>
      </c>
      <c r="CN7" s="8">
        <v>0</v>
      </c>
      <c r="CO7" s="8">
        <v>0</v>
      </c>
      <c r="CP7" s="8">
        <v>1</v>
      </c>
      <c r="CQ7" s="8">
        <v>0</v>
      </c>
      <c r="CR7" s="9">
        <v>-100</v>
      </c>
      <c r="CS7" s="8">
        <v>251115</v>
      </c>
      <c r="CT7" s="8">
        <v>313584</v>
      </c>
      <c r="CU7" s="8">
        <v>776595</v>
      </c>
      <c r="CV7" s="8">
        <v>1506827</v>
      </c>
      <c r="CW7" s="9">
        <v>94.029964138321787</v>
      </c>
      <c r="CX7" s="8">
        <v>251115</v>
      </c>
      <c r="CY7" s="8">
        <v>313584</v>
      </c>
      <c r="CZ7" s="8">
        <v>776595</v>
      </c>
      <c r="DA7" s="8">
        <v>1506827</v>
      </c>
      <c r="DB7" s="9">
        <v>94.029964138321787</v>
      </c>
      <c r="DC7" s="8">
        <v>0</v>
      </c>
      <c r="DD7" s="8">
        <v>0</v>
      </c>
      <c r="DE7" s="8">
        <v>0</v>
      </c>
      <c r="DF7" s="8">
        <v>0</v>
      </c>
      <c r="DG7" s="9" t="s">
        <v>51</v>
      </c>
      <c r="DH7" s="8">
        <v>50913</v>
      </c>
      <c r="DI7" s="8">
        <v>60695</v>
      </c>
      <c r="DJ7" s="8">
        <v>133030</v>
      </c>
      <c r="DK7" s="8">
        <v>304155</v>
      </c>
      <c r="DL7" s="9">
        <v>128.6363978050064</v>
      </c>
      <c r="DM7" s="8">
        <v>284</v>
      </c>
      <c r="DN7" s="8">
        <v>294</v>
      </c>
      <c r="DO7" s="8">
        <v>902</v>
      </c>
      <c r="DP7" s="8">
        <v>1434</v>
      </c>
      <c r="DQ7" s="9">
        <v>58.980044345897987</v>
      </c>
    </row>
    <row r="8" spans="1:121" x14ac:dyDescent="0.25">
      <c r="A8" s="7" t="s">
        <v>35</v>
      </c>
      <c r="B8" s="8">
        <v>100103</v>
      </c>
      <c r="C8" s="8">
        <v>26516</v>
      </c>
      <c r="D8" s="8">
        <v>604637</v>
      </c>
      <c r="E8" s="8">
        <v>528999</v>
      </c>
      <c r="F8" s="9">
        <v>-12.50965455306242</v>
      </c>
      <c r="G8" s="8">
        <v>115196</v>
      </c>
      <c r="H8" s="8">
        <v>223792</v>
      </c>
      <c r="I8" s="8">
        <v>665030</v>
      </c>
      <c r="J8" s="8">
        <v>811406</v>
      </c>
      <c r="K8" s="9">
        <v>22.01043561944574</v>
      </c>
      <c r="L8" s="8">
        <v>207619</v>
      </c>
      <c r="M8" s="8">
        <v>196731</v>
      </c>
      <c r="N8" s="8">
        <v>971625</v>
      </c>
      <c r="O8" s="8">
        <v>869995</v>
      </c>
      <c r="P8" s="9">
        <v>-10.459796732278409</v>
      </c>
      <c r="Q8" s="8">
        <v>156704</v>
      </c>
      <c r="R8" s="8">
        <v>139754</v>
      </c>
      <c r="S8" s="8">
        <v>721381</v>
      </c>
      <c r="T8" s="8">
        <v>607732</v>
      </c>
      <c r="U8" s="9">
        <v>-15.754365584898959</v>
      </c>
      <c r="V8" s="8">
        <v>1182.722</v>
      </c>
      <c r="W8" s="8">
        <v>1248.473</v>
      </c>
      <c r="X8" s="8">
        <v>4619.302999999999</v>
      </c>
      <c r="Y8" s="8">
        <v>4853.8989999999994</v>
      </c>
      <c r="Z8" s="9">
        <v>5.0786016851460261</v>
      </c>
      <c r="AA8" s="8">
        <v>15875</v>
      </c>
      <c r="AB8" s="8">
        <v>18457</v>
      </c>
      <c r="AC8" s="8">
        <v>70961</v>
      </c>
      <c r="AD8" s="8">
        <v>50742</v>
      </c>
      <c r="AE8" s="9">
        <v>-28.4931159369231</v>
      </c>
      <c r="AF8" s="8">
        <v>5150</v>
      </c>
      <c r="AG8" s="8">
        <v>2708</v>
      </c>
      <c r="AH8" s="8">
        <v>18339</v>
      </c>
      <c r="AI8" s="8">
        <v>11791</v>
      </c>
      <c r="AJ8" s="9">
        <v>-35.705327444244503</v>
      </c>
      <c r="AK8" s="8">
        <v>0</v>
      </c>
      <c r="AL8" s="8">
        <v>0</v>
      </c>
      <c r="AM8" s="8">
        <v>0</v>
      </c>
      <c r="AN8" s="8">
        <v>0</v>
      </c>
      <c r="AO8" s="9" t="s">
        <v>51</v>
      </c>
      <c r="AP8" s="8">
        <v>131487</v>
      </c>
      <c r="AQ8" s="8">
        <v>71822</v>
      </c>
      <c r="AR8" s="8">
        <v>867292</v>
      </c>
      <c r="AS8" s="8">
        <v>633273</v>
      </c>
      <c r="AT8" s="9">
        <v>-26.982723235081149</v>
      </c>
      <c r="AU8" s="8">
        <v>39843</v>
      </c>
      <c r="AV8" s="8">
        <v>22247</v>
      </c>
      <c r="AW8" s="8">
        <v>188868</v>
      </c>
      <c r="AX8" s="8">
        <v>94291</v>
      </c>
      <c r="AY8" s="9">
        <v>-50.075714255458841</v>
      </c>
      <c r="AZ8" s="8">
        <v>66826</v>
      </c>
      <c r="BA8" s="8">
        <v>68926</v>
      </c>
      <c r="BB8" s="8">
        <v>320077</v>
      </c>
      <c r="BC8" s="8">
        <v>340788</v>
      </c>
      <c r="BD8" s="9">
        <v>6.4706305045348529</v>
      </c>
      <c r="BE8" s="8">
        <v>2191</v>
      </c>
      <c r="BF8" s="8">
        <v>2133</v>
      </c>
      <c r="BG8" s="8">
        <v>10401</v>
      </c>
      <c r="BH8" s="8">
        <v>10341</v>
      </c>
      <c r="BI8" s="9">
        <v>-0.57686760888375954</v>
      </c>
      <c r="BJ8" s="8">
        <v>20260.75</v>
      </c>
      <c r="BK8" s="8">
        <v>18907.5</v>
      </c>
      <c r="BL8" s="8">
        <v>92131.75</v>
      </c>
      <c r="BM8" s="8">
        <v>80255</v>
      </c>
      <c r="BN8" s="9">
        <v>-12.89105004517987</v>
      </c>
      <c r="BO8" s="8">
        <v>3631.75</v>
      </c>
      <c r="BP8" s="8">
        <v>2025.75</v>
      </c>
      <c r="BQ8" s="8">
        <v>16581.5</v>
      </c>
      <c r="BR8" s="8">
        <v>8357.75</v>
      </c>
      <c r="BS8" s="9">
        <v>-49.595935229020292</v>
      </c>
      <c r="BT8" s="8">
        <v>14078.25</v>
      </c>
      <c r="BU8" s="8">
        <v>13678.75</v>
      </c>
      <c r="BV8" s="8">
        <v>62403</v>
      </c>
      <c r="BW8" s="8">
        <v>60922.25</v>
      </c>
      <c r="BX8" s="9">
        <v>-2.3728827139720892</v>
      </c>
      <c r="BY8" s="8">
        <v>2550.75</v>
      </c>
      <c r="BZ8" s="8">
        <v>3203</v>
      </c>
      <c r="CA8" s="8">
        <v>13147.25</v>
      </c>
      <c r="CB8" s="8">
        <v>10975</v>
      </c>
      <c r="CC8" s="9">
        <v>-16.52246667554051</v>
      </c>
      <c r="CD8" s="8">
        <v>140</v>
      </c>
      <c r="CE8" s="8">
        <v>147</v>
      </c>
      <c r="CF8" s="8">
        <v>666</v>
      </c>
      <c r="CG8" s="8">
        <v>637</v>
      </c>
      <c r="CH8" s="9">
        <v>-4.3543543543543564</v>
      </c>
      <c r="CI8" s="8">
        <v>3824962</v>
      </c>
      <c r="CJ8" s="8">
        <v>4012680</v>
      </c>
      <c r="CK8" s="8">
        <v>14012555</v>
      </c>
      <c r="CL8" s="8">
        <v>15390111</v>
      </c>
      <c r="CM8" s="9">
        <v>9.8308695309313663</v>
      </c>
      <c r="CN8" s="8">
        <v>34</v>
      </c>
      <c r="CO8" s="8">
        <v>37</v>
      </c>
      <c r="CP8" s="8">
        <v>114</v>
      </c>
      <c r="CQ8" s="8">
        <v>131</v>
      </c>
      <c r="CR8" s="9">
        <v>14.91228070175438</v>
      </c>
      <c r="CS8" s="8">
        <v>34320</v>
      </c>
      <c r="CT8" s="8">
        <v>62165</v>
      </c>
      <c r="CU8" s="8">
        <v>103787</v>
      </c>
      <c r="CV8" s="8">
        <v>207116</v>
      </c>
      <c r="CW8" s="9">
        <v>99.558711592010553</v>
      </c>
      <c r="CX8" s="8">
        <v>1905</v>
      </c>
      <c r="CY8" s="8">
        <v>2325</v>
      </c>
      <c r="CZ8" s="8">
        <v>7186</v>
      </c>
      <c r="DA8" s="8">
        <v>8484</v>
      </c>
      <c r="DB8" s="9">
        <v>18.062900083495691</v>
      </c>
      <c r="DC8" s="8">
        <v>32415</v>
      </c>
      <c r="DD8" s="8">
        <v>59840</v>
      </c>
      <c r="DE8" s="8">
        <v>96601</v>
      </c>
      <c r="DF8" s="8">
        <v>198632</v>
      </c>
      <c r="DG8" s="9">
        <v>105.6210598233973</v>
      </c>
      <c r="DH8" s="8">
        <v>1221</v>
      </c>
      <c r="DI8" s="8">
        <v>1447</v>
      </c>
      <c r="DJ8" s="8">
        <v>4178</v>
      </c>
      <c r="DK8" s="8">
        <v>5186</v>
      </c>
      <c r="DL8" s="9">
        <v>24.126376256582091</v>
      </c>
      <c r="DM8" s="8">
        <v>1255</v>
      </c>
      <c r="DN8" s="8">
        <v>2123</v>
      </c>
      <c r="DO8" s="8">
        <v>4562</v>
      </c>
      <c r="DP8" s="8">
        <v>8992</v>
      </c>
      <c r="DQ8" s="9">
        <v>97.106532222709347</v>
      </c>
    </row>
    <row r="9" spans="1:121" x14ac:dyDescent="0.25">
      <c r="A9" s="7" t="s">
        <v>36</v>
      </c>
      <c r="B9" s="8">
        <v>186133</v>
      </c>
      <c r="C9" s="8">
        <v>204976</v>
      </c>
      <c r="D9" s="8">
        <v>478826</v>
      </c>
      <c r="E9" s="8">
        <v>519993</v>
      </c>
      <c r="F9" s="9">
        <v>8.5974863520360145</v>
      </c>
      <c r="G9" s="8">
        <v>36424</v>
      </c>
      <c r="H9" s="8">
        <v>47427</v>
      </c>
      <c r="I9" s="8">
        <v>153854</v>
      </c>
      <c r="J9" s="8">
        <v>186642</v>
      </c>
      <c r="K9" s="9">
        <v>21.311113133230212</v>
      </c>
      <c r="L9" s="8">
        <v>1333301</v>
      </c>
      <c r="M9" s="8">
        <v>1396260</v>
      </c>
      <c r="N9" s="8">
        <v>5364509</v>
      </c>
      <c r="O9" s="8">
        <v>5741104</v>
      </c>
      <c r="P9" s="9">
        <v>7.0201205739425481</v>
      </c>
      <c r="Q9" s="8">
        <v>36503</v>
      </c>
      <c r="R9" s="8">
        <v>35455</v>
      </c>
      <c r="S9" s="8">
        <v>150931</v>
      </c>
      <c r="T9" s="8">
        <v>139209</v>
      </c>
      <c r="U9" s="9">
        <v>-7.7664628207591591</v>
      </c>
      <c r="V9" s="8">
        <v>192.97800000000001</v>
      </c>
      <c r="W9" s="8">
        <v>130.51400000000001</v>
      </c>
      <c r="X9" s="8">
        <v>651.40700000000004</v>
      </c>
      <c r="Y9" s="8">
        <v>523.43100000000004</v>
      </c>
      <c r="Z9" s="9">
        <v>-19.646089157776931</v>
      </c>
      <c r="AA9" s="8">
        <v>6871</v>
      </c>
      <c r="AB9" s="8">
        <v>15652</v>
      </c>
      <c r="AC9" s="8">
        <v>27787</v>
      </c>
      <c r="AD9" s="8">
        <v>38079</v>
      </c>
      <c r="AE9" s="9">
        <v>37.038903084176042</v>
      </c>
      <c r="AF9" s="8">
        <v>183</v>
      </c>
      <c r="AG9" s="8">
        <v>190</v>
      </c>
      <c r="AH9" s="8">
        <v>738</v>
      </c>
      <c r="AI9" s="8">
        <v>722</v>
      </c>
      <c r="AJ9" s="9">
        <v>-2.1680216802167962</v>
      </c>
      <c r="AK9" s="8">
        <v>0</v>
      </c>
      <c r="AL9" s="8">
        <v>411</v>
      </c>
      <c r="AM9" s="8">
        <v>0</v>
      </c>
      <c r="AN9" s="8">
        <v>2133</v>
      </c>
      <c r="AO9" s="9" t="s">
        <v>51</v>
      </c>
      <c r="AP9" s="8">
        <v>1279</v>
      </c>
      <c r="AQ9" s="8">
        <v>1444</v>
      </c>
      <c r="AR9" s="8">
        <v>5807</v>
      </c>
      <c r="AS9" s="8">
        <v>5115</v>
      </c>
      <c r="AT9" s="9">
        <v>-11.91665231617014</v>
      </c>
      <c r="AU9" s="8">
        <v>0</v>
      </c>
      <c r="AV9" s="8">
        <v>0</v>
      </c>
      <c r="AW9" s="8">
        <v>0</v>
      </c>
      <c r="AX9" s="8">
        <v>2</v>
      </c>
      <c r="AY9" s="9" t="s">
        <v>51</v>
      </c>
      <c r="AZ9" s="8">
        <v>1329055</v>
      </c>
      <c r="BA9" s="8">
        <v>1384296</v>
      </c>
      <c r="BB9" s="8">
        <v>5324599</v>
      </c>
      <c r="BC9" s="8">
        <v>5694664</v>
      </c>
      <c r="BD9" s="9">
        <v>6.9501008432747691</v>
      </c>
      <c r="BE9" s="8">
        <v>64327</v>
      </c>
      <c r="BF9" s="8">
        <v>66725</v>
      </c>
      <c r="BG9" s="8">
        <v>256836</v>
      </c>
      <c r="BH9" s="8">
        <v>270981</v>
      </c>
      <c r="BI9" s="9">
        <v>5.5074055039013254</v>
      </c>
      <c r="BJ9" s="8">
        <v>9617</v>
      </c>
      <c r="BK9" s="8">
        <v>9188</v>
      </c>
      <c r="BL9" s="8">
        <v>40381</v>
      </c>
      <c r="BM9" s="8">
        <v>38014</v>
      </c>
      <c r="BN9" s="9">
        <v>-5.8616676159579981</v>
      </c>
      <c r="BO9" s="8">
        <v>0</v>
      </c>
      <c r="BP9" s="8">
        <v>0</v>
      </c>
      <c r="BQ9" s="8">
        <v>0</v>
      </c>
      <c r="BR9" s="8">
        <v>2</v>
      </c>
      <c r="BS9" s="9" t="s">
        <v>51</v>
      </c>
      <c r="BT9" s="8">
        <v>9605</v>
      </c>
      <c r="BU9" s="8">
        <v>9186</v>
      </c>
      <c r="BV9" s="8">
        <v>40369</v>
      </c>
      <c r="BW9" s="8">
        <v>38008</v>
      </c>
      <c r="BX9" s="9">
        <v>-5.8485471525180239</v>
      </c>
      <c r="BY9" s="8">
        <v>12</v>
      </c>
      <c r="BZ9" s="8">
        <v>2</v>
      </c>
      <c r="CA9" s="8">
        <v>12</v>
      </c>
      <c r="CB9" s="8">
        <v>4</v>
      </c>
      <c r="CC9" s="9">
        <v>-66.666666666666657</v>
      </c>
      <c r="CD9" s="8">
        <v>4480</v>
      </c>
      <c r="CE9" s="8">
        <v>5022</v>
      </c>
      <c r="CF9" s="8">
        <v>15727</v>
      </c>
      <c r="CG9" s="8">
        <v>16556</v>
      </c>
      <c r="CH9" s="9">
        <v>5.2711896738093742</v>
      </c>
      <c r="CI9" s="8">
        <v>25629788</v>
      </c>
      <c r="CJ9" s="8">
        <v>29651277</v>
      </c>
      <c r="CK9" s="8">
        <v>95672666</v>
      </c>
      <c r="CL9" s="8">
        <v>100267778</v>
      </c>
      <c r="CM9" s="9">
        <v>4.8029517647182587</v>
      </c>
      <c r="CN9" s="8">
        <v>92</v>
      </c>
      <c r="CO9" s="8">
        <v>111</v>
      </c>
      <c r="CP9" s="8">
        <v>206</v>
      </c>
      <c r="CQ9" s="8">
        <v>213</v>
      </c>
      <c r="CR9" s="9">
        <v>3.398058252427191</v>
      </c>
      <c r="CS9" s="8">
        <v>743787</v>
      </c>
      <c r="CT9" s="8">
        <v>936585</v>
      </c>
      <c r="CU9" s="8">
        <v>2027119</v>
      </c>
      <c r="CV9" s="8">
        <v>2595014</v>
      </c>
      <c r="CW9" s="9">
        <v>28.014882204744769</v>
      </c>
      <c r="CX9" s="8">
        <v>585769</v>
      </c>
      <c r="CY9" s="8">
        <v>627425</v>
      </c>
      <c r="CZ9" s="8">
        <v>1715231</v>
      </c>
      <c r="DA9" s="8">
        <v>1991731</v>
      </c>
      <c r="DB9" s="9">
        <v>16.120277676884339</v>
      </c>
      <c r="DC9" s="8">
        <v>158018</v>
      </c>
      <c r="DD9" s="8">
        <v>309160</v>
      </c>
      <c r="DE9" s="8">
        <v>311888</v>
      </c>
      <c r="DF9" s="8">
        <v>603283</v>
      </c>
      <c r="DG9" s="9">
        <v>93.429372082285937</v>
      </c>
      <c r="DH9" s="8">
        <v>94549</v>
      </c>
      <c r="DI9" s="8">
        <v>100951</v>
      </c>
      <c r="DJ9" s="8">
        <v>324325</v>
      </c>
      <c r="DK9" s="8">
        <v>374741</v>
      </c>
      <c r="DL9" s="9">
        <v>15.544900948123029</v>
      </c>
      <c r="DM9" s="8">
        <v>12958</v>
      </c>
      <c r="DN9" s="8">
        <v>13779</v>
      </c>
      <c r="DO9" s="8">
        <v>37985</v>
      </c>
      <c r="DP9" s="8">
        <v>49633</v>
      </c>
      <c r="DQ9" s="9">
        <v>30.664736080031592</v>
      </c>
    </row>
    <row r="10" spans="1:121" x14ac:dyDescent="0.25">
      <c r="A10" s="7" t="s">
        <v>37</v>
      </c>
      <c r="B10" s="8">
        <v>1281589</v>
      </c>
      <c r="C10" s="8">
        <v>1184355</v>
      </c>
      <c r="D10" s="8">
        <v>6825644</v>
      </c>
      <c r="E10" s="8">
        <v>5791028</v>
      </c>
      <c r="F10" s="9">
        <v>-15.157778518774199</v>
      </c>
      <c r="G10" s="8">
        <v>505174</v>
      </c>
      <c r="H10" s="8">
        <v>481826</v>
      </c>
      <c r="I10" s="8">
        <v>2011326</v>
      </c>
      <c r="J10" s="8">
        <v>2117907</v>
      </c>
      <c r="K10" s="9">
        <v>5.2990415278279102</v>
      </c>
      <c r="L10" s="8">
        <v>4678231</v>
      </c>
      <c r="M10" s="8">
        <v>4167091</v>
      </c>
      <c r="N10" s="8">
        <v>20922636</v>
      </c>
      <c r="O10" s="8">
        <v>18503467</v>
      </c>
      <c r="P10" s="9">
        <v>-11.56244844100905</v>
      </c>
      <c r="Q10" s="8">
        <v>3625521</v>
      </c>
      <c r="R10" s="8">
        <v>3072908</v>
      </c>
      <c r="S10" s="8">
        <v>16224147</v>
      </c>
      <c r="T10" s="8">
        <v>13804629</v>
      </c>
      <c r="U10" s="9">
        <v>-14.913067540623249</v>
      </c>
      <c r="V10" s="8">
        <v>372.66</v>
      </c>
      <c r="W10" s="8">
        <v>233.404</v>
      </c>
      <c r="X10" s="8">
        <v>1337.596</v>
      </c>
      <c r="Y10" s="8">
        <v>661.072</v>
      </c>
      <c r="Z10" s="9">
        <v>-50.577603401924058</v>
      </c>
      <c r="AA10" s="8">
        <v>179208</v>
      </c>
      <c r="AB10" s="8">
        <v>155767</v>
      </c>
      <c r="AC10" s="8">
        <v>780207</v>
      </c>
      <c r="AD10" s="8">
        <v>643793</v>
      </c>
      <c r="AE10" s="9">
        <v>-17.48433428564471</v>
      </c>
      <c r="AF10" s="8">
        <v>147246</v>
      </c>
      <c r="AG10" s="8">
        <v>126799</v>
      </c>
      <c r="AH10" s="8">
        <v>677352</v>
      </c>
      <c r="AI10" s="8">
        <v>542545</v>
      </c>
      <c r="AJ10" s="9">
        <v>-19.902059785753931</v>
      </c>
      <c r="AK10" s="8">
        <v>0</v>
      </c>
      <c r="AL10" s="8">
        <v>0</v>
      </c>
      <c r="AM10" s="8">
        <v>0</v>
      </c>
      <c r="AN10" s="8">
        <v>0</v>
      </c>
      <c r="AO10" s="9" t="s">
        <v>51</v>
      </c>
      <c r="AP10" s="8">
        <v>2417518</v>
      </c>
      <c r="AQ10" s="8">
        <v>2029746</v>
      </c>
      <c r="AR10" s="8">
        <v>11512818</v>
      </c>
      <c r="AS10" s="8">
        <v>8587372</v>
      </c>
      <c r="AT10" s="9">
        <v>-25.41033828555268</v>
      </c>
      <c r="AU10" s="8">
        <v>1925982</v>
      </c>
      <c r="AV10" s="8">
        <v>1459202</v>
      </c>
      <c r="AW10" s="8">
        <v>8280631</v>
      </c>
      <c r="AX10" s="8">
        <v>6410795</v>
      </c>
      <c r="AY10" s="9">
        <v>-22.58083955196167</v>
      </c>
      <c r="AZ10" s="8">
        <v>1086764</v>
      </c>
      <c r="BA10" s="8">
        <v>1109217</v>
      </c>
      <c r="BB10" s="8">
        <v>4749285</v>
      </c>
      <c r="BC10" s="8">
        <v>4817250</v>
      </c>
      <c r="BD10" s="9">
        <v>1.431057517078884</v>
      </c>
      <c r="BE10" s="8">
        <v>38990</v>
      </c>
      <c r="BF10" s="8">
        <v>40507</v>
      </c>
      <c r="BG10" s="8">
        <v>173730</v>
      </c>
      <c r="BH10" s="8">
        <v>171118</v>
      </c>
      <c r="BI10" s="9">
        <v>-1.503482415242047</v>
      </c>
      <c r="BJ10" s="8">
        <v>333401.5</v>
      </c>
      <c r="BK10" s="8">
        <v>301353</v>
      </c>
      <c r="BL10" s="8">
        <v>1512136.25</v>
      </c>
      <c r="BM10" s="8">
        <v>1328068.25</v>
      </c>
      <c r="BN10" s="9">
        <v>-12.17271261104943</v>
      </c>
      <c r="BO10" s="8">
        <v>158387.5</v>
      </c>
      <c r="BP10" s="8">
        <v>123908.5</v>
      </c>
      <c r="BQ10" s="8">
        <v>686741.42</v>
      </c>
      <c r="BR10" s="8">
        <v>527108</v>
      </c>
      <c r="BS10" s="9">
        <v>-23.245054885432719</v>
      </c>
      <c r="BT10" s="8">
        <v>16362.5</v>
      </c>
      <c r="BU10" s="8">
        <v>19185.5</v>
      </c>
      <c r="BV10" s="8">
        <v>78729.5</v>
      </c>
      <c r="BW10" s="8">
        <v>90111.75</v>
      </c>
      <c r="BX10" s="9">
        <v>14.457414311026991</v>
      </c>
      <c r="BY10" s="8">
        <v>158651.5</v>
      </c>
      <c r="BZ10" s="8">
        <v>158259</v>
      </c>
      <c r="CA10" s="8">
        <v>746665.33000000007</v>
      </c>
      <c r="CB10" s="8">
        <v>710848.5</v>
      </c>
      <c r="CC10" s="9">
        <v>-4.7969054623173832</v>
      </c>
      <c r="CD10" s="8">
        <v>751</v>
      </c>
      <c r="CE10" s="8">
        <v>793</v>
      </c>
      <c r="CF10" s="8">
        <v>3367</v>
      </c>
      <c r="CG10" s="8">
        <v>3459</v>
      </c>
      <c r="CH10" s="9">
        <v>2.7324027324027331</v>
      </c>
      <c r="CI10" s="8">
        <v>32087458</v>
      </c>
      <c r="CJ10" s="8">
        <v>36662340</v>
      </c>
      <c r="CK10" s="8">
        <v>128683623</v>
      </c>
      <c r="CL10" s="8">
        <v>141228302</v>
      </c>
      <c r="CM10" s="9">
        <v>9.7484658168196034</v>
      </c>
      <c r="CN10" s="8">
        <v>106</v>
      </c>
      <c r="CO10" s="8">
        <v>116</v>
      </c>
      <c r="CP10" s="8">
        <v>253</v>
      </c>
      <c r="CQ10" s="8">
        <v>273</v>
      </c>
      <c r="CR10" s="9">
        <v>7.9051383399209527</v>
      </c>
      <c r="CS10" s="8">
        <v>303184</v>
      </c>
      <c r="CT10" s="8">
        <v>551681</v>
      </c>
      <c r="CU10" s="8">
        <v>790049</v>
      </c>
      <c r="CV10" s="8">
        <v>1468881</v>
      </c>
      <c r="CW10" s="9">
        <v>85.922771878706271</v>
      </c>
      <c r="CX10" s="8">
        <v>89473</v>
      </c>
      <c r="CY10" s="8">
        <v>115112</v>
      </c>
      <c r="CZ10" s="8">
        <v>351323</v>
      </c>
      <c r="DA10" s="8">
        <v>472800</v>
      </c>
      <c r="DB10" s="9">
        <v>34.577013175909343</v>
      </c>
      <c r="DC10" s="8">
        <v>213711</v>
      </c>
      <c r="DD10" s="8">
        <v>436569</v>
      </c>
      <c r="DE10" s="8">
        <v>438726</v>
      </c>
      <c r="DF10" s="8">
        <v>996081</v>
      </c>
      <c r="DG10" s="9">
        <v>127.0394277977599</v>
      </c>
      <c r="DH10" s="8">
        <v>28058</v>
      </c>
      <c r="DI10" s="8">
        <v>31727</v>
      </c>
      <c r="DJ10" s="8">
        <v>103622</v>
      </c>
      <c r="DK10" s="8">
        <v>127522</v>
      </c>
      <c r="DL10" s="9">
        <v>23.064600181428659</v>
      </c>
      <c r="DM10" s="8">
        <v>50736</v>
      </c>
      <c r="DN10" s="8">
        <v>71083</v>
      </c>
      <c r="DO10" s="8">
        <v>192096</v>
      </c>
      <c r="DP10" s="8">
        <v>337872</v>
      </c>
      <c r="DQ10" s="9">
        <v>75.887056471764112</v>
      </c>
    </row>
    <row r="11" spans="1:121" x14ac:dyDescent="0.25">
      <c r="A11" s="7" t="s">
        <v>38</v>
      </c>
      <c r="B11" s="8">
        <v>1674719</v>
      </c>
      <c r="C11" s="8">
        <v>1738297</v>
      </c>
      <c r="D11" s="8">
        <v>7954949</v>
      </c>
      <c r="E11" s="8">
        <v>8246030</v>
      </c>
      <c r="F11" s="9">
        <v>3.6591183676979</v>
      </c>
      <c r="G11" s="8">
        <v>341091</v>
      </c>
      <c r="H11" s="8">
        <v>376555</v>
      </c>
      <c r="I11" s="8">
        <v>1450890</v>
      </c>
      <c r="J11" s="8">
        <v>1669029</v>
      </c>
      <c r="K11" s="9">
        <v>15.034840683993959</v>
      </c>
      <c r="L11" s="8">
        <v>841819</v>
      </c>
      <c r="M11" s="8">
        <v>790460</v>
      </c>
      <c r="N11" s="8">
        <v>3557978</v>
      </c>
      <c r="O11" s="8">
        <v>3486606</v>
      </c>
      <c r="P11" s="9">
        <v>-2.005970807014549</v>
      </c>
      <c r="Q11" s="8">
        <v>550299</v>
      </c>
      <c r="R11" s="8">
        <v>490435</v>
      </c>
      <c r="S11" s="8">
        <v>2195449</v>
      </c>
      <c r="T11" s="8">
        <v>2227187</v>
      </c>
      <c r="U11" s="9">
        <v>1.4456268398856049</v>
      </c>
      <c r="V11" s="8">
        <v>0</v>
      </c>
      <c r="W11" s="8">
        <v>0</v>
      </c>
      <c r="X11" s="8">
        <v>0</v>
      </c>
      <c r="Y11" s="8">
        <v>0</v>
      </c>
      <c r="Z11" s="9" t="s">
        <v>51</v>
      </c>
      <c r="AA11" s="8">
        <v>11155</v>
      </c>
      <c r="AB11" s="8">
        <v>12581</v>
      </c>
      <c r="AC11" s="8">
        <v>47506</v>
      </c>
      <c r="AD11" s="8">
        <v>53645</v>
      </c>
      <c r="AE11" s="9">
        <v>12.922578200648349</v>
      </c>
      <c r="AF11" s="8">
        <v>5913</v>
      </c>
      <c r="AG11" s="8">
        <v>6668</v>
      </c>
      <c r="AH11" s="8">
        <v>25182</v>
      </c>
      <c r="AI11" s="8">
        <v>28209</v>
      </c>
      <c r="AJ11" s="9">
        <v>12.02049082678103</v>
      </c>
      <c r="AK11" s="8">
        <v>0</v>
      </c>
      <c r="AL11" s="8">
        <v>0</v>
      </c>
      <c r="AM11" s="8">
        <v>326</v>
      </c>
      <c r="AN11" s="8">
        <v>0</v>
      </c>
      <c r="AO11" s="9">
        <v>-100</v>
      </c>
      <c r="AP11" s="8">
        <v>1850</v>
      </c>
      <c r="AQ11" s="8">
        <v>7324</v>
      </c>
      <c r="AR11" s="8">
        <v>9796</v>
      </c>
      <c r="AS11" s="8">
        <v>24440</v>
      </c>
      <c r="AT11" s="9">
        <v>149.48958758677011</v>
      </c>
      <c r="AU11" s="8">
        <v>1850</v>
      </c>
      <c r="AV11" s="8">
        <v>6678</v>
      </c>
      <c r="AW11" s="8">
        <v>9796</v>
      </c>
      <c r="AX11" s="8">
        <v>23373</v>
      </c>
      <c r="AY11" s="9">
        <v>138.59738668844429</v>
      </c>
      <c r="AZ11" s="8">
        <v>102727</v>
      </c>
      <c r="BA11" s="8">
        <v>90196</v>
      </c>
      <c r="BB11" s="8">
        <v>424105</v>
      </c>
      <c r="BC11" s="8">
        <v>416664</v>
      </c>
      <c r="BD11" s="9">
        <v>-1.7545183386189791</v>
      </c>
      <c r="BE11" s="8">
        <v>3836</v>
      </c>
      <c r="BF11" s="8">
        <v>3550</v>
      </c>
      <c r="BG11" s="8">
        <v>15991</v>
      </c>
      <c r="BH11" s="8">
        <v>16289</v>
      </c>
      <c r="BI11" s="9">
        <v>1.8635482458883099</v>
      </c>
      <c r="BJ11" s="8">
        <v>51758.75</v>
      </c>
      <c r="BK11" s="8">
        <v>47546.75</v>
      </c>
      <c r="BL11" s="8">
        <v>205111.5</v>
      </c>
      <c r="BM11" s="8">
        <v>214384.75</v>
      </c>
      <c r="BN11" s="9">
        <v>4.5210775602538149</v>
      </c>
      <c r="BO11" s="8">
        <v>134</v>
      </c>
      <c r="BP11" s="8">
        <v>777.5</v>
      </c>
      <c r="BQ11" s="8">
        <v>748.75</v>
      </c>
      <c r="BR11" s="8">
        <v>1805</v>
      </c>
      <c r="BS11" s="9">
        <v>141.06844741235389</v>
      </c>
      <c r="BT11" s="8">
        <v>4471.75</v>
      </c>
      <c r="BU11" s="8">
        <v>2903.5</v>
      </c>
      <c r="BV11" s="8">
        <v>17201.5</v>
      </c>
      <c r="BW11" s="8">
        <v>17936.5</v>
      </c>
      <c r="BX11" s="9">
        <v>4.2728831787925401</v>
      </c>
      <c r="BY11" s="8">
        <v>47153</v>
      </c>
      <c r="BZ11" s="8">
        <v>43865.75</v>
      </c>
      <c r="CA11" s="8">
        <v>187161.25</v>
      </c>
      <c r="CB11" s="8">
        <v>194643.25</v>
      </c>
      <c r="CC11" s="9">
        <v>3.9976223710837639</v>
      </c>
      <c r="CD11" s="8">
        <v>243</v>
      </c>
      <c r="CE11" s="8">
        <v>264</v>
      </c>
      <c r="CF11" s="8">
        <v>1037</v>
      </c>
      <c r="CG11" s="8">
        <v>1118</v>
      </c>
      <c r="CH11" s="9">
        <v>7.8109932497589218</v>
      </c>
      <c r="CI11" s="8">
        <v>5044779</v>
      </c>
      <c r="CJ11" s="8">
        <v>5645766</v>
      </c>
      <c r="CK11" s="8">
        <v>20293790</v>
      </c>
      <c r="CL11" s="8">
        <v>22376053</v>
      </c>
      <c r="CM11" s="9">
        <v>10.26059203332645</v>
      </c>
      <c r="CN11" s="8">
        <v>13</v>
      </c>
      <c r="CO11" s="8">
        <v>19</v>
      </c>
      <c r="CP11" s="8">
        <v>25</v>
      </c>
      <c r="CQ11" s="8">
        <v>26</v>
      </c>
      <c r="CR11" s="9">
        <v>4</v>
      </c>
      <c r="CS11" s="8">
        <v>23055</v>
      </c>
      <c r="CT11" s="8">
        <v>34805</v>
      </c>
      <c r="CU11" s="8">
        <v>55045</v>
      </c>
      <c r="CV11" s="8">
        <v>62376</v>
      </c>
      <c r="CW11" s="9">
        <v>13.31819420474157</v>
      </c>
      <c r="CX11" s="8">
        <v>10833</v>
      </c>
      <c r="CY11" s="8">
        <v>12306</v>
      </c>
      <c r="CZ11" s="8">
        <v>27394</v>
      </c>
      <c r="DA11" s="8">
        <v>32582</v>
      </c>
      <c r="DB11" s="9">
        <v>18.93845367598745</v>
      </c>
      <c r="DC11" s="8">
        <v>12222</v>
      </c>
      <c r="DD11" s="8">
        <v>22499</v>
      </c>
      <c r="DE11" s="8">
        <v>27651</v>
      </c>
      <c r="DF11" s="8">
        <v>29794</v>
      </c>
      <c r="DG11" s="9">
        <v>7.750171784022271</v>
      </c>
      <c r="DH11" s="8">
        <v>5254</v>
      </c>
      <c r="DI11" s="8">
        <v>6439</v>
      </c>
      <c r="DJ11" s="8">
        <v>12139</v>
      </c>
      <c r="DK11" s="8">
        <v>14959</v>
      </c>
      <c r="DL11" s="9">
        <v>23.230908641568501</v>
      </c>
      <c r="DM11" s="8">
        <v>20105</v>
      </c>
      <c r="DN11" s="8">
        <v>20216</v>
      </c>
      <c r="DO11" s="8">
        <v>44255</v>
      </c>
      <c r="DP11" s="8">
        <v>47260</v>
      </c>
      <c r="DQ11" s="9">
        <v>6.7901931985086463</v>
      </c>
    </row>
    <row r="12" spans="1:121" x14ac:dyDescent="0.25">
      <c r="A12" s="7" t="s">
        <v>39</v>
      </c>
      <c r="B12" s="8">
        <v>2575616</v>
      </c>
      <c r="C12" s="8">
        <v>1961235</v>
      </c>
      <c r="D12" s="8">
        <v>11679975</v>
      </c>
      <c r="E12" s="8">
        <v>11800382</v>
      </c>
      <c r="F12" s="9">
        <v>1.0308840558305969</v>
      </c>
      <c r="G12" s="8">
        <v>548858</v>
      </c>
      <c r="H12" s="8">
        <v>484774</v>
      </c>
      <c r="I12" s="8">
        <v>2888215</v>
      </c>
      <c r="J12" s="8">
        <v>3282817</v>
      </c>
      <c r="K12" s="9">
        <v>13.662487037841711</v>
      </c>
      <c r="L12" s="8">
        <v>96467</v>
      </c>
      <c r="M12" s="8">
        <v>77701</v>
      </c>
      <c r="N12" s="8">
        <v>415727</v>
      </c>
      <c r="O12" s="8">
        <v>415046</v>
      </c>
      <c r="P12" s="9">
        <v>-0.16380942301077539</v>
      </c>
      <c r="Q12" s="8">
        <v>59004</v>
      </c>
      <c r="R12" s="8">
        <v>56430</v>
      </c>
      <c r="S12" s="8">
        <v>266491</v>
      </c>
      <c r="T12" s="8">
        <v>243996</v>
      </c>
      <c r="U12" s="9">
        <v>-8.4411856310344433</v>
      </c>
      <c r="V12" s="8">
        <v>38.273000000000003</v>
      </c>
      <c r="W12" s="8">
        <v>0</v>
      </c>
      <c r="X12" s="8">
        <v>98.673999999999992</v>
      </c>
      <c r="Y12" s="8">
        <v>0</v>
      </c>
      <c r="Z12" s="9">
        <v>-100</v>
      </c>
      <c r="AA12" s="8">
        <v>16536</v>
      </c>
      <c r="AB12" s="8">
        <v>15797</v>
      </c>
      <c r="AC12" s="8">
        <v>87168</v>
      </c>
      <c r="AD12" s="8">
        <v>79307</v>
      </c>
      <c r="AE12" s="9">
        <v>-9.0182176945668147</v>
      </c>
      <c r="AF12" s="8">
        <v>1836</v>
      </c>
      <c r="AG12" s="8">
        <v>1083</v>
      </c>
      <c r="AH12" s="8">
        <v>7855</v>
      </c>
      <c r="AI12" s="8">
        <v>4130</v>
      </c>
      <c r="AJ12" s="9">
        <v>-47.422024188415023</v>
      </c>
      <c r="AK12" s="8">
        <v>0</v>
      </c>
      <c r="AL12" s="8">
        <v>0</v>
      </c>
      <c r="AM12" s="8">
        <v>0</v>
      </c>
      <c r="AN12" s="8">
        <v>0</v>
      </c>
      <c r="AO12" s="9" t="s">
        <v>51</v>
      </c>
      <c r="AP12" s="8">
        <v>0</v>
      </c>
      <c r="AQ12" s="8">
        <v>55730</v>
      </c>
      <c r="AR12" s="8">
        <v>0</v>
      </c>
      <c r="AS12" s="8">
        <v>436565</v>
      </c>
      <c r="AT12" s="9" t="s">
        <v>51</v>
      </c>
      <c r="AU12" s="8">
        <v>0</v>
      </c>
      <c r="AV12" s="8">
        <v>96</v>
      </c>
      <c r="AW12" s="8">
        <v>0</v>
      </c>
      <c r="AX12" s="8">
        <v>320</v>
      </c>
      <c r="AY12" s="9" t="s">
        <v>51</v>
      </c>
      <c r="AZ12" s="8">
        <v>0</v>
      </c>
      <c r="BA12" s="8">
        <v>0</v>
      </c>
      <c r="BB12" s="8">
        <v>0</v>
      </c>
      <c r="BC12" s="8">
        <v>0</v>
      </c>
      <c r="BD12" s="9" t="s">
        <v>51</v>
      </c>
      <c r="BE12" s="8">
        <v>0</v>
      </c>
      <c r="BF12" s="8">
        <v>0</v>
      </c>
      <c r="BG12" s="8">
        <v>0</v>
      </c>
      <c r="BH12" s="8">
        <v>0</v>
      </c>
      <c r="BI12" s="9" t="s">
        <v>51</v>
      </c>
      <c r="BJ12" s="8">
        <v>3886.5</v>
      </c>
      <c r="BK12" s="8">
        <v>3812</v>
      </c>
      <c r="BL12" s="8">
        <v>20889.75</v>
      </c>
      <c r="BM12" s="8">
        <v>17618.25</v>
      </c>
      <c r="BN12" s="9">
        <v>-15.66079057911176</v>
      </c>
      <c r="BO12" s="8">
        <v>0</v>
      </c>
      <c r="BP12" s="8">
        <v>48</v>
      </c>
      <c r="BQ12" s="8">
        <v>0</v>
      </c>
      <c r="BR12" s="8">
        <v>147</v>
      </c>
      <c r="BS12" s="9" t="s">
        <v>51</v>
      </c>
      <c r="BT12" s="8">
        <v>451.75</v>
      </c>
      <c r="BU12" s="8">
        <v>502</v>
      </c>
      <c r="BV12" s="8">
        <v>5516</v>
      </c>
      <c r="BW12" s="8">
        <v>3610.25</v>
      </c>
      <c r="BX12" s="9">
        <v>-34.549492385786813</v>
      </c>
      <c r="BY12" s="8">
        <v>3434.75</v>
      </c>
      <c r="BZ12" s="8">
        <v>3262</v>
      </c>
      <c r="CA12" s="8">
        <v>15373.75</v>
      </c>
      <c r="CB12" s="8">
        <v>13861</v>
      </c>
      <c r="CC12" s="9">
        <v>-9.8398243759655202</v>
      </c>
      <c r="CD12" s="8">
        <v>195</v>
      </c>
      <c r="CE12" s="8">
        <v>172</v>
      </c>
      <c r="CF12" s="8">
        <v>924</v>
      </c>
      <c r="CG12" s="8">
        <v>848</v>
      </c>
      <c r="CH12" s="9">
        <v>-8.2251082251082295</v>
      </c>
      <c r="CI12" s="8">
        <v>5426377</v>
      </c>
      <c r="CJ12" s="8">
        <v>3795597</v>
      </c>
      <c r="CK12" s="8">
        <v>22093816</v>
      </c>
      <c r="CL12" s="8">
        <v>19548764</v>
      </c>
      <c r="CM12" s="9">
        <v>-11.51929571605014</v>
      </c>
      <c r="CN12" s="8">
        <v>27</v>
      </c>
      <c r="CO12" s="8">
        <v>19</v>
      </c>
      <c r="CP12" s="8">
        <v>80</v>
      </c>
      <c r="CQ12" s="8">
        <v>52</v>
      </c>
      <c r="CR12" s="9">
        <v>-35</v>
      </c>
      <c r="CS12" s="8">
        <v>24632</v>
      </c>
      <c r="CT12" s="8">
        <v>19050</v>
      </c>
      <c r="CU12" s="8">
        <v>65012</v>
      </c>
      <c r="CV12" s="8">
        <v>53889</v>
      </c>
      <c r="CW12" s="9">
        <v>-17.109149080169811</v>
      </c>
      <c r="CX12" s="8">
        <v>0</v>
      </c>
      <c r="CY12" s="8">
        <v>1885</v>
      </c>
      <c r="CZ12" s="8">
        <v>0</v>
      </c>
      <c r="DA12" s="8">
        <v>1885</v>
      </c>
      <c r="DB12" s="9" t="s">
        <v>51</v>
      </c>
      <c r="DC12" s="8">
        <v>24632</v>
      </c>
      <c r="DD12" s="8">
        <v>17165</v>
      </c>
      <c r="DE12" s="8">
        <v>65012</v>
      </c>
      <c r="DF12" s="8">
        <v>52004</v>
      </c>
      <c r="DG12" s="9">
        <v>-20.008613794376419</v>
      </c>
      <c r="DH12" s="8">
        <v>0</v>
      </c>
      <c r="DI12" s="8">
        <v>0</v>
      </c>
      <c r="DJ12" s="8">
        <v>0</v>
      </c>
      <c r="DK12" s="8">
        <v>0</v>
      </c>
      <c r="DL12" s="9" t="s">
        <v>51</v>
      </c>
      <c r="DM12" s="8">
        <v>0</v>
      </c>
      <c r="DN12" s="8">
        <v>0</v>
      </c>
      <c r="DO12" s="8">
        <v>6</v>
      </c>
      <c r="DP12" s="8">
        <v>35</v>
      </c>
      <c r="DQ12" s="9">
        <v>483.33333333333343</v>
      </c>
    </row>
    <row r="13" spans="1:121" x14ac:dyDescent="0.25">
      <c r="A13" s="7" t="s">
        <v>40</v>
      </c>
      <c r="B13" s="8">
        <v>832116</v>
      </c>
      <c r="C13" s="8">
        <v>785023</v>
      </c>
      <c r="D13" s="8">
        <v>4200184</v>
      </c>
      <c r="E13" s="8">
        <v>4010768</v>
      </c>
      <c r="F13" s="9">
        <v>-4.5097071937800877</v>
      </c>
      <c r="G13" s="8">
        <v>898252</v>
      </c>
      <c r="H13" s="8">
        <v>663026</v>
      </c>
      <c r="I13" s="8">
        <v>4409776</v>
      </c>
      <c r="J13" s="8">
        <v>2879680</v>
      </c>
      <c r="K13" s="9">
        <v>-34.697816850561111</v>
      </c>
      <c r="L13" s="8">
        <v>177762</v>
      </c>
      <c r="M13" s="8">
        <v>108813</v>
      </c>
      <c r="N13" s="8">
        <v>659860</v>
      </c>
      <c r="O13" s="8">
        <v>516964</v>
      </c>
      <c r="P13" s="9">
        <v>-21.65550268238718</v>
      </c>
      <c r="Q13" s="8">
        <v>161309</v>
      </c>
      <c r="R13" s="8">
        <v>106356</v>
      </c>
      <c r="S13" s="8">
        <v>606074</v>
      </c>
      <c r="T13" s="8">
        <v>484644</v>
      </c>
      <c r="U13" s="9">
        <v>-20.03550721529054</v>
      </c>
      <c r="V13" s="8">
        <v>259.08</v>
      </c>
      <c r="W13" s="8">
        <v>254.238</v>
      </c>
      <c r="X13" s="8">
        <v>812.16200000000003</v>
      </c>
      <c r="Y13" s="8">
        <v>1061.875</v>
      </c>
      <c r="Z13" s="9">
        <v>30.74669831880831</v>
      </c>
      <c r="AA13" s="8">
        <v>3728</v>
      </c>
      <c r="AB13" s="8">
        <v>3147</v>
      </c>
      <c r="AC13" s="8">
        <v>14087</v>
      </c>
      <c r="AD13" s="8">
        <v>11915</v>
      </c>
      <c r="AE13" s="9">
        <v>-15.41847093064527</v>
      </c>
      <c r="AF13" s="8">
        <v>0</v>
      </c>
      <c r="AG13" s="8">
        <v>0</v>
      </c>
      <c r="AH13" s="8">
        <v>0</v>
      </c>
      <c r="AI13" s="8">
        <v>0</v>
      </c>
      <c r="AJ13" s="9" t="s">
        <v>51</v>
      </c>
      <c r="AK13" s="8">
        <v>0</v>
      </c>
      <c r="AL13" s="8">
        <v>0</v>
      </c>
      <c r="AM13" s="8">
        <v>0</v>
      </c>
      <c r="AN13" s="8">
        <v>0</v>
      </c>
      <c r="AO13" s="9" t="s">
        <v>51</v>
      </c>
      <c r="AP13" s="8">
        <v>3464</v>
      </c>
      <c r="AQ13" s="8">
        <v>1941</v>
      </c>
      <c r="AR13" s="8">
        <v>13559</v>
      </c>
      <c r="AS13" s="8">
        <v>6383</v>
      </c>
      <c r="AT13" s="9">
        <v>-52.924256951102592</v>
      </c>
      <c r="AU13" s="8">
        <v>3150</v>
      </c>
      <c r="AV13" s="8">
        <v>1941</v>
      </c>
      <c r="AW13" s="8">
        <v>13197</v>
      </c>
      <c r="AX13" s="8">
        <v>6383</v>
      </c>
      <c r="AY13" s="9">
        <v>-51.632946881867092</v>
      </c>
      <c r="AZ13" s="8">
        <v>54579</v>
      </c>
      <c r="BA13" s="8">
        <v>16705</v>
      </c>
      <c r="BB13" s="8">
        <v>175719</v>
      </c>
      <c r="BC13" s="8">
        <v>78331</v>
      </c>
      <c r="BD13" s="9">
        <v>-55.422578093433273</v>
      </c>
      <c r="BE13" s="8">
        <v>1</v>
      </c>
      <c r="BF13" s="8">
        <v>0</v>
      </c>
      <c r="BG13" s="8">
        <v>12</v>
      </c>
      <c r="BH13" s="8">
        <v>17</v>
      </c>
      <c r="BI13" s="9">
        <v>41.666666666666657</v>
      </c>
      <c r="BJ13" s="8">
        <v>11524</v>
      </c>
      <c r="BK13" s="8">
        <v>7431</v>
      </c>
      <c r="BL13" s="8">
        <v>45782.25</v>
      </c>
      <c r="BM13" s="8">
        <v>34472</v>
      </c>
      <c r="BN13" s="9">
        <v>-24.70444331591392</v>
      </c>
      <c r="BO13" s="8">
        <v>230</v>
      </c>
      <c r="BP13" s="8">
        <v>167</v>
      </c>
      <c r="BQ13" s="8">
        <v>1303</v>
      </c>
      <c r="BR13" s="8">
        <v>963</v>
      </c>
      <c r="BS13" s="9">
        <v>-26.093630084420571</v>
      </c>
      <c r="BT13" s="8">
        <v>134</v>
      </c>
      <c r="BU13" s="8">
        <v>497</v>
      </c>
      <c r="BV13" s="8">
        <v>1050</v>
      </c>
      <c r="BW13" s="8">
        <v>2609</v>
      </c>
      <c r="BX13" s="9">
        <v>148.47619047619051</v>
      </c>
      <c r="BY13" s="8">
        <v>11160</v>
      </c>
      <c r="BZ13" s="8">
        <v>6767</v>
      </c>
      <c r="CA13" s="8">
        <v>43429.25</v>
      </c>
      <c r="CB13" s="8">
        <v>30900</v>
      </c>
      <c r="CC13" s="9">
        <v>-28.849795932464868</v>
      </c>
      <c r="CD13" s="8">
        <v>157</v>
      </c>
      <c r="CE13" s="8">
        <v>121</v>
      </c>
      <c r="CF13" s="8">
        <v>666</v>
      </c>
      <c r="CG13" s="8">
        <v>575</v>
      </c>
      <c r="CH13" s="9">
        <v>-13.663663663663669</v>
      </c>
      <c r="CI13" s="8">
        <v>1984947</v>
      </c>
      <c r="CJ13" s="8">
        <v>1733008</v>
      </c>
      <c r="CK13" s="8">
        <v>9233113</v>
      </c>
      <c r="CL13" s="8">
        <v>8176182</v>
      </c>
      <c r="CM13" s="9">
        <v>-11.447179299116129</v>
      </c>
      <c r="CN13" s="8">
        <v>0</v>
      </c>
      <c r="CO13" s="8">
        <v>0</v>
      </c>
      <c r="CP13" s="8">
        <v>1</v>
      </c>
      <c r="CQ13" s="8">
        <v>0</v>
      </c>
      <c r="CR13" s="9">
        <v>-100</v>
      </c>
      <c r="CS13" s="8">
        <v>0</v>
      </c>
      <c r="CT13" s="8">
        <v>0</v>
      </c>
      <c r="CU13" s="8">
        <v>633</v>
      </c>
      <c r="CV13" s="8">
        <v>0</v>
      </c>
      <c r="CW13" s="9">
        <v>-100</v>
      </c>
      <c r="CX13" s="8">
        <v>0</v>
      </c>
      <c r="CY13" s="8">
        <v>0</v>
      </c>
      <c r="CZ13" s="8">
        <v>0</v>
      </c>
      <c r="DA13" s="8">
        <v>0</v>
      </c>
      <c r="DB13" s="9" t="s">
        <v>51</v>
      </c>
      <c r="DC13" s="8">
        <v>0</v>
      </c>
      <c r="DD13" s="8">
        <v>0</v>
      </c>
      <c r="DE13" s="8">
        <v>633</v>
      </c>
      <c r="DF13" s="8">
        <v>0</v>
      </c>
      <c r="DG13" s="9">
        <v>-100</v>
      </c>
      <c r="DH13" s="8">
        <v>0</v>
      </c>
      <c r="DI13" s="8">
        <v>0</v>
      </c>
      <c r="DJ13" s="8">
        <v>0</v>
      </c>
      <c r="DK13" s="8">
        <v>0</v>
      </c>
      <c r="DL13" s="9" t="s">
        <v>51</v>
      </c>
      <c r="DM13" s="8">
        <v>238</v>
      </c>
      <c r="DN13" s="8">
        <v>43</v>
      </c>
      <c r="DO13" s="8">
        <v>506</v>
      </c>
      <c r="DP13" s="8">
        <v>488</v>
      </c>
      <c r="DQ13" s="9">
        <v>-3.5573122529644219</v>
      </c>
    </row>
    <row r="14" spans="1:121" x14ac:dyDescent="0.25">
      <c r="A14" s="7" t="s">
        <v>41</v>
      </c>
      <c r="B14" s="8">
        <v>67384</v>
      </c>
      <c r="C14" s="8">
        <v>5149</v>
      </c>
      <c r="D14" s="8">
        <v>269904</v>
      </c>
      <c r="E14" s="8">
        <v>251914</v>
      </c>
      <c r="F14" s="9">
        <v>-6.6653328590906398</v>
      </c>
      <c r="G14" s="8">
        <v>0</v>
      </c>
      <c r="H14" s="8">
        <v>500</v>
      </c>
      <c r="I14" s="8">
        <v>2256</v>
      </c>
      <c r="J14" s="8">
        <v>4326</v>
      </c>
      <c r="K14" s="9">
        <v>91.755319148936167</v>
      </c>
      <c r="L14" s="8">
        <v>48810</v>
      </c>
      <c r="M14" s="8">
        <v>49246</v>
      </c>
      <c r="N14" s="8">
        <v>223813</v>
      </c>
      <c r="O14" s="8">
        <v>217364</v>
      </c>
      <c r="P14" s="9">
        <v>-2.8814233310844339</v>
      </c>
      <c r="Q14" s="8">
        <v>6334</v>
      </c>
      <c r="R14" s="8">
        <v>6108</v>
      </c>
      <c r="S14" s="8">
        <v>28434</v>
      </c>
      <c r="T14" s="8">
        <v>27935</v>
      </c>
      <c r="U14" s="9">
        <v>-1.754941267496662</v>
      </c>
      <c r="V14" s="8">
        <v>0</v>
      </c>
      <c r="W14" s="8">
        <v>0</v>
      </c>
      <c r="X14" s="8">
        <v>0.9</v>
      </c>
      <c r="Y14" s="8">
        <v>0</v>
      </c>
      <c r="Z14" s="9">
        <v>-100</v>
      </c>
      <c r="AA14" s="8">
        <v>60984</v>
      </c>
      <c r="AB14" s="8">
        <v>65538</v>
      </c>
      <c r="AC14" s="8">
        <v>273199</v>
      </c>
      <c r="AD14" s="8">
        <v>269939</v>
      </c>
      <c r="AE14" s="9">
        <v>-1.193269375070912</v>
      </c>
      <c r="AF14" s="8">
        <v>59882</v>
      </c>
      <c r="AG14" s="8">
        <v>63995</v>
      </c>
      <c r="AH14" s="8">
        <v>266941</v>
      </c>
      <c r="AI14" s="8">
        <v>261875</v>
      </c>
      <c r="AJ14" s="9">
        <v>-1.8977976406771551</v>
      </c>
      <c r="AK14" s="8">
        <v>0</v>
      </c>
      <c r="AL14" s="8">
        <v>0</v>
      </c>
      <c r="AM14" s="8">
        <v>0</v>
      </c>
      <c r="AN14" s="8">
        <v>0</v>
      </c>
      <c r="AO14" s="9" t="s">
        <v>51</v>
      </c>
      <c r="AP14" s="8">
        <v>0</v>
      </c>
      <c r="AQ14" s="8">
        <v>0</v>
      </c>
      <c r="AR14" s="8">
        <v>0</v>
      </c>
      <c r="AS14" s="8">
        <v>0</v>
      </c>
      <c r="AT14" s="9" t="s">
        <v>51</v>
      </c>
      <c r="AU14" s="8">
        <v>0</v>
      </c>
      <c r="AV14" s="8">
        <v>0</v>
      </c>
      <c r="AW14" s="8">
        <v>0</v>
      </c>
      <c r="AX14" s="8">
        <v>0</v>
      </c>
      <c r="AY14" s="9" t="s">
        <v>51</v>
      </c>
      <c r="AZ14" s="8">
        <v>48095</v>
      </c>
      <c r="BA14" s="8">
        <v>48791</v>
      </c>
      <c r="BB14" s="8">
        <v>222009</v>
      </c>
      <c r="BC14" s="8">
        <v>215348</v>
      </c>
      <c r="BD14" s="9">
        <v>-3.0003288154984769</v>
      </c>
      <c r="BE14" s="8">
        <v>2538</v>
      </c>
      <c r="BF14" s="8">
        <v>2948</v>
      </c>
      <c r="BG14" s="8">
        <v>11820</v>
      </c>
      <c r="BH14" s="8">
        <v>12777</v>
      </c>
      <c r="BI14" s="9">
        <v>8.0964467005076131</v>
      </c>
      <c r="BJ14" s="8">
        <v>485</v>
      </c>
      <c r="BK14" s="8">
        <v>516</v>
      </c>
      <c r="BL14" s="8">
        <v>2224</v>
      </c>
      <c r="BM14" s="8">
        <v>2348.5</v>
      </c>
      <c r="BN14" s="9">
        <v>5.5980215827338071</v>
      </c>
      <c r="BO14" s="8">
        <v>0</v>
      </c>
      <c r="BP14" s="8">
        <v>0</v>
      </c>
      <c r="BQ14" s="8">
        <v>0</v>
      </c>
      <c r="BR14" s="8">
        <v>0</v>
      </c>
      <c r="BS14" s="9" t="s">
        <v>51</v>
      </c>
      <c r="BT14" s="8">
        <v>475</v>
      </c>
      <c r="BU14" s="8">
        <v>516</v>
      </c>
      <c r="BV14" s="8">
        <v>2184</v>
      </c>
      <c r="BW14" s="8">
        <v>2293.5</v>
      </c>
      <c r="BX14" s="9">
        <v>5.0137362637362628</v>
      </c>
      <c r="BY14" s="8">
        <v>10</v>
      </c>
      <c r="BZ14" s="8">
        <v>0</v>
      </c>
      <c r="CA14" s="8">
        <v>40</v>
      </c>
      <c r="CB14" s="8">
        <v>55</v>
      </c>
      <c r="CC14" s="9">
        <v>37.5</v>
      </c>
      <c r="CD14" s="8">
        <v>805</v>
      </c>
      <c r="CE14" s="8">
        <v>832</v>
      </c>
      <c r="CF14" s="8">
        <v>3716</v>
      </c>
      <c r="CG14" s="8">
        <v>3970</v>
      </c>
      <c r="CH14" s="9">
        <v>6.8353067814854711</v>
      </c>
      <c r="CI14" s="8">
        <v>6206646</v>
      </c>
      <c r="CJ14" s="8">
        <v>6130827</v>
      </c>
      <c r="CK14" s="8">
        <v>28332653</v>
      </c>
      <c r="CL14" s="8">
        <v>29409800</v>
      </c>
      <c r="CM14" s="9">
        <v>3.80178658172251</v>
      </c>
      <c r="CN14" s="8">
        <v>2</v>
      </c>
      <c r="CO14" s="8">
        <v>1</v>
      </c>
      <c r="CP14" s="8">
        <v>3</v>
      </c>
      <c r="CQ14" s="8">
        <v>12</v>
      </c>
      <c r="CR14" s="9">
        <v>300</v>
      </c>
      <c r="CS14" s="8">
        <v>111141</v>
      </c>
      <c r="CT14" s="8">
        <v>136212</v>
      </c>
      <c r="CU14" s="8">
        <v>457883</v>
      </c>
      <c r="CV14" s="8">
        <v>670676</v>
      </c>
      <c r="CW14" s="9">
        <v>46.473225693026393</v>
      </c>
      <c r="CX14" s="8">
        <v>109299</v>
      </c>
      <c r="CY14" s="8">
        <v>133784</v>
      </c>
      <c r="CZ14" s="8">
        <v>454530</v>
      </c>
      <c r="DA14" s="8">
        <v>647974</v>
      </c>
      <c r="DB14" s="9">
        <v>42.559127010318349</v>
      </c>
      <c r="DC14" s="8">
        <v>1842</v>
      </c>
      <c r="DD14" s="8">
        <v>2428</v>
      </c>
      <c r="DE14" s="8">
        <v>3353</v>
      </c>
      <c r="DF14" s="8">
        <v>22702</v>
      </c>
      <c r="DG14" s="9">
        <v>577.06531464360273</v>
      </c>
      <c r="DH14" s="8">
        <v>23810</v>
      </c>
      <c r="DI14" s="8">
        <v>31546</v>
      </c>
      <c r="DJ14" s="8">
        <v>97411</v>
      </c>
      <c r="DK14" s="8">
        <v>152089</v>
      </c>
      <c r="DL14" s="9">
        <v>56.131237745223842</v>
      </c>
      <c r="DM14" s="8">
        <v>546</v>
      </c>
      <c r="DN14" s="8">
        <v>89</v>
      </c>
      <c r="DO14" s="8">
        <v>970</v>
      </c>
      <c r="DP14" s="8">
        <v>530</v>
      </c>
      <c r="DQ14" s="9">
        <v>-45.360824742268044</v>
      </c>
    </row>
    <row r="15" spans="1:121" x14ac:dyDescent="0.25">
      <c r="A15" s="7" t="s">
        <v>42</v>
      </c>
      <c r="B15" s="8">
        <v>249474</v>
      </c>
      <c r="C15" s="8">
        <v>264099</v>
      </c>
      <c r="D15" s="8">
        <v>1484248</v>
      </c>
      <c r="E15" s="8">
        <v>1955862</v>
      </c>
      <c r="F15" s="9">
        <v>31.774609094976029</v>
      </c>
      <c r="G15" s="8">
        <v>620889</v>
      </c>
      <c r="H15" s="8">
        <v>294206</v>
      </c>
      <c r="I15" s="8">
        <v>2988177</v>
      </c>
      <c r="J15" s="8">
        <v>1412379</v>
      </c>
      <c r="K15" s="9">
        <v>-52.734426374341282</v>
      </c>
      <c r="L15" s="8">
        <v>91968</v>
      </c>
      <c r="M15" s="8">
        <v>84878</v>
      </c>
      <c r="N15" s="8">
        <v>294222</v>
      </c>
      <c r="O15" s="8">
        <v>532957</v>
      </c>
      <c r="P15" s="9">
        <v>81.141111133769726</v>
      </c>
      <c r="Q15" s="8">
        <v>38072</v>
      </c>
      <c r="R15" s="8">
        <v>27822</v>
      </c>
      <c r="S15" s="8">
        <v>96568</v>
      </c>
      <c r="T15" s="8">
        <v>210531</v>
      </c>
      <c r="U15" s="9">
        <v>118.0132134868693</v>
      </c>
      <c r="V15" s="8">
        <v>9.0289999999999999</v>
      </c>
      <c r="W15" s="8">
        <v>26.07</v>
      </c>
      <c r="X15" s="8">
        <v>66.97999999999999</v>
      </c>
      <c r="Y15" s="8">
        <v>91.804000000000002</v>
      </c>
      <c r="Z15" s="9">
        <v>37.061809495371762</v>
      </c>
      <c r="AA15" s="8">
        <v>1012</v>
      </c>
      <c r="AB15" s="8">
        <v>679</v>
      </c>
      <c r="AC15" s="8">
        <v>4959</v>
      </c>
      <c r="AD15" s="8">
        <v>5212</v>
      </c>
      <c r="AE15" s="9">
        <v>5.1018350473885903</v>
      </c>
      <c r="AF15" s="8">
        <v>632</v>
      </c>
      <c r="AG15" s="8">
        <v>437</v>
      </c>
      <c r="AH15" s="8">
        <v>3192</v>
      </c>
      <c r="AI15" s="8">
        <v>2574</v>
      </c>
      <c r="AJ15" s="9">
        <v>-19.3609022556391</v>
      </c>
      <c r="AK15" s="8">
        <v>0</v>
      </c>
      <c r="AL15" s="8">
        <v>0</v>
      </c>
      <c r="AM15" s="8">
        <v>0</v>
      </c>
      <c r="AN15" s="8">
        <v>68</v>
      </c>
      <c r="AO15" s="9" t="s">
        <v>51</v>
      </c>
      <c r="AP15" s="8">
        <v>937</v>
      </c>
      <c r="AQ15" s="8">
        <v>63280</v>
      </c>
      <c r="AR15" s="8">
        <v>7431</v>
      </c>
      <c r="AS15" s="8">
        <v>298038</v>
      </c>
      <c r="AT15" s="9">
        <v>3910.738796931772</v>
      </c>
      <c r="AU15" s="8">
        <v>0</v>
      </c>
      <c r="AV15" s="8">
        <v>0</v>
      </c>
      <c r="AW15" s="8">
        <v>0</v>
      </c>
      <c r="AX15" s="8">
        <v>0</v>
      </c>
      <c r="AY15" s="9" t="s">
        <v>51</v>
      </c>
      <c r="AZ15" s="8">
        <v>1417</v>
      </c>
      <c r="BA15" s="8">
        <v>938</v>
      </c>
      <c r="BB15" s="8">
        <v>3177</v>
      </c>
      <c r="BC15" s="8">
        <v>6592</v>
      </c>
      <c r="BD15" s="9">
        <v>107.49134403525341</v>
      </c>
      <c r="BE15" s="8">
        <v>6</v>
      </c>
      <c r="BF15" s="8">
        <v>0</v>
      </c>
      <c r="BG15" s="8">
        <v>9</v>
      </c>
      <c r="BH15" s="8">
        <v>21</v>
      </c>
      <c r="BI15" s="9">
        <v>133.33333333333329</v>
      </c>
      <c r="BJ15" s="8">
        <v>3496.5</v>
      </c>
      <c r="BK15" s="8">
        <v>2093.75</v>
      </c>
      <c r="BL15" s="8">
        <v>8862</v>
      </c>
      <c r="BM15" s="8">
        <v>17254.25</v>
      </c>
      <c r="BN15" s="9">
        <v>94.699277815391554</v>
      </c>
      <c r="BO15" s="8">
        <v>0</v>
      </c>
      <c r="BP15" s="8">
        <v>0</v>
      </c>
      <c r="BQ15" s="8">
        <v>0</v>
      </c>
      <c r="BR15" s="8">
        <v>0</v>
      </c>
      <c r="BS15" s="9" t="s">
        <v>51</v>
      </c>
      <c r="BT15" s="8">
        <v>1062.25</v>
      </c>
      <c r="BU15" s="8">
        <v>522.75</v>
      </c>
      <c r="BV15" s="8">
        <v>2041.75</v>
      </c>
      <c r="BW15" s="8">
        <v>4624.25</v>
      </c>
      <c r="BX15" s="9">
        <v>126.48463328027429</v>
      </c>
      <c r="BY15" s="8">
        <v>2434.25</v>
      </c>
      <c r="BZ15" s="8">
        <v>1571</v>
      </c>
      <c r="CA15" s="8">
        <v>6820.25</v>
      </c>
      <c r="CB15" s="8">
        <v>12630</v>
      </c>
      <c r="CC15" s="9">
        <v>85.183827572303073</v>
      </c>
      <c r="CD15" s="8">
        <v>96</v>
      </c>
      <c r="CE15" s="8">
        <v>89</v>
      </c>
      <c r="CF15" s="8">
        <v>403</v>
      </c>
      <c r="CG15" s="8">
        <v>437</v>
      </c>
      <c r="CH15" s="9">
        <v>8.4367245657568191</v>
      </c>
      <c r="CI15" s="8">
        <v>1548820</v>
      </c>
      <c r="CJ15" s="8">
        <v>1372104</v>
      </c>
      <c r="CK15" s="8">
        <v>6269261</v>
      </c>
      <c r="CL15" s="8">
        <v>7402092</v>
      </c>
      <c r="CM15" s="9">
        <v>18.069609799304899</v>
      </c>
      <c r="CN15" s="8">
        <v>2</v>
      </c>
      <c r="CO15" s="8">
        <v>3</v>
      </c>
      <c r="CP15" s="8">
        <v>4</v>
      </c>
      <c r="CQ15" s="8">
        <v>7</v>
      </c>
      <c r="CR15" s="9">
        <v>75</v>
      </c>
      <c r="CS15" s="8">
        <v>1926</v>
      </c>
      <c r="CT15" s="8">
        <v>865</v>
      </c>
      <c r="CU15" s="8">
        <v>3045</v>
      </c>
      <c r="CV15" s="8">
        <v>3147</v>
      </c>
      <c r="CW15" s="9">
        <v>3.3497536945812811</v>
      </c>
      <c r="CX15" s="8">
        <v>0</v>
      </c>
      <c r="CY15" s="8">
        <v>0</v>
      </c>
      <c r="CZ15" s="8">
        <v>0</v>
      </c>
      <c r="DA15" s="8">
        <v>0</v>
      </c>
      <c r="DB15" s="9" t="s">
        <v>51</v>
      </c>
      <c r="DC15" s="8">
        <v>1926</v>
      </c>
      <c r="DD15" s="8">
        <v>865</v>
      </c>
      <c r="DE15" s="8">
        <v>3045</v>
      </c>
      <c r="DF15" s="8">
        <v>3147</v>
      </c>
      <c r="DG15" s="9">
        <v>3.3497536945812811</v>
      </c>
      <c r="DH15" s="8">
        <v>0</v>
      </c>
      <c r="DI15" s="8">
        <v>0</v>
      </c>
      <c r="DJ15" s="8">
        <v>0</v>
      </c>
      <c r="DK15" s="8">
        <v>0</v>
      </c>
      <c r="DL15" s="9" t="s">
        <v>51</v>
      </c>
      <c r="DM15" s="8">
        <v>1</v>
      </c>
      <c r="DN15" s="8">
        <v>0</v>
      </c>
      <c r="DO15" s="8">
        <v>1</v>
      </c>
      <c r="DP15" s="8">
        <v>126</v>
      </c>
      <c r="DQ15" s="9">
        <v>12500</v>
      </c>
    </row>
    <row r="16" spans="1:121" x14ac:dyDescent="0.25">
      <c r="A16" s="7" t="s">
        <v>43</v>
      </c>
      <c r="B16" s="8">
        <v>49534</v>
      </c>
      <c r="C16" s="8">
        <v>7816</v>
      </c>
      <c r="D16" s="8">
        <v>364128</v>
      </c>
      <c r="E16" s="8">
        <v>385860</v>
      </c>
      <c r="F16" s="9">
        <v>5.9682309517532266</v>
      </c>
      <c r="G16" s="8">
        <v>1435495</v>
      </c>
      <c r="H16" s="8">
        <v>1472164</v>
      </c>
      <c r="I16" s="8">
        <v>7070499</v>
      </c>
      <c r="J16" s="8">
        <v>7813005</v>
      </c>
      <c r="K16" s="9">
        <v>10.50146531383429</v>
      </c>
      <c r="L16" s="8">
        <v>103743</v>
      </c>
      <c r="M16" s="8">
        <v>121246</v>
      </c>
      <c r="N16" s="8">
        <v>531976</v>
      </c>
      <c r="O16" s="8">
        <v>633791</v>
      </c>
      <c r="P16" s="9">
        <v>19.139021309231989</v>
      </c>
      <c r="Q16" s="8">
        <v>56297</v>
      </c>
      <c r="R16" s="8">
        <v>73267</v>
      </c>
      <c r="S16" s="8">
        <v>265333</v>
      </c>
      <c r="T16" s="8">
        <v>297810</v>
      </c>
      <c r="U16" s="9">
        <v>12.24009075388285</v>
      </c>
      <c r="V16" s="8">
        <v>2608.5700000000002</v>
      </c>
      <c r="W16" s="8">
        <v>1261.347</v>
      </c>
      <c r="X16" s="8">
        <v>5238.9549999999999</v>
      </c>
      <c r="Y16" s="8">
        <v>4422.6139999999996</v>
      </c>
      <c r="Z16" s="9">
        <v>-15.582134223332719</v>
      </c>
      <c r="AA16" s="8">
        <v>0</v>
      </c>
      <c r="AB16" s="8">
        <v>0</v>
      </c>
      <c r="AC16" s="8">
        <v>15592</v>
      </c>
      <c r="AD16" s="8">
        <v>11065</v>
      </c>
      <c r="AE16" s="9">
        <v>-29.034120061570039</v>
      </c>
      <c r="AF16" s="8">
        <v>0</v>
      </c>
      <c r="AG16" s="8">
        <v>0</v>
      </c>
      <c r="AH16" s="8">
        <v>15592</v>
      </c>
      <c r="AI16" s="8">
        <v>11065</v>
      </c>
      <c r="AJ16" s="9">
        <v>-29.034120061570039</v>
      </c>
      <c r="AK16" s="8">
        <v>0</v>
      </c>
      <c r="AL16" s="8">
        <v>0</v>
      </c>
      <c r="AM16" s="8">
        <v>0</v>
      </c>
      <c r="AN16" s="8">
        <v>0</v>
      </c>
      <c r="AO16" s="9" t="s">
        <v>51</v>
      </c>
      <c r="AP16" s="8">
        <v>92131</v>
      </c>
      <c r="AQ16" s="8">
        <v>750447</v>
      </c>
      <c r="AR16" s="8">
        <v>772913</v>
      </c>
      <c r="AS16" s="8">
        <v>3538620</v>
      </c>
      <c r="AT16" s="9">
        <v>357.82901827243171</v>
      </c>
      <c r="AU16" s="8">
        <v>0</v>
      </c>
      <c r="AV16" s="8">
        <v>213</v>
      </c>
      <c r="AW16" s="8">
        <v>7776</v>
      </c>
      <c r="AX16" s="8">
        <v>829</v>
      </c>
      <c r="AY16" s="9">
        <v>-89.33899176954732</v>
      </c>
      <c r="AZ16" s="8">
        <v>0</v>
      </c>
      <c r="BA16" s="8">
        <v>0</v>
      </c>
      <c r="BB16" s="8">
        <v>0</v>
      </c>
      <c r="BC16" s="8">
        <v>0</v>
      </c>
      <c r="BD16" s="9" t="s">
        <v>51</v>
      </c>
      <c r="BE16" s="8">
        <v>0</v>
      </c>
      <c r="BF16" s="8">
        <v>0</v>
      </c>
      <c r="BG16" s="8">
        <v>0</v>
      </c>
      <c r="BH16" s="8">
        <v>0</v>
      </c>
      <c r="BI16" s="9" t="s">
        <v>51</v>
      </c>
      <c r="BJ16" s="8">
        <v>4342</v>
      </c>
      <c r="BK16" s="8">
        <v>5144</v>
      </c>
      <c r="BL16" s="8">
        <v>19472</v>
      </c>
      <c r="BM16" s="8">
        <v>21986</v>
      </c>
      <c r="BN16" s="9">
        <v>12.91084634346754</v>
      </c>
      <c r="BO16" s="8">
        <v>0</v>
      </c>
      <c r="BP16" s="8">
        <v>69</v>
      </c>
      <c r="BQ16" s="8">
        <v>630</v>
      </c>
      <c r="BR16" s="8">
        <v>158</v>
      </c>
      <c r="BS16" s="9">
        <v>-74.920634920634924</v>
      </c>
      <c r="BT16" s="8">
        <v>607</v>
      </c>
      <c r="BU16" s="8">
        <v>382</v>
      </c>
      <c r="BV16" s="8">
        <v>3227</v>
      </c>
      <c r="BW16" s="8">
        <v>3126</v>
      </c>
      <c r="BX16" s="9">
        <v>-3.1298419584753678</v>
      </c>
      <c r="BY16" s="8">
        <v>3735</v>
      </c>
      <c r="BZ16" s="8">
        <v>4693</v>
      </c>
      <c r="CA16" s="8">
        <v>15615</v>
      </c>
      <c r="CB16" s="8">
        <v>18702</v>
      </c>
      <c r="CC16" s="9">
        <v>19.769452449567719</v>
      </c>
      <c r="CD16" s="8">
        <v>105</v>
      </c>
      <c r="CE16" s="8">
        <v>100</v>
      </c>
      <c r="CF16" s="8">
        <v>502</v>
      </c>
      <c r="CG16" s="8">
        <v>518</v>
      </c>
      <c r="CH16" s="9">
        <v>3.187250996015933</v>
      </c>
      <c r="CI16" s="8">
        <v>1759644</v>
      </c>
      <c r="CJ16" s="8">
        <v>1785542</v>
      </c>
      <c r="CK16" s="8">
        <v>8353937</v>
      </c>
      <c r="CL16" s="8">
        <v>9177024</v>
      </c>
      <c r="CM16" s="9">
        <v>9.8526838303903901</v>
      </c>
      <c r="CN16" s="8">
        <v>4</v>
      </c>
      <c r="CO16" s="8">
        <v>7</v>
      </c>
      <c r="CP16" s="8">
        <v>7</v>
      </c>
      <c r="CQ16" s="8">
        <v>11</v>
      </c>
      <c r="CR16" s="9">
        <v>57.142857142857139</v>
      </c>
      <c r="CS16" s="8">
        <v>1415</v>
      </c>
      <c r="CT16" s="8">
        <v>4130</v>
      </c>
      <c r="CU16" s="8">
        <v>4411</v>
      </c>
      <c r="CV16" s="8">
        <v>7320</v>
      </c>
      <c r="CW16" s="9">
        <v>65.948764452505088</v>
      </c>
      <c r="CX16" s="8">
        <v>0</v>
      </c>
      <c r="CY16" s="8">
        <v>0</v>
      </c>
      <c r="CZ16" s="8">
        <v>0</v>
      </c>
      <c r="DA16" s="8">
        <v>0</v>
      </c>
      <c r="DB16" s="9" t="s">
        <v>51</v>
      </c>
      <c r="DC16" s="8">
        <v>1415</v>
      </c>
      <c r="DD16" s="8">
        <v>4130</v>
      </c>
      <c r="DE16" s="8">
        <v>4411</v>
      </c>
      <c r="DF16" s="8">
        <v>7320</v>
      </c>
      <c r="DG16" s="9">
        <v>65.948764452505088</v>
      </c>
      <c r="DH16" s="8">
        <v>0</v>
      </c>
      <c r="DI16" s="8">
        <v>0</v>
      </c>
      <c r="DJ16" s="8">
        <v>0</v>
      </c>
      <c r="DK16" s="8">
        <v>0</v>
      </c>
      <c r="DL16" s="9" t="s">
        <v>51</v>
      </c>
      <c r="DM16" s="8">
        <v>0</v>
      </c>
      <c r="DN16" s="8">
        <v>0</v>
      </c>
      <c r="DO16" s="8">
        <v>0</v>
      </c>
      <c r="DP16" s="8">
        <v>4</v>
      </c>
      <c r="DQ16" s="9" t="s">
        <v>51</v>
      </c>
    </row>
    <row r="17" spans="1:121" x14ac:dyDescent="0.25">
      <c r="A17" s="7" t="s">
        <v>44</v>
      </c>
      <c r="B17" s="8">
        <v>2183438</v>
      </c>
      <c r="C17" s="8">
        <v>2318535</v>
      </c>
      <c r="D17" s="8">
        <v>10354685</v>
      </c>
      <c r="E17" s="8">
        <v>9703996</v>
      </c>
      <c r="F17" s="9">
        <v>-6.2840057423282332</v>
      </c>
      <c r="G17" s="8">
        <v>498990</v>
      </c>
      <c r="H17" s="8">
        <v>353941</v>
      </c>
      <c r="I17" s="8">
        <v>2151172</v>
      </c>
      <c r="J17" s="8">
        <v>2063763</v>
      </c>
      <c r="K17" s="9">
        <v>-4.0633199018953414</v>
      </c>
      <c r="L17" s="8">
        <v>131691</v>
      </c>
      <c r="M17" s="8">
        <v>103620</v>
      </c>
      <c r="N17" s="8">
        <v>555882</v>
      </c>
      <c r="O17" s="8">
        <v>514975</v>
      </c>
      <c r="P17" s="9">
        <v>-7.3589358892714634</v>
      </c>
      <c r="Q17" s="8">
        <v>55015</v>
      </c>
      <c r="R17" s="8">
        <v>42969</v>
      </c>
      <c r="S17" s="8">
        <v>239430</v>
      </c>
      <c r="T17" s="8">
        <v>220835</v>
      </c>
      <c r="U17" s="9">
        <v>-7.7663617758843912</v>
      </c>
      <c r="V17" s="8">
        <v>24.446999999999999</v>
      </c>
      <c r="W17" s="8">
        <v>19.251999999999999</v>
      </c>
      <c r="X17" s="8">
        <v>82.584000000000017</v>
      </c>
      <c r="Y17" s="8">
        <v>78.573000000000008</v>
      </c>
      <c r="Z17" s="9">
        <v>-4.8568730020343054</v>
      </c>
      <c r="AA17" s="8">
        <v>17383</v>
      </c>
      <c r="AB17" s="8">
        <v>18665</v>
      </c>
      <c r="AC17" s="8">
        <v>83213</v>
      </c>
      <c r="AD17" s="8">
        <v>65213</v>
      </c>
      <c r="AE17" s="9">
        <v>-21.63123550406787</v>
      </c>
      <c r="AF17" s="8">
        <v>15499</v>
      </c>
      <c r="AG17" s="8">
        <v>15014</v>
      </c>
      <c r="AH17" s="8">
        <v>73762</v>
      </c>
      <c r="AI17" s="8">
        <v>53238</v>
      </c>
      <c r="AJ17" s="9">
        <v>-27.824625145738992</v>
      </c>
      <c r="AK17" s="8">
        <v>0</v>
      </c>
      <c r="AL17" s="8">
        <v>13394</v>
      </c>
      <c r="AM17" s="8">
        <v>43852</v>
      </c>
      <c r="AN17" s="8">
        <v>31501</v>
      </c>
      <c r="AO17" s="9">
        <v>-28.165192009486461</v>
      </c>
      <c r="AP17" s="8">
        <v>297687</v>
      </c>
      <c r="AQ17" s="8">
        <v>266201</v>
      </c>
      <c r="AR17" s="8">
        <v>998271</v>
      </c>
      <c r="AS17" s="8">
        <v>826680</v>
      </c>
      <c r="AT17" s="9">
        <v>-17.18881946886167</v>
      </c>
      <c r="AU17" s="8">
        <v>0</v>
      </c>
      <c r="AV17" s="8">
        <v>0</v>
      </c>
      <c r="AW17" s="8">
        <v>11</v>
      </c>
      <c r="AX17" s="8">
        <v>6</v>
      </c>
      <c r="AY17" s="9">
        <v>-45.454545454545453</v>
      </c>
      <c r="AZ17" s="8">
        <v>52047</v>
      </c>
      <c r="BA17" s="8">
        <v>50645</v>
      </c>
      <c r="BB17" s="8">
        <v>246095</v>
      </c>
      <c r="BC17" s="8">
        <v>270721</v>
      </c>
      <c r="BD17" s="9">
        <v>10.006704727849</v>
      </c>
      <c r="BE17" s="8">
        <v>2622</v>
      </c>
      <c r="BF17" s="8">
        <v>2585</v>
      </c>
      <c r="BG17" s="8">
        <v>12562</v>
      </c>
      <c r="BH17" s="8">
        <v>13407</v>
      </c>
      <c r="BI17" s="9">
        <v>6.7266358860054103</v>
      </c>
      <c r="BJ17" s="8">
        <v>7311.5</v>
      </c>
      <c r="BK17" s="8">
        <v>6019.25</v>
      </c>
      <c r="BL17" s="8">
        <v>33631.75</v>
      </c>
      <c r="BM17" s="8">
        <v>30958.75</v>
      </c>
      <c r="BN17" s="9">
        <v>-7.9478469006221806</v>
      </c>
      <c r="BO17" s="8">
        <v>0</v>
      </c>
      <c r="BP17" s="8">
        <v>0</v>
      </c>
      <c r="BQ17" s="8">
        <v>2</v>
      </c>
      <c r="BR17" s="8">
        <v>1</v>
      </c>
      <c r="BS17" s="9">
        <v>-50</v>
      </c>
      <c r="BT17" s="8">
        <v>6143.75</v>
      </c>
      <c r="BU17" s="8">
        <v>5327.25</v>
      </c>
      <c r="BV17" s="8">
        <v>28989.25</v>
      </c>
      <c r="BW17" s="8">
        <v>27084.75</v>
      </c>
      <c r="BX17" s="9">
        <v>-6.5696766904973449</v>
      </c>
      <c r="BY17" s="8">
        <v>1167.75</v>
      </c>
      <c r="BZ17" s="8">
        <v>692</v>
      </c>
      <c r="CA17" s="8">
        <v>4640.5</v>
      </c>
      <c r="CB17" s="8">
        <v>3873</v>
      </c>
      <c r="CC17" s="9">
        <v>-16.53916603814244</v>
      </c>
      <c r="CD17" s="8">
        <v>194</v>
      </c>
      <c r="CE17" s="8">
        <v>181</v>
      </c>
      <c r="CF17" s="8">
        <v>916</v>
      </c>
      <c r="CG17" s="8">
        <v>821</v>
      </c>
      <c r="CH17" s="9">
        <v>-10.37117903930131</v>
      </c>
      <c r="CI17" s="8">
        <v>3578075</v>
      </c>
      <c r="CJ17" s="8">
        <v>3874264</v>
      </c>
      <c r="CK17" s="8">
        <v>17879163</v>
      </c>
      <c r="CL17" s="8">
        <v>16846122</v>
      </c>
      <c r="CM17" s="9">
        <v>-5.7779047039282574</v>
      </c>
      <c r="CN17" s="8">
        <v>3</v>
      </c>
      <c r="CO17" s="8">
        <v>4</v>
      </c>
      <c r="CP17" s="8">
        <v>5</v>
      </c>
      <c r="CQ17" s="8">
        <v>4</v>
      </c>
      <c r="CR17" s="9">
        <v>-20</v>
      </c>
      <c r="CS17" s="8">
        <v>5575</v>
      </c>
      <c r="CT17" s="8">
        <v>5247</v>
      </c>
      <c r="CU17" s="8">
        <v>23745</v>
      </c>
      <c r="CV17" s="8">
        <v>23641</v>
      </c>
      <c r="CW17" s="9">
        <v>-0.43798694461992221</v>
      </c>
      <c r="CX17" s="8">
        <v>5125</v>
      </c>
      <c r="CY17" s="8">
        <v>4704</v>
      </c>
      <c r="CZ17" s="8">
        <v>23142</v>
      </c>
      <c r="DA17" s="8">
        <v>23098</v>
      </c>
      <c r="DB17" s="9">
        <v>-0.1901304986604373</v>
      </c>
      <c r="DC17" s="8">
        <v>450</v>
      </c>
      <c r="DD17" s="8">
        <v>543</v>
      </c>
      <c r="DE17" s="8">
        <v>603</v>
      </c>
      <c r="DF17" s="8">
        <v>543</v>
      </c>
      <c r="DG17" s="9">
        <v>-9.9502487562189117</v>
      </c>
      <c r="DH17" s="8">
        <v>2982</v>
      </c>
      <c r="DI17" s="8">
        <v>2974</v>
      </c>
      <c r="DJ17" s="8">
        <v>13686</v>
      </c>
      <c r="DK17" s="8">
        <v>14202</v>
      </c>
      <c r="DL17" s="9">
        <v>3.7702761946514731</v>
      </c>
      <c r="DM17" s="8">
        <v>1204</v>
      </c>
      <c r="DN17" s="8">
        <v>2104</v>
      </c>
      <c r="DO17" s="8">
        <v>3603</v>
      </c>
      <c r="DP17" s="8">
        <v>5902</v>
      </c>
      <c r="DQ17" s="9">
        <v>63.807937829586443</v>
      </c>
    </row>
    <row r="18" spans="1:121" x14ac:dyDescent="0.25">
      <c r="A18" s="7" t="s">
        <v>45</v>
      </c>
      <c r="B18" s="8">
        <v>798546</v>
      </c>
      <c r="C18" s="8">
        <v>605260</v>
      </c>
      <c r="D18" s="8">
        <v>3508289</v>
      </c>
      <c r="E18" s="8">
        <v>3261192</v>
      </c>
      <c r="F18" s="9">
        <v>-7.0432338954972096</v>
      </c>
      <c r="G18" s="8">
        <v>43816</v>
      </c>
      <c r="H18" s="8">
        <v>36644</v>
      </c>
      <c r="I18" s="8">
        <v>166346</v>
      </c>
      <c r="J18" s="8">
        <v>164727</v>
      </c>
      <c r="K18" s="9">
        <v>-0.97327257643706844</v>
      </c>
      <c r="L18" s="8">
        <v>1541633</v>
      </c>
      <c r="M18" s="8">
        <v>1563260</v>
      </c>
      <c r="N18" s="8">
        <v>7079421</v>
      </c>
      <c r="O18" s="8">
        <v>7240721</v>
      </c>
      <c r="P18" s="9">
        <v>2.2784349172058</v>
      </c>
      <c r="Q18" s="8">
        <v>1149117</v>
      </c>
      <c r="R18" s="8">
        <v>1158175</v>
      </c>
      <c r="S18" s="8">
        <v>5218177</v>
      </c>
      <c r="T18" s="8">
        <v>5296392</v>
      </c>
      <c r="U18" s="9">
        <v>1.498895112220225</v>
      </c>
      <c r="V18" s="8">
        <v>99.441000000000003</v>
      </c>
      <c r="W18" s="8">
        <v>89.25500000000001</v>
      </c>
      <c r="X18" s="8">
        <v>328.08399999999989</v>
      </c>
      <c r="Y18" s="8">
        <v>284.18200000000007</v>
      </c>
      <c r="Z18" s="9">
        <v>-13.381329171797431</v>
      </c>
      <c r="AA18" s="8">
        <v>217245</v>
      </c>
      <c r="AB18" s="8">
        <v>216210</v>
      </c>
      <c r="AC18" s="8">
        <v>1107807</v>
      </c>
      <c r="AD18" s="8">
        <v>1061469</v>
      </c>
      <c r="AE18" s="9">
        <v>-4.1828585665192577</v>
      </c>
      <c r="AF18" s="8">
        <v>203504</v>
      </c>
      <c r="AG18" s="8">
        <v>193700</v>
      </c>
      <c r="AH18" s="8">
        <v>987237</v>
      </c>
      <c r="AI18" s="8">
        <v>924998</v>
      </c>
      <c r="AJ18" s="9">
        <v>-6.3043625796034766</v>
      </c>
      <c r="AK18" s="8">
        <v>0</v>
      </c>
      <c r="AL18" s="8">
        <v>0</v>
      </c>
      <c r="AM18" s="8">
        <v>1</v>
      </c>
      <c r="AN18" s="8">
        <v>0</v>
      </c>
      <c r="AO18" s="9">
        <v>-100</v>
      </c>
      <c r="AP18" s="8">
        <v>1177944</v>
      </c>
      <c r="AQ18" s="8">
        <v>1086896</v>
      </c>
      <c r="AR18" s="8">
        <v>5160156</v>
      </c>
      <c r="AS18" s="8">
        <v>5070893</v>
      </c>
      <c r="AT18" s="9">
        <v>-1.7298508029602151</v>
      </c>
      <c r="AU18" s="8">
        <v>749788</v>
      </c>
      <c r="AV18" s="8">
        <v>790312</v>
      </c>
      <c r="AW18" s="8">
        <v>3458590</v>
      </c>
      <c r="AX18" s="8">
        <v>3530150</v>
      </c>
      <c r="AY18" s="9">
        <v>2.0690512607739042</v>
      </c>
      <c r="AZ18" s="8">
        <v>388374</v>
      </c>
      <c r="BA18" s="8">
        <v>391521</v>
      </c>
      <c r="BB18" s="8">
        <v>1862322</v>
      </c>
      <c r="BC18" s="8">
        <v>1927277</v>
      </c>
      <c r="BD18" s="9">
        <v>3.4878501139974669</v>
      </c>
      <c r="BE18" s="8">
        <v>28519</v>
      </c>
      <c r="BF18" s="8">
        <v>27529</v>
      </c>
      <c r="BG18" s="8">
        <v>137226</v>
      </c>
      <c r="BH18" s="8">
        <v>135443</v>
      </c>
      <c r="BI18" s="9">
        <v>-1.2993164560651711</v>
      </c>
      <c r="BJ18" s="8">
        <v>109447</v>
      </c>
      <c r="BK18" s="8">
        <v>98966</v>
      </c>
      <c r="BL18" s="8">
        <v>480364</v>
      </c>
      <c r="BM18" s="8">
        <v>481235</v>
      </c>
      <c r="BN18" s="9">
        <v>0.18132083170262089</v>
      </c>
      <c r="BO18" s="8">
        <v>55336</v>
      </c>
      <c r="BP18" s="8">
        <v>49854</v>
      </c>
      <c r="BQ18" s="8">
        <v>245489</v>
      </c>
      <c r="BR18" s="8">
        <v>243711</v>
      </c>
      <c r="BS18" s="9">
        <v>-0.72426870450406966</v>
      </c>
      <c r="BT18" s="8">
        <v>48302</v>
      </c>
      <c r="BU18" s="8">
        <v>42927</v>
      </c>
      <c r="BV18" s="8">
        <v>205954</v>
      </c>
      <c r="BW18" s="8">
        <v>207450</v>
      </c>
      <c r="BX18" s="9">
        <v>0.72637579265273189</v>
      </c>
      <c r="BY18" s="8">
        <v>5809</v>
      </c>
      <c r="BZ18" s="8">
        <v>6185</v>
      </c>
      <c r="CA18" s="8">
        <v>28921</v>
      </c>
      <c r="CB18" s="8">
        <v>30074</v>
      </c>
      <c r="CC18" s="9">
        <v>3.986722450814284</v>
      </c>
      <c r="CD18" s="8">
        <v>1007</v>
      </c>
      <c r="CE18" s="8">
        <v>1003</v>
      </c>
      <c r="CF18" s="8">
        <v>5174</v>
      </c>
      <c r="CG18" s="8">
        <v>5200</v>
      </c>
      <c r="CH18" s="9">
        <v>0.50251256281407564</v>
      </c>
      <c r="CI18" s="8">
        <v>21289575</v>
      </c>
      <c r="CJ18" s="8">
        <v>19602931</v>
      </c>
      <c r="CK18" s="8">
        <v>118646715</v>
      </c>
      <c r="CL18" s="8">
        <v>117453789</v>
      </c>
      <c r="CM18" s="9">
        <v>-1.0054437663950471</v>
      </c>
      <c r="CN18" s="8">
        <v>20</v>
      </c>
      <c r="CO18" s="8">
        <v>19</v>
      </c>
      <c r="CP18" s="8">
        <v>377</v>
      </c>
      <c r="CQ18" s="8">
        <v>356</v>
      </c>
      <c r="CR18" s="9">
        <v>-5.5702917771883307</v>
      </c>
      <c r="CS18" s="8">
        <v>159185</v>
      </c>
      <c r="CT18" s="8">
        <v>142548</v>
      </c>
      <c r="CU18" s="8">
        <v>990729</v>
      </c>
      <c r="CV18" s="8">
        <v>1405969</v>
      </c>
      <c r="CW18" s="9">
        <v>41.912571449912122</v>
      </c>
      <c r="CX18" s="8">
        <v>133859</v>
      </c>
      <c r="CY18" s="8">
        <v>124320</v>
      </c>
      <c r="CZ18" s="8">
        <v>558357</v>
      </c>
      <c r="DA18" s="8">
        <v>579728</v>
      </c>
      <c r="DB18" s="9">
        <v>3.8274795516130382</v>
      </c>
      <c r="DC18" s="8">
        <v>25326</v>
      </c>
      <c r="DD18" s="8">
        <v>18228</v>
      </c>
      <c r="DE18" s="8">
        <v>432372</v>
      </c>
      <c r="DF18" s="8">
        <v>826241</v>
      </c>
      <c r="DG18" s="9">
        <v>91.094936767413259</v>
      </c>
      <c r="DH18" s="8">
        <v>57334</v>
      </c>
      <c r="DI18" s="8">
        <v>54566</v>
      </c>
      <c r="DJ18" s="8">
        <v>245144</v>
      </c>
      <c r="DK18" s="8">
        <v>249030</v>
      </c>
      <c r="DL18" s="9">
        <v>1.585190745031497</v>
      </c>
      <c r="DM18" s="8">
        <v>34969</v>
      </c>
      <c r="DN18" s="8">
        <v>25735</v>
      </c>
      <c r="DO18" s="8">
        <v>150900</v>
      </c>
      <c r="DP18" s="8">
        <v>191685</v>
      </c>
      <c r="DQ18" s="9">
        <v>27.027833001988071</v>
      </c>
    </row>
    <row r="19" spans="1:121" x14ac:dyDescent="0.25">
      <c r="A19" s="7" t="s">
        <v>46</v>
      </c>
      <c r="B19" s="8">
        <v>6716</v>
      </c>
      <c r="C19" s="8">
        <v>5706</v>
      </c>
      <c r="D19" s="8">
        <v>46669</v>
      </c>
      <c r="E19" s="8">
        <v>40553</v>
      </c>
      <c r="F19" s="9">
        <v>-13.10505903276265</v>
      </c>
      <c r="G19" s="8">
        <v>133480</v>
      </c>
      <c r="H19" s="8">
        <v>81612</v>
      </c>
      <c r="I19" s="8">
        <v>711913</v>
      </c>
      <c r="J19" s="8">
        <v>562920</v>
      </c>
      <c r="K19" s="9">
        <v>-20.928540425585709</v>
      </c>
      <c r="L19" s="8">
        <v>466019</v>
      </c>
      <c r="M19" s="8">
        <v>86719</v>
      </c>
      <c r="N19" s="8">
        <v>1792204</v>
      </c>
      <c r="O19" s="8">
        <v>359167</v>
      </c>
      <c r="P19" s="9">
        <v>-79.959480059189687</v>
      </c>
      <c r="Q19" s="8">
        <v>425821</v>
      </c>
      <c r="R19" s="8">
        <v>27838</v>
      </c>
      <c r="S19" s="8">
        <v>1623853</v>
      </c>
      <c r="T19" s="8">
        <v>124350</v>
      </c>
      <c r="U19" s="9">
        <v>-92.342287140523183</v>
      </c>
      <c r="V19" s="8">
        <v>13.401</v>
      </c>
      <c r="W19" s="8">
        <v>17.895</v>
      </c>
      <c r="X19" s="8">
        <v>104.374</v>
      </c>
      <c r="Y19" s="8">
        <v>58.054999999999993</v>
      </c>
      <c r="Z19" s="9">
        <v>-44.377910207522959</v>
      </c>
      <c r="AA19" s="8">
        <v>5331</v>
      </c>
      <c r="AB19" s="8">
        <v>9273</v>
      </c>
      <c r="AC19" s="8">
        <v>29481</v>
      </c>
      <c r="AD19" s="8">
        <v>36126</v>
      </c>
      <c r="AE19" s="9">
        <v>22.53994097893559</v>
      </c>
      <c r="AF19" s="8">
        <v>2451</v>
      </c>
      <c r="AG19" s="8">
        <v>3125</v>
      </c>
      <c r="AH19" s="8">
        <v>9793</v>
      </c>
      <c r="AI19" s="8">
        <v>13558</v>
      </c>
      <c r="AJ19" s="9">
        <v>38.445828653119577</v>
      </c>
      <c r="AK19" s="8">
        <v>0</v>
      </c>
      <c r="AL19" s="8">
        <v>0</v>
      </c>
      <c r="AM19" s="8">
        <v>0</v>
      </c>
      <c r="AN19" s="8">
        <v>0</v>
      </c>
      <c r="AO19" s="9" t="s">
        <v>51</v>
      </c>
      <c r="AP19" s="8">
        <v>384793</v>
      </c>
      <c r="AQ19" s="8">
        <v>1060</v>
      </c>
      <c r="AR19" s="8">
        <v>1504848</v>
      </c>
      <c r="AS19" s="8">
        <v>19711</v>
      </c>
      <c r="AT19" s="9">
        <v>-98.690166714512031</v>
      </c>
      <c r="AU19" s="8">
        <v>384793</v>
      </c>
      <c r="AV19" s="8">
        <v>124</v>
      </c>
      <c r="AW19" s="8">
        <v>1496313</v>
      </c>
      <c r="AX19" s="8">
        <v>13608</v>
      </c>
      <c r="AY19" s="9">
        <v>-99.090564607805987</v>
      </c>
      <c r="AZ19" s="8">
        <v>40819</v>
      </c>
      <c r="BA19" s="8">
        <v>60227</v>
      </c>
      <c r="BB19" s="8">
        <v>176846</v>
      </c>
      <c r="BC19" s="8">
        <v>245467</v>
      </c>
      <c r="BD19" s="9">
        <v>38.802687083677313</v>
      </c>
      <c r="BE19" s="8">
        <v>2425</v>
      </c>
      <c r="BF19" s="8">
        <v>3368</v>
      </c>
      <c r="BG19" s="8">
        <v>10174</v>
      </c>
      <c r="BH19" s="8">
        <v>13919</v>
      </c>
      <c r="BI19" s="9">
        <v>36.809514448594463</v>
      </c>
      <c r="BJ19" s="8">
        <v>37996.25</v>
      </c>
      <c r="BK19" s="8">
        <v>2906.25</v>
      </c>
      <c r="BL19" s="8">
        <v>147912</v>
      </c>
      <c r="BM19" s="8">
        <v>17248.5</v>
      </c>
      <c r="BN19" s="9">
        <v>-88.338674346908974</v>
      </c>
      <c r="BO19" s="8">
        <v>34980.25</v>
      </c>
      <c r="BP19" s="8">
        <v>60</v>
      </c>
      <c r="BQ19" s="8">
        <v>137438.75</v>
      </c>
      <c r="BR19" s="8">
        <v>6634</v>
      </c>
      <c r="BS19" s="9">
        <v>-95.173122572782418</v>
      </c>
      <c r="BT19" s="8">
        <v>498</v>
      </c>
      <c r="BU19" s="8">
        <v>791.25</v>
      </c>
      <c r="BV19" s="8">
        <v>2821.25</v>
      </c>
      <c r="BW19" s="8">
        <v>3801.5</v>
      </c>
      <c r="BX19" s="9">
        <v>34.745237040319012</v>
      </c>
      <c r="BY19" s="8">
        <v>2518</v>
      </c>
      <c r="BZ19" s="8">
        <v>2055</v>
      </c>
      <c r="CA19" s="8">
        <v>7652</v>
      </c>
      <c r="CB19" s="8">
        <v>6813</v>
      </c>
      <c r="CC19" s="9">
        <v>-10.96445373758495</v>
      </c>
      <c r="CD19" s="8">
        <v>145</v>
      </c>
      <c r="CE19" s="8">
        <v>168</v>
      </c>
      <c r="CF19" s="8">
        <v>588</v>
      </c>
      <c r="CG19" s="8">
        <v>653</v>
      </c>
      <c r="CH19" s="9">
        <v>11.05442176870748</v>
      </c>
      <c r="CI19" s="8">
        <v>6038498</v>
      </c>
      <c r="CJ19" s="8">
        <v>6079227</v>
      </c>
      <c r="CK19" s="8">
        <v>20819279</v>
      </c>
      <c r="CL19" s="8">
        <v>19209206</v>
      </c>
      <c r="CM19" s="9">
        <v>-7.7335675265219379</v>
      </c>
      <c r="CN19" s="8">
        <v>33</v>
      </c>
      <c r="CO19" s="8">
        <v>44</v>
      </c>
      <c r="CP19" s="8">
        <v>114</v>
      </c>
      <c r="CQ19" s="8">
        <v>118</v>
      </c>
      <c r="CR19" s="9">
        <v>3.5087719298245621</v>
      </c>
      <c r="CS19" s="8">
        <v>50657</v>
      </c>
      <c r="CT19" s="8">
        <v>82844</v>
      </c>
      <c r="CU19" s="8">
        <v>166299</v>
      </c>
      <c r="CV19" s="8">
        <v>262601</v>
      </c>
      <c r="CW19" s="9">
        <v>57.908947137385077</v>
      </c>
      <c r="CX19" s="8">
        <v>18259</v>
      </c>
      <c r="CY19" s="8">
        <v>16287</v>
      </c>
      <c r="CZ19" s="8">
        <v>84735</v>
      </c>
      <c r="DA19" s="8">
        <v>95200</v>
      </c>
      <c r="DB19" s="9">
        <v>12.35026848409748</v>
      </c>
      <c r="DC19" s="8">
        <v>32398</v>
      </c>
      <c r="DD19" s="8">
        <v>66557</v>
      </c>
      <c r="DE19" s="8">
        <v>81564</v>
      </c>
      <c r="DF19" s="8">
        <v>167401</v>
      </c>
      <c r="DG19" s="9">
        <v>105.2388308567505</v>
      </c>
      <c r="DH19" s="8">
        <v>2896</v>
      </c>
      <c r="DI19" s="8">
        <v>3573</v>
      </c>
      <c r="DJ19" s="8">
        <v>13479</v>
      </c>
      <c r="DK19" s="8">
        <v>18903</v>
      </c>
      <c r="DL19" s="9">
        <v>40.240373914978854</v>
      </c>
      <c r="DM19" s="8">
        <v>5939</v>
      </c>
      <c r="DN19" s="8">
        <v>5363</v>
      </c>
      <c r="DO19" s="8">
        <v>59799</v>
      </c>
      <c r="DP19" s="8">
        <v>23954</v>
      </c>
      <c r="DQ19" s="9">
        <v>-59.942473954413963</v>
      </c>
    </row>
    <row r="20" spans="1:121" ht="22.5" x14ac:dyDescent="0.25">
      <c r="A20" s="7" t="s">
        <v>47</v>
      </c>
      <c r="B20" s="8">
        <v>0</v>
      </c>
      <c r="C20" s="8">
        <v>0</v>
      </c>
      <c r="D20" s="8">
        <v>2</v>
      </c>
      <c r="E20" s="8">
        <v>0</v>
      </c>
      <c r="F20" s="9">
        <v>-100</v>
      </c>
      <c r="G20" s="8">
        <v>71657</v>
      </c>
      <c r="H20" s="8">
        <v>37180</v>
      </c>
      <c r="I20" s="8">
        <v>319927</v>
      </c>
      <c r="J20" s="8">
        <v>333636</v>
      </c>
      <c r="K20" s="9">
        <v>4.285040024755645</v>
      </c>
      <c r="L20" s="8">
        <v>119571</v>
      </c>
      <c r="M20" s="8">
        <v>103517</v>
      </c>
      <c r="N20" s="8">
        <v>500079</v>
      </c>
      <c r="O20" s="8">
        <v>470231</v>
      </c>
      <c r="P20" s="9">
        <v>-5.9686569522015569</v>
      </c>
      <c r="Q20" s="8">
        <v>56411</v>
      </c>
      <c r="R20" s="8">
        <v>54874</v>
      </c>
      <c r="S20" s="8">
        <v>219679</v>
      </c>
      <c r="T20" s="8">
        <v>212044</v>
      </c>
      <c r="U20" s="9">
        <v>-3.4755256533396448</v>
      </c>
      <c r="V20" s="8">
        <v>219.654</v>
      </c>
      <c r="W20" s="8">
        <v>218.12299999999999</v>
      </c>
      <c r="X20" s="8">
        <v>967.83699999999999</v>
      </c>
      <c r="Y20" s="8">
        <v>1045.17</v>
      </c>
      <c r="Z20" s="9">
        <v>7.9902917536734037</v>
      </c>
      <c r="AA20" s="8">
        <v>2836</v>
      </c>
      <c r="AB20" s="8">
        <v>3503</v>
      </c>
      <c r="AC20" s="8">
        <v>14720</v>
      </c>
      <c r="AD20" s="8">
        <v>8933</v>
      </c>
      <c r="AE20" s="9">
        <v>-39.313858695652172</v>
      </c>
      <c r="AF20" s="8">
        <v>1699</v>
      </c>
      <c r="AG20" s="8">
        <v>1503</v>
      </c>
      <c r="AH20" s="8">
        <v>7979</v>
      </c>
      <c r="AI20" s="8">
        <v>3551</v>
      </c>
      <c r="AJ20" s="9">
        <v>-55.49567614989347</v>
      </c>
      <c r="AK20" s="8">
        <v>0</v>
      </c>
      <c r="AL20" s="8">
        <v>0</v>
      </c>
      <c r="AM20" s="8">
        <v>0</v>
      </c>
      <c r="AN20" s="8">
        <v>0</v>
      </c>
      <c r="AO20" s="9" t="s">
        <v>51</v>
      </c>
      <c r="AP20" s="8">
        <v>0</v>
      </c>
      <c r="AQ20" s="8">
        <v>491</v>
      </c>
      <c r="AR20" s="8">
        <v>921</v>
      </c>
      <c r="AS20" s="8">
        <v>991</v>
      </c>
      <c r="AT20" s="9">
        <v>7.6004343105320373</v>
      </c>
      <c r="AU20" s="8">
        <v>0</v>
      </c>
      <c r="AV20" s="8">
        <v>491</v>
      </c>
      <c r="AW20" s="8">
        <v>906</v>
      </c>
      <c r="AX20" s="8">
        <v>991</v>
      </c>
      <c r="AY20" s="9">
        <v>9.3818984547461355</v>
      </c>
      <c r="AZ20" s="8">
        <v>0</v>
      </c>
      <c r="BA20" s="8">
        <v>0</v>
      </c>
      <c r="BB20" s="8">
        <v>0</v>
      </c>
      <c r="BC20" s="8">
        <v>0</v>
      </c>
      <c r="BD20" s="9" t="s">
        <v>51</v>
      </c>
      <c r="BE20" s="8">
        <v>0</v>
      </c>
      <c r="BF20" s="8">
        <v>0</v>
      </c>
      <c r="BG20" s="8">
        <v>0</v>
      </c>
      <c r="BH20" s="8">
        <v>0</v>
      </c>
      <c r="BI20" s="9" t="s">
        <v>51</v>
      </c>
      <c r="BJ20" s="8">
        <v>4226</v>
      </c>
      <c r="BK20" s="8">
        <v>4606</v>
      </c>
      <c r="BL20" s="8">
        <v>17439.25</v>
      </c>
      <c r="BM20" s="8">
        <v>18689.75</v>
      </c>
      <c r="BN20" s="9">
        <v>7.1706065341112719</v>
      </c>
      <c r="BO20" s="8">
        <v>0</v>
      </c>
      <c r="BP20" s="8">
        <v>32</v>
      </c>
      <c r="BQ20" s="8">
        <v>275</v>
      </c>
      <c r="BR20" s="8">
        <v>282</v>
      </c>
      <c r="BS20" s="9">
        <v>2.5454545454545472</v>
      </c>
      <c r="BT20" s="8">
        <v>151</v>
      </c>
      <c r="BU20" s="8">
        <v>146</v>
      </c>
      <c r="BV20" s="8">
        <v>887.75</v>
      </c>
      <c r="BW20" s="8">
        <v>1571</v>
      </c>
      <c r="BX20" s="9">
        <v>76.964235426640386</v>
      </c>
      <c r="BY20" s="8">
        <v>4075</v>
      </c>
      <c r="BZ20" s="8">
        <v>4428</v>
      </c>
      <c r="CA20" s="8">
        <v>16276.5</v>
      </c>
      <c r="CB20" s="8">
        <v>16836.75</v>
      </c>
      <c r="CC20" s="9">
        <v>3.4420790710533571</v>
      </c>
      <c r="CD20" s="8">
        <v>42</v>
      </c>
      <c r="CE20" s="8">
        <v>46</v>
      </c>
      <c r="CF20" s="8">
        <v>189</v>
      </c>
      <c r="CG20" s="8">
        <v>194</v>
      </c>
      <c r="CH20" s="9">
        <v>2.645502645502646</v>
      </c>
      <c r="CI20" s="8">
        <v>243374</v>
      </c>
      <c r="CJ20" s="8">
        <v>266471</v>
      </c>
      <c r="CK20" s="8">
        <v>1208002</v>
      </c>
      <c r="CL20" s="8">
        <v>1096023</v>
      </c>
      <c r="CM20" s="9">
        <v>-9.2697694209115582</v>
      </c>
      <c r="CN20" s="8">
        <v>1</v>
      </c>
      <c r="CO20" s="8">
        <v>0</v>
      </c>
      <c r="CP20" s="8">
        <v>1</v>
      </c>
      <c r="CQ20" s="8">
        <v>0</v>
      </c>
      <c r="CR20" s="9">
        <v>-100</v>
      </c>
      <c r="CS20" s="8">
        <v>0</v>
      </c>
      <c r="CT20" s="8">
        <v>0</v>
      </c>
      <c r="CU20" s="8">
        <v>0</v>
      </c>
      <c r="CV20" s="8">
        <v>0</v>
      </c>
      <c r="CW20" s="9" t="s">
        <v>51</v>
      </c>
      <c r="CX20" s="8">
        <v>0</v>
      </c>
      <c r="CY20" s="8">
        <v>0</v>
      </c>
      <c r="CZ20" s="8">
        <v>0</v>
      </c>
      <c r="DA20" s="8">
        <v>0</v>
      </c>
      <c r="DB20" s="9" t="s">
        <v>51</v>
      </c>
      <c r="DC20" s="8">
        <v>0</v>
      </c>
      <c r="DD20" s="8">
        <v>0</v>
      </c>
      <c r="DE20" s="8">
        <v>0</v>
      </c>
      <c r="DF20" s="8">
        <v>0</v>
      </c>
      <c r="DG20" s="9" t="s">
        <v>51</v>
      </c>
      <c r="DH20" s="8">
        <v>0</v>
      </c>
      <c r="DI20" s="8">
        <v>0</v>
      </c>
      <c r="DJ20" s="8">
        <v>0</v>
      </c>
      <c r="DK20" s="8">
        <v>0</v>
      </c>
      <c r="DL20" s="9" t="s">
        <v>51</v>
      </c>
      <c r="DM20" s="8">
        <v>4</v>
      </c>
      <c r="DN20" s="8">
        <v>0</v>
      </c>
      <c r="DO20" s="8">
        <v>47</v>
      </c>
      <c r="DP20" s="8">
        <v>22</v>
      </c>
      <c r="DQ20" s="9">
        <v>-53.191489361702118</v>
      </c>
    </row>
    <row r="21" spans="1:121" x14ac:dyDescent="0.25">
      <c r="A21" s="7" t="s">
        <v>48</v>
      </c>
      <c r="B21" s="8">
        <v>4664</v>
      </c>
      <c r="C21" s="8">
        <v>4667</v>
      </c>
      <c r="D21" s="8">
        <v>24065</v>
      </c>
      <c r="E21" s="8">
        <v>25039</v>
      </c>
      <c r="F21" s="9">
        <v>4.0473717016413806</v>
      </c>
      <c r="G21" s="8">
        <v>3304</v>
      </c>
      <c r="H21" s="8">
        <v>5013</v>
      </c>
      <c r="I21" s="8">
        <v>11409</v>
      </c>
      <c r="J21" s="8">
        <v>8004</v>
      </c>
      <c r="K21" s="9">
        <v>-29.844859321588221</v>
      </c>
      <c r="L21" s="8">
        <v>43934</v>
      </c>
      <c r="M21" s="8">
        <v>40110</v>
      </c>
      <c r="N21" s="8">
        <v>191382</v>
      </c>
      <c r="O21" s="8">
        <v>184817</v>
      </c>
      <c r="P21" s="9">
        <v>-3.4303121505679708</v>
      </c>
      <c r="Q21" s="8">
        <v>3559</v>
      </c>
      <c r="R21" s="8">
        <v>4477</v>
      </c>
      <c r="S21" s="8">
        <v>17308</v>
      </c>
      <c r="T21" s="8">
        <v>19217</v>
      </c>
      <c r="U21" s="9">
        <v>11.029581696325391</v>
      </c>
      <c r="V21" s="8">
        <v>0</v>
      </c>
      <c r="W21" s="8">
        <v>0</v>
      </c>
      <c r="X21" s="8">
        <v>0</v>
      </c>
      <c r="Y21" s="8">
        <v>0</v>
      </c>
      <c r="Z21" s="9" t="s">
        <v>51</v>
      </c>
      <c r="AA21" s="8">
        <v>0</v>
      </c>
      <c r="AB21" s="8">
        <v>17</v>
      </c>
      <c r="AC21" s="8">
        <v>1175</v>
      </c>
      <c r="AD21" s="8">
        <v>146</v>
      </c>
      <c r="AE21" s="9">
        <v>-87.574468085106389</v>
      </c>
      <c r="AF21" s="8">
        <v>0</v>
      </c>
      <c r="AG21" s="8">
        <v>0</v>
      </c>
      <c r="AH21" s="8">
        <v>0</v>
      </c>
      <c r="AI21" s="8">
        <v>0</v>
      </c>
      <c r="AJ21" s="9" t="s">
        <v>51</v>
      </c>
      <c r="AK21" s="8">
        <v>0</v>
      </c>
      <c r="AL21" s="8">
        <v>0</v>
      </c>
      <c r="AM21" s="8">
        <v>0</v>
      </c>
      <c r="AN21" s="8">
        <v>0</v>
      </c>
      <c r="AO21" s="9" t="s">
        <v>51</v>
      </c>
      <c r="AP21" s="8">
        <v>0</v>
      </c>
      <c r="AQ21" s="8">
        <v>0</v>
      </c>
      <c r="AR21" s="8">
        <v>0</v>
      </c>
      <c r="AS21" s="8">
        <v>0</v>
      </c>
      <c r="AT21" s="9" t="s">
        <v>51</v>
      </c>
      <c r="AU21" s="8">
        <v>0</v>
      </c>
      <c r="AV21" s="8">
        <v>0</v>
      </c>
      <c r="AW21" s="8">
        <v>0</v>
      </c>
      <c r="AX21" s="8">
        <v>0</v>
      </c>
      <c r="AY21" s="9" t="s">
        <v>51</v>
      </c>
      <c r="AZ21" s="8">
        <v>43934</v>
      </c>
      <c r="BA21" s="8">
        <v>40110</v>
      </c>
      <c r="BB21" s="8">
        <v>191382</v>
      </c>
      <c r="BC21" s="8">
        <v>184817</v>
      </c>
      <c r="BD21" s="9">
        <v>-3.4303121505679708</v>
      </c>
      <c r="BE21" s="8">
        <v>3024</v>
      </c>
      <c r="BF21" s="8">
        <v>2778</v>
      </c>
      <c r="BG21" s="8">
        <v>12212</v>
      </c>
      <c r="BH21" s="8">
        <v>12194</v>
      </c>
      <c r="BI21" s="9">
        <v>-0.14739600393056659</v>
      </c>
      <c r="BJ21" s="8">
        <v>485.5</v>
      </c>
      <c r="BK21" s="8">
        <v>615</v>
      </c>
      <c r="BL21" s="8">
        <v>2544.25</v>
      </c>
      <c r="BM21" s="8">
        <v>2634</v>
      </c>
      <c r="BN21" s="9">
        <v>3.5275621499459509</v>
      </c>
      <c r="BO21" s="8">
        <v>0</v>
      </c>
      <c r="BP21" s="8">
        <v>0</v>
      </c>
      <c r="BQ21" s="8">
        <v>0</v>
      </c>
      <c r="BR21" s="8">
        <v>0</v>
      </c>
      <c r="BS21" s="9" t="s">
        <v>51</v>
      </c>
      <c r="BT21" s="8">
        <v>478.5</v>
      </c>
      <c r="BU21" s="8">
        <v>608</v>
      </c>
      <c r="BV21" s="8">
        <v>2519.25</v>
      </c>
      <c r="BW21" s="8">
        <v>2610</v>
      </c>
      <c r="BX21" s="9">
        <v>3.602262578148256</v>
      </c>
      <c r="BY21" s="8">
        <v>7</v>
      </c>
      <c r="BZ21" s="8">
        <v>7</v>
      </c>
      <c r="CA21" s="8">
        <v>25</v>
      </c>
      <c r="CB21" s="8">
        <v>24</v>
      </c>
      <c r="CC21" s="9">
        <v>-4</v>
      </c>
      <c r="CD21" s="8">
        <v>99</v>
      </c>
      <c r="CE21" s="8">
        <v>103</v>
      </c>
      <c r="CF21" s="8">
        <v>440</v>
      </c>
      <c r="CG21" s="8">
        <v>472</v>
      </c>
      <c r="CH21" s="9">
        <v>7.2727272727272663</v>
      </c>
      <c r="CI21" s="8">
        <v>2210419</v>
      </c>
      <c r="CJ21" s="8">
        <v>2913504</v>
      </c>
      <c r="CK21" s="8">
        <v>9771626</v>
      </c>
      <c r="CL21" s="8">
        <v>11888586</v>
      </c>
      <c r="CM21" s="9">
        <v>21.664357600260189</v>
      </c>
      <c r="CN21" s="8">
        <v>1</v>
      </c>
      <c r="CO21" s="8">
        <v>3</v>
      </c>
      <c r="CP21" s="8">
        <v>2</v>
      </c>
      <c r="CQ21" s="8">
        <v>5</v>
      </c>
      <c r="CR21" s="9">
        <v>150</v>
      </c>
      <c r="CS21" s="8">
        <v>25994</v>
      </c>
      <c r="CT21" s="8">
        <v>26886</v>
      </c>
      <c r="CU21" s="8">
        <v>114908</v>
      </c>
      <c r="CV21" s="8">
        <v>149408</v>
      </c>
      <c r="CW21" s="9">
        <v>30.024019215372309</v>
      </c>
      <c r="CX21" s="8">
        <v>25928</v>
      </c>
      <c r="CY21" s="8">
        <v>25585</v>
      </c>
      <c r="CZ21" s="8">
        <v>114748</v>
      </c>
      <c r="DA21" s="8">
        <v>146692</v>
      </c>
      <c r="DB21" s="9">
        <v>27.83839369749364</v>
      </c>
      <c r="DC21" s="8">
        <v>66</v>
      </c>
      <c r="DD21" s="8">
        <v>1301</v>
      </c>
      <c r="DE21" s="8">
        <v>160</v>
      </c>
      <c r="DF21" s="8">
        <v>2716</v>
      </c>
      <c r="DG21" s="9">
        <v>1597.5</v>
      </c>
      <c r="DH21" s="8">
        <v>4608</v>
      </c>
      <c r="DI21" s="8">
        <v>5961</v>
      </c>
      <c r="DJ21" s="8">
        <v>21551</v>
      </c>
      <c r="DK21" s="8">
        <v>32528</v>
      </c>
      <c r="DL21" s="9">
        <v>50.934991415711579</v>
      </c>
      <c r="DM21" s="8">
        <v>255</v>
      </c>
      <c r="DN21" s="8">
        <v>192</v>
      </c>
      <c r="DO21" s="8">
        <v>965</v>
      </c>
      <c r="DP21" s="8">
        <v>786</v>
      </c>
      <c r="DQ21" s="9">
        <v>-18.54922279792746</v>
      </c>
    </row>
    <row r="22" spans="1:121" x14ac:dyDescent="0.25">
      <c r="A22" s="7" t="s">
        <v>49</v>
      </c>
      <c r="B22" s="8">
        <v>171757</v>
      </c>
      <c r="C22" s="8">
        <v>104830</v>
      </c>
      <c r="D22" s="8">
        <v>561470</v>
      </c>
      <c r="E22" s="8">
        <v>547181</v>
      </c>
      <c r="F22" s="9">
        <v>-2.5449267102427631</v>
      </c>
      <c r="G22" s="8">
        <v>82785</v>
      </c>
      <c r="H22" s="8">
        <v>93708</v>
      </c>
      <c r="I22" s="8">
        <v>306209</v>
      </c>
      <c r="J22" s="8">
        <v>277760</v>
      </c>
      <c r="K22" s="9">
        <v>-9.2907132056863162</v>
      </c>
      <c r="L22" s="8">
        <v>7200</v>
      </c>
      <c r="M22" s="8">
        <v>56042</v>
      </c>
      <c r="N22" s="8">
        <v>59655</v>
      </c>
      <c r="O22" s="8">
        <v>255306</v>
      </c>
      <c r="P22" s="9">
        <v>327.97083228564242</v>
      </c>
      <c r="Q22" s="8">
        <v>0</v>
      </c>
      <c r="R22" s="8">
        <v>365</v>
      </c>
      <c r="S22" s="8">
        <v>0</v>
      </c>
      <c r="T22" s="8">
        <v>2379</v>
      </c>
      <c r="U22" s="9" t="s">
        <v>51</v>
      </c>
      <c r="V22" s="8">
        <v>68.989000000000004</v>
      </c>
      <c r="W22" s="8">
        <v>72.944000000000003</v>
      </c>
      <c r="X22" s="8">
        <v>336.57000000000011</v>
      </c>
      <c r="Y22" s="8">
        <v>266.89600000000002</v>
      </c>
      <c r="Z22" s="9">
        <v>-20.701191431203029</v>
      </c>
      <c r="AA22" s="8">
        <v>895</v>
      </c>
      <c r="AB22" s="8">
        <v>2411</v>
      </c>
      <c r="AC22" s="8">
        <v>6376</v>
      </c>
      <c r="AD22" s="8">
        <v>9931</v>
      </c>
      <c r="AE22" s="9">
        <v>55.755959849435378</v>
      </c>
      <c r="AF22" s="8">
        <v>790</v>
      </c>
      <c r="AG22" s="8">
        <v>1660</v>
      </c>
      <c r="AH22" s="8">
        <v>4651</v>
      </c>
      <c r="AI22" s="8">
        <v>5802</v>
      </c>
      <c r="AJ22" s="9">
        <v>24.74736615781552</v>
      </c>
      <c r="AK22" s="8">
        <v>0</v>
      </c>
      <c r="AL22" s="8">
        <v>0</v>
      </c>
      <c r="AM22" s="8">
        <v>0</v>
      </c>
      <c r="AN22" s="8">
        <v>2998</v>
      </c>
      <c r="AO22" s="9" t="s">
        <v>51</v>
      </c>
      <c r="AP22" s="8">
        <v>6043</v>
      </c>
      <c r="AQ22" s="8">
        <v>3050</v>
      </c>
      <c r="AR22" s="8">
        <v>35697</v>
      </c>
      <c r="AS22" s="8">
        <v>45970</v>
      </c>
      <c r="AT22" s="9">
        <v>28.778328711096179</v>
      </c>
      <c r="AU22" s="8">
        <v>0</v>
      </c>
      <c r="AV22" s="8">
        <v>0</v>
      </c>
      <c r="AW22" s="8">
        <v>0</v>
      </c>
      <c r="AX22" s="8">
        <v>0</v>
      </c>
      <c r="AY22" s="9" t="s">
        <v>51</v>
      </c>
      <c r="AZ22" s="8">
        <v>2855</v>
      </c>
      <c r="BA22" s="8">
        <v>52533</v>
      </c>
      <c r="BB22" s="8">
        <v>18743</v>
      </c>
      <c r="BC22" s="8">
        <v>229239</v>
      </c>
      <c r="BD22" s="9">
        <v>1123.064610788027</v>
      </c>
      <c r="BE22" s="8">
        <v>144</v>
      </c>
      <c r="BF22" s="8">
        <v>1967</v>
      </c>
      <c r="BG22" s="8">
        <v>907</v>
      </c>
      <c r="BH22" s="8">
        <v>8405</v>
      </c>
      <c r="BI22" s="9">
        <v>826.68136714443222</v>
      </c>
      <c r="BJ22" s="8">
        <v>0</v>
      </c>
      <c r="BK22" s="8">
        <v>60</v>
      </c>
      <c r="BL22" s="8">
        <v>0</v>
      </c>
      <c r="BM22" s="8">
        <v>418</v>
      </c>
      <c r="BN22" s="9" t="s">
        <v>51</v>
      </c>
      <c r="BO22" s="8">
        <v>0</v>
      </c>
      <c r="BP22" s="8">
        <v>0</v>
      </c>
      <c r="BQ22" s="8">
        <v>0</v>
      </c>
      <c r="BR22" s="8">
        <v>0</v>
      </c>
      <c r="BS22" s="9" t="s">
        <v>51</v>
      </c>
      <c r="BT22" s="8">
        <v>0</v>
      </c>
      <c r="BU22" s="8">
        <v>0</v>
      </c>
      <c r="BV22" s="8">
        <v>0</v>
      </c>
      <c r="BW22" s="8">
        <v>0</v>
      </c>
      <c r="BX22" s="9" t="s">
        <v>51</v>
      </c>
      <c r="BY22" s="8">
        <v>0</v>
      </c>
      <c r="BZ22" s="8">
        <v>60</v>
      </c>
      <c r="CA22" s="8">
        <v>0</v>
      </c>
      <c r="CB22" s="8">
        <v>418</v>
      </c>
      <c r="CC22" s="9" t="s">
        <v>51</v>
      </c>
      <c r="CD22" s="8">
        <v>39</v>
      </c>
      <c r="CE22" s="8">
        <v>85</v>
      </c>
      <c r="CF22" s="8">
        <v>188</v>
      </c>
      <c r="CG22" s="8">
        <v>366</v>
      </c>
      <c r="CH22" s="9">
        <v>94.680851063829778</v>
      </c>
      <c r="CI22" s="8">
        <v>701159</v>
      </c>
      <c r="CJ22" s="8">
        <v>1489190</v>
      </c>
      <c r="CK22" s="8">
        <v>2808738</v>
      </c>
      <c r="CL22" s="8">
        <v>5629760</v>
      </c>
      <c r="CM22" s="9">
        <v>100.4373494430595</v>
      </c>
      <c r="CN22" s="8">
        <v>1</v>
      </c>
      <c r="CO22" s="8">
        <v>2</v>
      </c>
      <c r="CP22" s="8">
        <v>4</v>
      </c>
      <c r="CQ22" s="8">
        <v>7</v>
      </c>
      <c r="CR22" s="9">
        <v>75</v>
      </c>
      <c r="CS22" s="8">
        <v>2641</v>
      </c>
      <c r="CT22" s="8">
        <v>9853</v>
      </c>
      <c r="CU22" s="8">
        <v>13569</v>
      </c>
      <c r="CV22" s="8">
        <v>31394</v>
      </c>
      <c r="CW22" s="9">
        <v>131.36561279386839</v>
      </c>
      <c r="CX22" s="8">
        <v>1894</v>
      </c>
      <c r="CY22" s="8">
        <v>5462</v>
      </c>
      <c r="CZ22" s="8">
        <v>11712</v>
      </c>
      <c r="DA22" s="8">
        <v>21561</v>
      </c>
      <c r="DB22" s="9">
        <v>84.093237704918039</v>
      </c>
      <c r="DC22" s="8">
        <v>747</v>
      </c>
      <c r="DD22" s="8">
        <v>4391</v>
      </c>
      <c r="DE22" s="8">
        <v>1857</v>
      </c>
      <c r="DF22" s="8">
        <v>9833</v>
      </c>
      <c r="DG22" s="9">
        <v>429.50996230479268</v>
      </c>
      <c r="DH22" s="8">
        <v>529</v>
      </c>
      <c r="DI22" s="8">
        <v>1552</v>
      </c>
      <c r="DJ22" s="8">
        <v>3570</v>
      </c>
      <c r="DK22" s="8">
        <v>5409</v>
      </c>
      <c r="DL22" s="9">
        <v>51.512605042016823</v>
      </c>
      <c r="DM22" s="8">
        <v>0</v>
      </c>
      <c r="DN22" s="8">
        <v>8</v>
      </c>
      <c r="DO22" s="8">
        <v>0</v>
      </c>
      <c r="DP22" s="8">
        <v>1196</v>
      </c>
      <c r="DQ22" s="9" t="s">
        <v>51</v>
      </c>
    </row>
    <row r="23" spans="1:121" x14ac:dyDescent="0.25">
      <c r="A23" s="7" t="s">
        <v>50</v>
      </c>
      <c r="B23" s="8">
        <v>0</v>
      </c>
      <c r="C23" s="8">
        <v>0</v>
      </c>
      <c r="D23" s="8">
        <v>0</v>
      </c>
      <c r="E23" s="8">
        <v>0</v>
      </c>
      <c r="F23" s="9" t="s">
        <v>51</v>
      </c>
      <c r="G23" s="8">
        <v>104808</v>
      </c>
      <c r="H23" s="8">
        <v>119979</v>
      </c>
      <c r="I23" s="8">
        <v>411113</v>
      </c>
      <c r="J23" s="8">
        <v>414648</v>
      </c>
      <c r="K23" s="9">
        <v>0.85986091415256283</v>
      </c>
      <c r="L23" s="8">
        <v>204954</v>
      </c>
      <c r="M23" s="8">
        <v>235774</v>
      </c>
      <c r="N23" s="8">
        <v>1016743</v>
      </c>
      <c r="O23" s="8">
        <v>1080589</v>
      </c>
      <c r="P23" s="9">
        <v>6.2794629517980374</v>
      </c>
      <c r="Q23" s="8">
        <v>0</v>
      </c>
      <c r="R23" s="8">
        <v>0</v>
      </c>
      <c r="S23" s="8">
        <v>0</v>
      </c>
      <c r="T23" s="8">
        <v>0</v>
      </c>
      <c r="U23" s="9" t="s">
        <v>51</v>
      </c>
      <c r="V23" s="8">
        <v>1655.854</v>
      </c>
      <c r="W23" s="8">
        <v>1869.9760000000001</v>
      </c>
      <c r="X23" s="8">
        <v>8985.9480000000003</v>
      </c>
      <c r="Y23" s="8">
        <v>10400.125</v>
      </c>
      <c r="Z23" s="9">
        <v>15.737649494521889</v>
      </c>
      <c r="AA23" s="8">
        <v>1999</v>
      </c>
      <c r="AB23" s="8">
        <v>2267</v>
      </c>
      <c r="AC23" s="8">
        <v>11058</v>
      </c>
      <c r="AD23" s="8">
        <v>11039</v>
      </c>
      <c r="AE23" s="9">
        <v>-0.17182130584193089</v>
      </c>
      <c r="AF23" s="8">
        <v>871</v>
      </c>
      <c r="AG23" s="8">
        <v>717</v>
      </c>
      <c r="AH23" s="8">
        <v>5397</v>
      </c>
      <c r="AI23" s="8">
        <v>5044</v>
      </c>
      <c r="AJ23" s="9">
        <v>-6.5406707430053794</v>
      </c>
      <c r="AK23" s="8">
        <v>0</v>
      </c>
      <c r="AL23" s="8">
        <v>0</v>
      </c>
      <c r="AM23" s="8">
        <v>0</v>
      </c>
      <c r="AN23" s="8">
        <v>0</v>
      </c>
      <c r="AO23" s="9" t="s">
        <v>51</v>
      </c>
      <c r="AP23" s="8">
        <v>1837</v>
      </c>
      <c r="AQ23" s="8">
        <v>2454</v>
      </c>
      <c r="AR23" s="8">
        <v>6694</v>
      </c>
      <c r="AS23" s="8">
        <v>7803</v>
      </c>
      <c r="AT23" s="9">
        <v>16.567074992530621</v>
      </c>
      <c r="AU23" s="8">
        <v>0</v>
      </c>
      <c r="AV23" s="8">
        <v>0</v>
      </c>
      <c r="AW23" s="8">
        <v>0</v>
      </c>
      <c r="AX23" s="8">
        <v>0</v>
      </c>
      <c r="AY23" s="9" t="s">
        <v>51</v>
      </c>
      <c r="AZ23" s="8">
        <v>59414</v>
      </c>
      <c r="BA23" s="8">
        <v>71434</v>
      </c>
      <c r="BB23" s="8">
        <v>249843</v>
      </c>
      <c r="BC23" s="8">
        <v>275475</v>
      </c>
      <c r="BD23" s="9">
        <v>10.25924280448122</v>
      </c>
      <c r="BE23" s="8">
        <v>354</v>
      </c>
      <c r="BF23" s="8">
        <v>405</v>
      </c>
      <c r="BG23" s="8">
        <v>1566</v>
      </c>
      <c r="BH23" s="8">
        <v>1480</v>
      </c>
      <c r="BI23" s="9">
        <v>-5.4916985951468718</v>
      </c>
      <c r="BJ23" s="8">
        <v>0</v>
      </c>
      <c r="BK23" s="8">
        <v>0</v>
      </c>
      <c r="BL23" s="8">
        <v>0</v>
      </c>
      <c r="BM23" s="8">
        <v>0</v>
      </c>
      <c r="BN23" s="9" t="s">
        <v>51</v>
      </c>
      <c r="BO23" s="8">
        <v>0</v>
      </c>
      <c r="BP23" s="8">
        <v>0</v>
      </c>
      <c r="BQ23" s="8">
        <v>0</v>
      </c>
      <c r="BR23" s="8">
        <v>0</v>
      </c>
      <c r="BS23" s="9" t="s">
        <v>51</v>
      </c>
      <c r="BT23" s="8">
        <v>0</v>
      </c>
      <c r="BU23" s="8">
        <v>0</v>
      </c>
      <c r="BV23" s="8">
        <v>0</v>
      </c>
      <c r="BW23" s="8">
        <v>0</v>
      </c>
      <c r="BX23" s="9" t="s">
        <v>51</v>
      </c>
      <c r="BY23" s="8">
        <v>0</v>
      </c>
      <c r="BZ23" s="8">
        <v>0</v>
      </c>
      <c r="CA23" s="8">
        <v>0</v>
      </c>
      <c r="CB23" s="8">
        <v>0</v>
      </c>
      <c r="CC23" s="9" t="s">
        <v>51</v>
      </c>
      <c r="CD23" s="8">
        <v>79</v>
      </c>
      <c r="CE23" s="8">
        <v>89</v>
      </c>
      <c r="CF23" s="8">
        <v>392</v>
      </c>
      <c r="CG23" s="8">
        <v>394</v>
      </c>
      <c r="CH23" s="9">
        <v>0.51020408163265074</v>
      </c>
      <c r="CI23" s="8">
        <v>690353</v>
      </c>
      <c r="CJ23" s="8">
        <v>789142</v>
      </c>
      <c r="CK23" s="8">
        <v>3067536</v>
      </c>
      <c r="CL23" s="8">
        <v>3220108</v>
      </c>
      <c r="CM23" s="9">
        <v>4.9737639590863836</v>
      </c>
      <c r="CN23" s="8">
        <v>1</v>
      </c>
      <c r="CO23" s="8">
        <v>2</v>
      </c>
      <c r="CP23" s="8">
        <v>1</v>
      </c>
      <c r="CQ23" s="8">
        <v>4</v>
      </c>
      <c r="CR23" s="9">
        <v>300</v>
      </c>
      <c r="CS23" s="8">
        <v>0</v>
      </c>
      <c r="CT23" s="8">
        <v>249</v>
      </c>
      <c r="CU23" s="8">
        <v>0</v>
      </c>
      <c r="CV23" s="8">
        <v>813</v>
      </c>
      <c r="CW23" s="9" t="s">
        <v>51</v>
      </c>
      <c r="CX23" s="8">
        <v>0</v>
      </c>
      <c r="CY23" s="8">
        <v>0</v>
      </c>
      <c r="CZ23" s="8">
        <v>0</v>
      </c>
      <c r="DA23" s="8">
        <v>0</v>
      </c>
      <c r="DB23" s="9" t="s">
        <v>51</v>
      </c>
      <c r="DC23" s="8">
        <v>0</v>
      </c>
      <c r="DD23" s="8">
        <v>249</v>
      </c>
      <c r="DE23" s="8">
        <v>0</v>
      </c>
      <c r="DF23" s="8">
        <v>813</v>
      </c>
      <c r="DG23" s="9" t="s">
        <v>51</v>
      </c>
      <c r="DH23" s="8">
        <v>0</v>
      </c>
      <c r="DI23" s="8">
        <v>0</v>
      </c>
      <c r="DJ23" s="8">
        <v>0</v>
      </c>
      <c r="DK23" s="8">
        <v>0</v>
      </c>
      <c r="DL23" s="9" t="s">
        <v>51</v>
      </c>
      <c r="DM23" s="8">
        <v>24676</v>
      </c>
      <c r="DN23" s="8">
        <v>29574</v>
      </c>
      <c r="DO23" s="8">
        <v>100663</v>
      </c>
      <c r="DP23" s="8">
        <v>115322</v>
      </c>
      <c r="DQ23" s="9">
        <v>14.562450950200169</v>
      </c>
    </row>
    <row r="24" spans="1:121" ht="22.5" x14ac:dyDescent="0.25">
      <c r="A24" s="7" t="s">
        <v>52</v>
      </c>
      <c r="B24" s="8">
        <v>344820</v>
      </c>
      <c r="C24" s="8">
        <v>260770</v>
      </c>
      <c r="D24" s="8">
        <v>1392979</v>
      </c>
      <c r="E24" s="8">
        <v>1566031</v>
      </c>
      <c r="F24" s="9">
        <v>12.42315928667985</v>
      </c>
      <c r="G24" s="8">
        <v>37475</v>
      </c>
      <c r="H24" s="8">
        <v>16148</v>
      </c>
      <c r="I24" s="8">
        <v>179685</v>
      </c>
      <c r="J24" s="8">
        <v>139000</v>
      </c>
      <c r="K24" s="9">
        <v>-22.642401981244959</v>
      </c>
      <c r="L24" s="8">
        <v>648315</v>
      </c>
      <c r="M24" s="8">
        <v>652128</v>
      </c>
      <c r="N24" s="8">
        <v>3022948</v>
      </c>
      <c r="O24" s="8">
        <v>3308417</v>
      </c>
      <c r="P24" s="9">
        <v>9.4433976370086441</v>
      </c>
      <c r="Q24" s="8">
        <v>331151</v>
      </c>
      <c r="R24" s="8">
        <v>306559</v>
      </c>
      <c r="S24" s="8">
        <v>1494053</v>
      </c>
      <c r="T24" s="8">
        <v>1652111</v>
      </c>
      <c r="U24" s="9">
        <v>10.57914277472085</v>
      </c>
      <c r="V24" s="8">
        <v>286.02499999999998</v>
      </c>
      <c r="W24" s="8">
        <v>370.59300000000002</v>
      </c>
      <c r="X24" s="8">
        <v>1130.469000000001</v>
      </c>
      <c r="Y24" s="8">
        <v>1420.171</v>
      </c>
      <c r="Z24" s="9">
        <v>25.626708914618579</v>
      </c>
      <c r="AA24" s="8">
        <v>44630</v>
      </c>
      <c r="AB24" s="8">
        <v>43008</v>
      </c>
      <c r="AC24" s="8">
        <v>201637</v>
      </c>
      <c r="AD24" s="8">
        <v>287227</v>
      </c>
      <c r="AE24" s="9">
        <v>42.447566666831989</v>
      </c>
      <c r="AF24" s="8">
        <v>35858</v>
      </c>
      <c r="AG24" s="8">
        <v>41842</v>
      </c>
      <c r="AH24" s="8">
        <v>154863</v>
      </c>
      <c r="AI24" s="8">
        <v>261260</v>
      </c>
      <c r="AJ24" s="9">
        <v>68.703951234316776</v>
      </c>
      <c r="AK24" s="8">
        <v>126</v>
      </c>
      <c r="AL24" s="8">
        <v>147</v>
      </c>
      <c r="AM24" s="8">
        <v>665</v>
      </c>
      <c r="AN24" s="8">
        <v>667</v>
      </c>
      <c r="AO24" s="9">
        <v>0.3007518796992486</v>
      </c>
      <c r="AP24" s="8">
        <v>48232</v>
      </c>
      <c r="AQ24" s="8">
        <v>41517</v>
      </c>
      <c r="AR24" s="8">
        <v>249517</v>
      </c>
      <c r="AS24" s="8">
        <v>336061</v>
      </c>
      <c r="AT24" s="9">
        <v>34.684610667810198</v>
      </c>
      <c r="AU24" s="8">
        <v>46191</v>
      </c>
      <c r="AV24" s="8">
        <v>39412</v>
      </c>
      <c r="AW24" s="8">
        <v>229239</v>
      </c>
      <c r="AX24" s="8">
        <v>316790</v>
      </c>
      <c r="AY24" s="9">
        <v>38.192017937610963</v>
      </c>
      <c r="AZ24" s="8">
        <v>330580</v>
      </c>
      <c r="BA24" s="8">
        <v>363825</v>
      </c>
      <c r="BB24" s="8">
        <v>1578254</v>
      </c>
      <c r="BC24" s="8">
        <v>1732305</v>
      </c>
      <c r="BD24" s="9">
        <v>9.7608496477753306</v>
      </c>
      <c r="BE24" s="8">
        <v>25225</v>
      </c>
      <c r="BF24" s="8">
        <v>26410</v>
      </c>
      <c r="BG24" s="8">
        <v>119902</v>
      </c>
      <c r="BH24" s="8">
        <v>125505</v>
      </c>
      <c r="BI24" s="9">
        <v>4.6729829360644572</v>
      </c>
      <c r="BJ24" s="8">
        <v>42796</v>
      </c>
      <c r="BK24" s="8">
        <v>40850</v>
      </c>
      <c r="BL24" s="8">
        <v>187899</v>
      </c>
      <c r="BM24" s="8">
        <v>215537</v>
      </c>
      <c r="BN24" s="9">
        <v>14.708965987046231</v>
      </c>
      <c r="BO24" s="8">
        <v>5578</v>
      </c>
      <c r="BP24" s="8">
        <v>6336</v>
      </c>
      <c r="BQ24" s="8">
        <v>23918</v>
      </c>
      <c r="BR24" s="8">
        <v>41345</v>
      </c>
      <c r="BS24" s="9">
        <v>72.861443264487008</v>
      </c>
      <c r="BT24" s="8">
        <v>34551</v>
      </c>
      <c r="BU24" s="8">
        <v>31155</v>
      </c>
      <c r="BV24" s="8">
        <v>147663</v>
      </c>
      <c r="BW24" s="8">
        <v>154726</v>
      </c>
      <c r="BX24" s="9">
        <v>4.7831887473503798</v>
      </c>
      <c r="BY24" s="8">
        <v>2667</v>
      </c>
      <c r="BZ24" s="8">
        <v>3359</v>
      </c>
      <c r="CA24" s="8">
        <v>16318</v>
      </c>
      <c r="CB24" s="8">
        <v>19466</v>
      </c>
      <c r="CC24" s="9">
        <v>19.29157985047188</v>
      </c>
      <c r="CD24" s="8">
        <v>1223</v>
      </c>
      <c r="CE24" s="8">
        <v>1326</v>
      </c>
      <c r="CF24" s="8">
        <v>6365</v>
      </c>
      <c r="CG24" s="8">
        <v>6850</v>
      </c>
      <c r="CH24" s="9">
        <v>7.6197957580518496</v>
      </c>
      <c r="CI24" s="8">
        <v>14878231</v>
      </c>
      <c r="CJ24" s="8">
        <v>14000403</v>
      </c>
      <c r="CK24" s="8">
        <v>88098259</v>
      </c>
      <c r="CL24" s="8">
        <v>89314198</v>
      </c>
      <c r="CM24" s="9">
        <v>1.380207751892129</v>
      </c>
      <c r="CN24" s="8">
        <v>18</v>
      </c>
      <c r="CO24" s="8">
        <v>10</v>
      </c>
      <c r="CP24" s="8">
        <v>350</v>
      </c>
      <c r="CQ24" s="8">
        <v>291</v>
      </c>
      <c r="CR24" s="9">
        <v>-16.857142857142861</v>
      </c>
      <c r="CS24" s="8">
        <v>426326</v>
      </c>
      <c r="CT24" s="8">
        <v>433899</v>
      </c>
      <c r="CU24" s="8">
        <v>2238198</v>
      </c>
      <c r="CV24" s="8">
        <v>2794215</v>
      </c>
      <c r="CW24" s="9">
        <v>24.84217214026641</v>
      </c>
      <c r="CX24" s="8">
        <v>407252</v>
      </c>
      <c r="CY24" s="8">
        <v>424990</v>
      </c>
      <c r="CZ24" s="8">
        <v>1939342</v>
      </c>
      <c r="DA24" s="8">
        <v>2196371</v>
      </c>
      <c r="DB24" s="9">
        <v>13.25341275546036</v>
      </c>
      <c r="DC24" s="8">
        <v>19074</v>
      </c>
      <c r="DD24" s="8">
        <v>8909</v>
      </c>
      <c r="DE24" s="8">
        <v>298856</v>
      </c>
      <c r="DF24" s="8">
        <v>597844</v>
      </c>
      <c r="DG24" s="9">
        <v>100.0441684289424</v>
      </c>
      <c r="DH24" s="8">
        <v>139338</v>
      </c>
      <c r="DI24" s="8">
        <v>142057</v>
      </c>
      <c r="DJ24" s="8">
        <v>629328</v>
      </c>
      <c r="DK24" s="8">
        <v>677710</v>
      </c>
      <c r="DL24" s="9">
        <v>7.6878829481605777</v>
      </c>
      <c r="DM24" s="8">
        <v>6153</v>
      </c>
      <c r="DN24" s="8">
        <v>7905</v>
      </c>
      <c r="DO24" s="8">
        <v>26060</v>
      </c>
      <c r="DP24" s="8">
        <v>34792</v>
      </c>
      <c r="DQ24" s="9">
        <v>33.507290867229472</v>
      </c>
    </row>
    <row r="25" spans="1:121" x14ac:dyDescent="0.25">
      <c r="A25" s="7" t="s">
        <v>53</v>
      </c>
      <c r="B25" s="8">
        <v>45629</v>
      </c>
      <c r="C25" s="8">
        <v>24971</v>
      </c>
      <c r="D25" s="8">
        <v>116725</v>
      </c>
      <c r="E25" s="8">
        <v>106867</v>
      </c>
      <c r="F25" s="9">
        <v>-8.4454915399443138</v>
      </c>
      <c r="G25" s="8">
        <v>302653</v>
      </c>
      <c r="H25" s="8">
        <v>338610</v>
      </c>
      <c r="I25" s="8">
        <v>1365685</v>
      </c>
      <c r="J25" s="8">
        <v>1575180</v>
      </c>
      <c r="K25" s="9">
        <v>15.339920992029651</v>
      </c>
      <c r="L25" s="8">
        <v>263840</v>
      </c>
      <c r="M25" s="8">
        <v>266635</v>
      </c>
      <c r="N25" s="8">
        <v>1157344</v>
      </c>
      <c r="O25" s="8">
        <v>1199209</v>
      </c>
      <c r="P25" s="9">
        <v>3.6173341720352852</v>
      </c>
      <c r="Q25" s="8">
        <v>36130</v>
      </c>
      <c r="R25" s="8">
        <v>48767</v>
      </c>
      <c r="S25" s="8">
        <v>156818</v>
      </c>
      <c r="T25" s="8">
        <v>177221</v>
      </c>
      <c r="U25" s="9">
        <v>13.01062378043336</v>
      </c>
      <c r="V25" s="8">
        <v>595.72199999999998</v>
      </c>
      <c r="W25" s="8">
        <v>328.10300000000001</v>
      </c>
      <c r="X25" s="8">
        <v>3768.7730000000001</v>
      </c>
      <c r="Y25" s="8">
        <v>2325.223</v>
      </c>
      <c r="Z25" s="9">
        <v>-38.30291715632648</v>
      </c>
      <c r="AA25" s="8">
        <v>3049</v>
      </c>
      <c r="AB25" s="8">
        <v>4468</v>
      </c>
      <c r="AC25" s="8">
        <v>11915</v>
      </c>
      <c r="AD25" s="8">
        <v>16774</v>
      </c>
      <c r="AE25" s="9">
        <v>40.780528745279071</v>
      </c>
      <c r="AF25" s="8">
        <v>1247</v>
      </c>
      <c r="AG25" s="8">
        <v>2630</v>
      </c>
      <c r="AH25" s="8">
        <v>5820</v>
      </c>
      <c r="AI25" s="8">
        <v>9374</v>
      </c>
      <c r="AJ25" s="9">
        <v>61.065292096219927</v>
      </c>
      <c r="AK25" s="8">
        <v>0</v>
      </c>
      <c r="AL25" s="8">
        <v>0</v>
      </c>
      <c r="AM25" s="8">
        <v>0</v>
      </c>
      <c r="AN25" s="8">
        <v>0</v>
      </c>
      <c r="AO25" s="9" t="s">
        <v>51</v>
      </c>
      <c r="AP25" s="8">
        <v>17862</v>
      </c>
      <c r="AQ25" s="8">
        <v>4571</v>
      </c>
      <c r="AR25" s="8">
        <v>32590</v>
      </c>
      <c r="AS25" s="8">
        <v>29004</v>
      </c>
      <c r="AT25" s="9">
        <v>-11.003375268487259</v>
      </c>
      <c r="AU25" s="8">
        <v>0</v>
      </c>
      <c r="AV25" s="8">
        <v>0</v>
      </c>
      <c r="AW25" s="8">
        <v>122</v>
      </c>
      <c r="AX25" s="8">
        <v>0</v>
      </c>
      <c r="AY25" s="9">
        <v>-100</v>
      </c>
      <c r="AZ25" s="8">
        <v>226983</v>
      </c>
      <c r="BA25" s="8">
        <v>220460</v>
      </c>
      <c r="BB25" s="8">
        <v>945453</v>
      </c>
      <c r="BC25" s="8">
        <v>1007307</v>
      </c>
      <c r="BD25" s="9">
        <v>6.5422606940799843</v>
      </c>
      <c r="BE25" s="8">
        <v>6020</v>
      </c>
      <c r="BF25" s="8">
        <v>5471</v>
      </c>
      <c r="BG25" s="8">
        <v>25067</v>
      </c>
      <c r="BH25" s="8">
        <v>23570</v>
      </c>
      <c r="BI25" s="9">
        <v>-5.9719950532572739</v>
      </c>
      <c r="BJ25" s="8">
        <v>3095.75</v>
      </c>
      <c r="BK25" s="8">
        <v>4714.5</v>
      </c>
      <c r="BL25" s="8">
        <v>13422.25</v>
      </c>
      <c r="BM25" s="8">
        <v>15985</v>
      </c>
      <c r="BN25" s="9">
        <v>19.093296578442509</v>
      </c>
      <c r="BO25" s="8">
        <v>0</v>
      </c>
      <c r="BP25" s="8">
        <v>0</v>
      </c>
      <c r="BQ25" s="8">
        <v>4.5</v>
      </c>
      <c r="BR25" s="8">
        <v>0</v>
      </c>
      <c r="BS25" s="9">
        <v>-100</v>
      </c>
      <c r="BT25" s="8">
        <v>0</v>
      </c>
      <c r="BU25" s="8">
        <v>1436.5</v>
      </c>
      <c r="BV25" s="8">
        <v>0</v>
      </c>
      <c r="BW25" s="8">
        <v>2732.75</v>
      </c>
      <c r="BX25" s="9" t="s">
        <v>51</v>
      </c>
      <c r="BY25" s="8">
        <v>3095.75</v>
      </c>
      <c r="BZ25" s="8">
        <v>3278</v>
      </c>
      <c r="CA25" s="8">
        <v>13417.75</v>
      </c>
      <c r="CB25" s="8">
        <v>13252.25</v>
      </c>
      <c r="CC25" s="9">
        <v>-1.233440778073813</v>
      </c>
      <c r="CD25" s="8">
        <v>135</v>
      </c>
      <c r="CE25" s="8">
        <v>151</v>
      </c>
      <c r="CF25" s="8">
        <v>596</v>
      </c>
      <c r="CG25" s="8">
        <v>649</v>
      </c>
      <c r="CH25" s="9">
        <v>8.8926174496644279</v>
      </c>
      <c r="CI25" s="8">
        <v>3177402</v>
      </c>
      <c r="CJ25" s="8">
        <v>3073834</v>
      </c>
      <c r="CK25" s="8">
        <v>11681824</v>
      </c>
      <c r="CL25" s="8">
        <v>12640007</v>
      </c>
      <c r="CM25" s="9">
        <v>8.2023406618692434</v>
      </c>
      <c r="CN25" s="8">
        <v>5</v>
      </c>
      <c r="CO25" s="8">
        <v>3</v>
      </c>
      <c r="CP25" s="8">
        <v>8</v>
      </c>
      <c r="CQ25" s="8">
        <v>7</v>
      </c>
      <c r="CR25" s="9">
        <v>-12.5</v>
      </c>
      <c r="CS25" s="8">
        <v>26348</v>
      </c>
      <c r="CT25" s="8">
        <v>26942</v>
      </c>
      <c r="CU25" s="8">
        <v>76305</v>
      </c>
      <c r="CV25" s="8">
        <v>73687</v>
      </c>
      <c r="CW25" s="9">
        <v>-3.4309678264858121</v>
      </c>
      <c r="CX25" s="8">
        <v>23681</v>
      </c>
      <c r="CY25" s="8">
        <v>23229</v>
      </c>
      <c r="CZ25" s="8">
        <v>71506</v>
      </c>
      <c r="DA25" s="8">
        <v>68994</v>
      </c>
      <c r="DB25" s="9">
        <v>-3.5129919167622319</v>
      </c>
      <c r="DC25" s="8">
        <v>2667</v>
      </c>
      <c r="DD25" s="8">
        <v>3713</v>
      </c>
      <c r="DE25" s="8">
        <v>4799</v>
      </c>
      <c r="DF25" s="8">
        <v>4693</v>
      </c>
      <c r="DG25" s="9">
        <v>-2.208793498645548</v>
      </c>
      <c r="DH25" s="8">
        <v>12487</v>
      </c>
      <c r="DI25" s="8">
        <v>11969</v>
      </c>
      <c r="DJ25" s="8">
        <v>35923</v>
      </c>
      <c r="DK25" s="8">
        <v>33965</v>
      </c>
      <c r="DL25" s="9">
        <v>-5.4505470033126358</v>
      </c>
      <c r="DM25" s="8">
        <v>31332</v>
      </c>
      <c r="DN25" s="8">
        <v>48365</v>
      </c>
      <c r="DO25" s="8">
        <v>125138</v>
      </c>
      <c r="DP25" s="8">
        <v>212969</v>
      </c>
      <c r="DQ25" s="9">
        <v>70.187313206220324</v>
      </c>
    </row>
    <row r="26" spans="1:121" x14ac:dyDescent="0.25">
      <c r="A26" s="7" t="s">
        <v>54</v>
      </c>
      <c r="B26" s="8">
        <v>23188</v>
      </c>
      <c r="C26" s="8">
        <v>61179</v>
      </c>
      <c r="D26" s="8">
        <v>174978</v>
      </c>
      <c r="E26" s="8">
        <v>200106</v>
      </c>
      <c r="F26" s="9">
        <v>14.360662483283621</v>
      </c>
      <c r="G26" s="8">
        <v>161120</v>
      </c>
      <c r="H26" s="8">
        <v>152907</v>
      </c>
      <c r="I26" s="8">
        <v>735942</v>
      </c>
      <c r="J26" s="8">
        <v>731360</v>
      </c>
      <c r="K26" s="9">
        <v>-0.62260341168189381</v>
      </c>
      <c r="L26" s="8">
        <v>156002</v>
      </c>
      <c r="M26" s="8">
        <v>137948</v>
      </c>
      <c r="N26" s="8">
        <v>609677</v>
      </c>
      <c r="O26" s="8">
        <v>652159</v>
      </c>
      <c r="P26" s="9">
        <v>6.967951882718225</v>
      </c>
      <c r="Q26" s="8">
        <v>83453</v>
      </c>
      <c r="R26" s="8">
        <v>86797</v>
      </c>
      <c r="S26" s="8">
        <v>384337</v>
      </c>
      <c r="T26" s="8">
        <v>420819</v>
      </c>
      <c r="U26" s="9">
        <v>9.4921904474458643</v>
      </c>
      <c r="V26" s="8">
        <v>0</v>
      </c>
      <c r="W26" s="8">
        <v>0</v>
      </c>
      <c r="X26" s="8">
        <v>0</v>
      </c>
      <c r="Y26" s="8">
        <v>0</v>
      </c>
      <c r="Z26" s="9" t="s">
        <v>51</v>
      </c>
      <c r="AA26" s="8">
        <v>2309</v>
      </c>
      <c r="AB26" s="8">
        <v>2871</v>
      </c>
      <c r="AC26" s="8">
        <v>14158</v>
      </c>
      <c r="AD26" s="8">
        <v>14723</v>
      </c>
      <c r="AE26" s="9">
        <v>3.99067664924425</v>
      </c>
      <c r="AF26" s="8">
        <v>1082</v>
      </c>
      <c r="AG26" s="8">
        <v>1001</v>
      </c>
      <c r="AH26" s="8">
        <v>5754</v>
      </c>
      <c r="AI26" s="8">
        <v>6347</v>
      </c>
      <c r="AJ26" s="9">
        <v>10.305874174487309</v>
      </c>
      <c r="AK26" s="8">
        <v>0</v>
      </c>
      <c r="AL26" s="8">
        <v>0</v>
      </c>
      <c r="AM26" s="8">
        <v>0</v>
      </c>
      <c r="AN26" s="8">
        <v>0</v>
      </c>
      <c r="AO26" s="9" t="s">
        <v>51</v>
      </c>
      <c r="AP26" s="8">
        <v>0</v>
      </c>
      <c r="AQ26" s="8">
        <v>0</v>
      </c>
      <c r="AR26" s="8">
        <v>0</v>
      </c>
      <c r="AS26" s="8">
        <v>0</v>
      </c>
      <c r="AT26" s="9" t="s">
        <v>51</v>
      </c>
      <c r="AU26" s="8">
        <v>0</v>
      </c>
      <c r="AV26" s="8">
        <v>0</v>
      </c>
      <c r="AW26" s="8">
        <v>0</v>
      </c>
      <c r="AX26" s="8">
        <v>0</v>
      </c>
      <c r="AY26" s="9" t="s">
        <v>51</v>
      </c>
      <c r="AZ26" s="8">
        <v>8427</v>
      </c>
      <c r="BA26" s="8">
        <v>15192</v>
      </c>
      <c r="BB26" s="8">
        <v>38195</v>
      </c>
      <c r="BC26" s="8">
        <v>73340</v>
      </c>
      <c r="BD26" s="9">
        <v>92.014661604922111</v>
      </c>
      <c r="BE26" s="8">
        <v>476</v>
      </c>
      <c r="BF26" s="8">
        <v>752</v>
      </c>
      <c r="BG26" s="8">
        <v>1947</v>
      </c>
      <c r="BH26" s="8">
        <v>3482</v>
      </c>
      <c r="BI26" s="9">
        <v>78.83923985618901</v>
      </c>
      <c r="BJ26" s="8">
        <v>11620.25</v>
      </c>
      <c r="BK26" s="8">
        <v>12265.5</v>
      </c>
      <c r="BL26" s="8">
        <v>52815.75</v>
      </c>
      <c r="BM26" s="8">
        <v>58934</v>
      </c>
      <c r="BN26" s="9">
        <v>11.58413920090125</v>
      </c>
      <c r="BO26" s="8">
        <v>0</v>
      </c>
      <c r="BP26" s="8">
        <v>0</v>
      </c>
      <c r="BQ26" s="8">
        <v>0</v>
      </c>
      <c r="BR26" s="8">
        <v>0</v>
      </c>
      <c r="BS26" s="9" t="s">
        <v>51</v>
      </c>
      <c r="BT26" s="8">
        <v>11518.25</v>
      </c>
      <c r="BU26" s="8">
        <v>12158.5</v>
      </c>
      <c r="BV26" s="8">
        <v>52185.75</v>
      </c>
      <c r="BW26" s="8">
        <v>58462</v>
      </c>
      <c r="BX26" s="9">
        <v>12.026750597624829</v>
      </c>
      <c r="BY26" s="8">
        <v>102</v>
      </c>
      <c r="BZ26" s="8">
        <v>107</v>
      </c>
      <c r="CA26" s="8">
        <v>630</v>
      </c>
      <c r="CB26" s="8">
        <v>472</v>
      </c>
      <c r="CC26" s="9">
        <v>-25.079365079365079</v>
      </c>
      <c r="CD26" s="8">
        <v>90</v>
      </c>
      <c r="CE26" s="8">
        <v>84</v>
      </c>
      <c r="CF26" s="8">
        <v>377</v>
      </c>
      <c r="CG26" s="8">
        <v>375</v>
      </c>
      <c r="CH26" s="9">
        <v>-0.53050397877984778</v>
      </c>
      <c r="CI26" s="8">
        <v>518321</v>
      </c>
      <c r="CJ26" s="8">
        <v>462623</v>
      </c>
      <c r="CK26" s="8">
        <v>2183306</v>
      </c>
      <c r="CL26" s="8">
        <v>2214302</v>
      </c>
      <c r="CM26" s="9">
        <v>1.4196818952542569</v>
      </c>
      <c r="CN26" s="8">
        <v>12</v>
      </c>
      <c r="CO26" s="8">
        <v>9</v>
      </c>
      <c r="CP26" s="8">
        <v>34</v>
      </c>
      <c r="CQ26" s="8">
        <v>34</v>
      </c>
      <c r="CR26" s="9">
        <v>0</v>
      </c>
      <c r="CS26" s="8">
        <v>3607</v>
      </c>
      <c r="CT26" s="8">
        <v>2428</v>
      </c>
      <c r="CU26" s="8">
        <v>8384</v>
      </c>
      <c r="CV26" s="8">
        <v>9840</v>
      </c>
      <c r="CW26" s="9">
        <v>17.36641221374046</v>
      </c>
      <c r="CX26" s="8">
        <v>0</v>
      </c>
      <c r="CY26" s="8">
        <v>0</v>
      </c>
      <c r="CZ26" s="8">
        <v>0</v>
      </c>
      <c r="DA26" s="8">
        <v>0</v>
      </c>
      <c r="DB26" s="9" t="s">
        <v>51</v>
      </c>
      <c r="DC26" s="8">
        <v>3607</v>
      </c>
      <c r="DD26" s="8">
        <v>2428</v>
      </c>
      <c r="DE26" s="8">
        <v>8384</v>
      </c>
      <c r="DF26" s="8">
        <v>9840</v>
      </c>
      <c r="DG26" s="9">
        <v>17.36641221374046</v>
      </c>
      <c r="DH26" s="8">
        <v>0</v>
      </c>
      <c r="DI26" s="8">
        <v>0</v>
      </c>
      <c r="DJ26" s="8">
        <v>0</v>
      </c>
      <c r="DK26" s="8">
        <v>0</v>
      </c>
      <c r="DL26" s="9" t="s">
        <v>51</v>
      </c>
      <c r="DM26" s="8">
        <v>289</v>
      </c>
      <c r="DN26" s="8">
        <v>707</v>
      </c>
      <c r="DO26" s="8">
        <v>1567</v>
      </c>
      <c r="DP26" s="8">
        <v>2316</v>
      </c>
      <c r="DQ26" s="9">
        <v>47.798340778557758</v>
      </c>
    </row>
    <row r="27" spans="1:121" x14ac:dyDescent="0.25">
      <c r="A27" s="7" t="s">
        <v>55</v>
      </c>
      <c r="B27" s="8">
        <v>1602562</v>
      </c>
      <c r="C27" s="8">
        <v>1668950</v>
      </c>
      <c r="D27" s="8">
        <v>8097817</v>
      </c>
      <c r="E27" s="8">
        <v>8419113</v>
      </c>
      <c r="F27" s="9">
        <v>3.967686599981207</v>
      </c>
      <c r="G27" s="8">
        <v>799895</v>
      </c>
      <c r="H27" s="8">
        <v>615372</v>
      </c>
      <c r="I27" s="8">
        <v>3706114</v>
      </c>
      <c r="J27" s="8">
        <v>4442982</v>
      </c>
      <c r="K27" s="9">
        <v>19.882496868687799</v>
      </c>
      <c r="L27" s="8">
        <v>293274</v>
      </c>
      <c r="M27" s="8">
        <v>164211</v>
      </c>
      <c r="N27" s="8">
        <v>1226469</v>
      </c>
      <c r="O27" s="8">
        <v>759266</v>
      </c>
      <c r="P27" s="9">
        <v>-38.093339497370103</v>
      </c>
      <c r="Q27" s="8">
        <v>109539</v>
      </c>
      <c r="R27" s="8">
        <v>28598</v>
      </c>
      <c r="S27" s="8">
        <v>505666</v>
      </c>
      <c r="T27" s="8">
        <v>159554</v>
      </c>
      <c r="U27" s="9">
        <v>-68.446761300937766</v>
      </c>
      <c r="V27" s="8">
        <v>191.93199999999999</v>
      </c>
      <c r="W27" s="8">
        <v>130.25700000000001</v>
      </c>
      <c r="X27" s="8">
        <v>650.55000000000018</v>
      </c>
      <c r="Y27" s="8">
        <v>756.43700000000001</v>
      </c>
      <c r="Z27" s="9">
        <v>16.276535239412791</v>
      </c>
      <c r="AA27" s="8">
        <v>8984</v>
      </c>
      <c r="AB27" s="8">
        <v>13184</v>
      </c>
      <c r="AC27" s="8">
        <v>48638</v>
      </c>
      <c r="AD27" s="8">
        <v>48178</v>
      </c>
      <c r="AE27" s="9">
        <v>-0.94576257247419449</v>
      </c>
      <c r="AF27" s="8">
        <v>5294</v>
      </c>
      <c r="AG27" s="8">
        <v>4610</v>
      </c>
      <c r="AH27" s="8">
        <v>24418</v>
      </c>
      <c r="AI27" s="8">
        <v>19241</v>
      </c>
      <c r="AJ27" s="9">
        <v>-21.2015726103694</v>
      </c>
      <c r="AK27" s="8">
        <v>6002</v>
      </c>
      <c r="AL27" s="8">
        <v>0</v>
      </c>
      <c r="AM27" s="8">
        <v>29085</v>
      </c>
      <c r="AN27" s="8">
        <v>26286</v>
      </c>
      <c r="AO27" s="9">
        <v>-9.6235172769468846</v>
      </c>
      <c r="AP27" s="8">
        <v>347730</v>
      </c>
      <c r="AQ27" s="8">
        <v>96492</v>
      </c>
      <c r="AR27" s="8">
        <v>1388940</v>
      </c>
      <c r="AS27" s="8">
        <v>865798</v>
      </c>
      <c r="AT27" s="9">
        <v>-37.66483793396403</v>
      </c>
      <c r="AU27" s="8">
        <v>55192</v>
      </c>
      <c r="AV27" s="8">
        <v>512</v>
      </c>
      <c r="AW27" s="8">
        <v>289423</v>
      </c>
      <c r="AX27" s="8">
        <v>3819</v>
      </c>
      <c r="AY27" s="9">
        <v>-98.680478054612109</v>
      </c>
      <c r="AZ27" s="8">
        <v>46016</v>
      </c>
      <c r="BA27" s="8">
        <v>35585</v>
      </c>
      <c r="BB27" s="8">
        <v>248404</v>
      </c>
      <c r="BC27" s="8">
        <v>154684</v>
      </c>
      <c r="BD27" s="9">
        <v>-37.728861048936409</v>
      </c>
      <c r="BE27" s="8">
        <v>1034</v>
      </c>
      <c r="BF27" s="8">
        <v>0</v>
      </c>
      <c r="BG27" s="8">
        <v>6413</v>
      </c>
      <c r="BH27" s="8">
        <v>152</v>
      </c>
      <c r="BI27" s="9">
        <v>-97.629814439419931</v>
      </c>
      <c r="BJ27" s="8">
        <v>11553</v>
      </c>
      <c r="BK27" s="8">
        <v>3466.25</v>
      </c>
      <c r="BL27" s="8">
        <v>48600.25</v>
      </c>
      <c r="BM27" s="8">
        <v>19934.5</v>
      </c>
      <c r="BN27" s="9">
        <v>-58.982721282297931</v>
      </c>
      <c r="BO27" s="8">
        <v>4843.75</v>
      </c>
      <c r="BP27" s="8">
        <v>224</v>
      </c>
      <c r="BQ27" s="8">
        <v>23357.75</v>
      </c>
      <c r="BR27" s="8">
        <v>1747.5</v>
      </c>
      <c r="BS27" s="9">
        <v>-92.518543095974564</v>
      </c>
      <c r="BT27" s="8">
        <v>588.5</v>
      </c>
      <c r="BU27" s="8">
        <v>826.25</v>
      </c>
      <c r="BV27" s="8">
        <v>3673</v>
      </c>
      <c r="BW27" s="8">
        <v>5127</v>
      </c>
      <c r="BX27" s="9">
        <v>39.586169343860597</v>
      </c>
      <c r="BY27" s="8">
        <v>6120.75</v>
      </c>
      <c r="BZ27" s="8">
        <v>2416</v>
      </c>
      <c r="CA27" s="8">
        <v>21569.5</v>
      </c>
      <c r="CB27" s="8">
        <v>13060</v>
      </c>
      <c r="CC27" s="9">
        <v>-39.451540369503228</v>
      </c>
      <c r="CD27" s="8">
        <v>205</v>
      </c>
      <c r="CE27" s="8">
        <v>203</v>
      </c>
      <c r="CF27" s="8">
        <v>995</v>
      </c>
      <c r="CG27" s="8">
        <v>1013</v>
      </c>
      <c r="CH27" s="9">
        <v>1.80904522613065</v>
      </c>
      <c r="CI27" s="8">
        <v>4335013</v>
      </c>
      <c r="CJ27" s="8">
        <v>4387676</v>
      </c>
      <c r="CK27" s="8">
        <v>19194595</v>
      </c>
      <c r="CL27" s="8">
        <v>20493667</v>
      </c>
      <c r="CM27" s="9">
        <v>6.7679052358228944</v>
      </c>
      <c r="CN27" s="8">
        <v>5</v>
      </c>
      <c r="CO27" s="8">
        <v>10</v>
      </c>
      <c r="CP27" s="8">
        <v>10</v>
      </c>
      <c r="CQ27" s="8">
        <v>15</v>
      </c>
      <c r="CR27" s="9">
        <v>50</v>
      </c>
      <c r="CS27" s="8">
        <v>5848</v>
      </c>
      <c r="CT27" s="8">
        <v>17062</v>
      </c>
      <c r="CU27" s="8">
        <v>6960</v>
      </c>
      <c r="CV27" s="8">
        <v>19782</v>
      </c>
      <c r="CW27" s="9">
        <v>184.22413793103451</v>
      </c>
      <c r="CX27" s="8">
        <v>34</v>
      </c>
      <c r="CY27" s="8">
        <v>0</v>
      </c>
      <c r="CZ27" s="8">
        <v>232</v>
      </c>
      <c r="DA27" s="8">
        <v>12</v>
      </c>
      <c r="DB27" s="9">
        <v>-94.827586206896555</v>
      </c>
      <c r="DC27" s="8">
        <v>5814</v>
      </c>
      <c r="DD27" s="8">
        <v>17062</v>
      </c>
      <c r="DE27" s="8">
        <v>6728</v>
      </c>
      <c r="DF27" s="8">
        <v>19770</v>
      </c>
      <c r="DG27" s="9">
        <v>193.84661117716999</v>
      </c>
      <c r="DH27" s="8">
        <v>0</v>
      </c>
      <c r="DI27" s="8">
        <v>0</v>
      </c>
      <c r="DJ27" s="8">
        <v>0</v>
      </c>
      <c r="DK27" s="8">
        <v>0</v>
      </c>
      <c r="DL27" s="9" t="s">
        <v>51</v>
      </c>
      <c r="DM27" s="8">
        <v>15570</v>
      </c>
      <c r="DN27" s="8">
        <v>24453</v>
      </c>
      <c r="DO27" s="8">
        <v>74685</v>
      </c>
      <c r="DP27" s="8">
        <v>105617</v>
      </c>
      <c r="DQ27" s="9">
        <v>41.41661645578094</v>
      </c>
    </row>
    <row r="28" spans="1:121" x14ac:dyDescent="0.25">
      <c r="A28" s="7" t="s">
        <v>56</v>
      </c>
      <c r="B28" s="8">
        <v>524614</v>
      </c>
      <c r="C28" s="8">
        <v>410805</v>
      </c>
      <c r="D28" s="8">
        <v>2357489</v>
      </c>
      <c r="E28" s="8">
        <v>2327101</v>
      </c>
      <c r="F28" s="9">
        <v>-1.2889985912977691</v>
      </c>
      <c r="G28" s="8">
        <v>221021</v>
      </c>
      <c r="H28" s="8">
        <v>256861</v>
      </c>
      <c r="I28" s="8">
        <v>964932</v>
      </c>
      <c r="J28" s="8">
        <v>933917</v>
      </c>
      <c r="K28" s="9">
        <v>-3.2142161312921469</v>
      </c>
      <c r="L28" s="8">
        <v>7007081</v>
      </c>
      <c r="M28" s="8">
        <v>6569611</v>
      </c>
      <c r="N28" s="8">
        <v>31306248</v>
      </c>
      <c r="O28" s="8">
        <v>28595075</v>
      </c>
      <c r="P28" s="9">
        <v>-8.660165855710332</v>
      </c>
      <c r="Q28" s="8">
        <v>5509529</v>
      </c>
      <c r="R28" s="8">
        <v>5116458</v>
      </c>
      <c r="S28" s="8">
        <v>25051561</v>
      </c>
      <c r="T28" s="8">
        <v>22233462</v>
      </c>
      <c r="U28" s="9">
        <v>-11.24919520983144</v>
      </c>
      <c r="V28" s="8">
        <v>80.26100000000001</v>
      </c>
      <c r="W28" s="8">
        <v>81.499000000000009</v>
      </c>
      <c r="X28" s="8">
        <v>283.428</v>
      </c>
      <c r="Y28" s="8">
        <v>430.35700000000003</v>
      </c>
      <c r="Z28" s="9">
        <v>51.839973467688452</v>
      </c>
      <c r="AA28" s="8">
        <v>27334</v>
      </c>
      <c r="AB28" s="8">
        <v>34781</v>
      </c>
      <c r="AC28" s="8">
        <v>147353</v>
      </c>
      <c r="AD28" s="8">
        <v>182316</v>
      </c>
      <c r="AE28" s="9">
        <v>23.727375757534631</v>
      </c>
      <c r="AF28" s="8">
        <v>21316</v>
      </c>
      <c r="AG28" s="8">
        <v>30212</v>
      </c>
      <c r="AH28" s="8">
        <v>120056</v>
      </c>
      <c r="AI28" s="8">
        <v>151924</v>
      </c>
      <c r="AJ28" s="9">
        <v>26.544279336309732</v>
      </c>
      <c r="AK28" s="8">
        <v>0</v>
      </c>
      <c r="AL28" s="8">
        <v>0</v>
      </c>
      <c r="AM28" s="8">
        <v>0</v>
      </c>
      <c r="AN28" s="8">
        <v>0</v>
      </c>
      <c r="AO28" s="9" t="s">
        <v>51</v>
      </c>
      <c r="AP28" s="8">
        <v>2850398</v>
      </c>
      <c r="AQ28" s="8">
        <v>2948795</v>
      </c>
      <c r="AR28" s="8">
        <v>14002143</v>
      </c>
      <c r="AS28" s="8">
        <v>12473828</v>
      </c>
      <c r="AT28" s="9">
        <v>-10.914864960313579</v>
      </c>
      <c r="AU28" s="8">
        <v>2806497</v>
      </c>
      <c r="AV28" s="8">
        <v>2924229</v>
      </c>
      <c r="AW28" s="8">
        <v>13751712</v>
      </c>
      <c r="AX28" s="8">
        <v>12214004</v>
      </c>
      <c r="AY28" s="9">
        <v>-11.181938656074241</v>
      </c>
      <c r="AZ28" s="8">
        <v>1287754</v>
      </c>
      <c r="BA28" s="8">
        <v>1262429</v>
      </c>
      <c r="BB28" s="8">
        <v>5362795</v>
      </c>
      <c r="BC28" s="8">
        <v>5562901</v>
      </c>
      <c r="BD28" s="9">
        <v>3.7313751504579211</v>
      </c>
      <c r="BE28" s="8">
        <v>48444</v>
      </c>
      <c r="BF28" s="8">
        <v>46600</v>
      </c>
      <c r="BG28" s="8">
        <v>197545</v>
      </c>
      <c r="BH28" s="8">
        <v>197907</v>
      </c>
      <c r="BI28" s="9">
        <v>0.183249386215806</v>
      </c>
      <c r="BJ28" s="8">
        <v>482869</v>
      </c>
      <c r="BK28" s="8">
        <v>453138</v>
      </c>
      <c r="BL28" s="8">
        <v>2205153</v>
      </c>
      <c r="BM28" s="8">
        <v>1970328</v>
      </c>
      <c r="BN28" s="9">
        <v>-10.648920959225959</v>
      </c>
      <c r="BO28" s="8">
        <v>219861</v>
      </c>
      <c r="BP28" s="8">
        <v>232437</v>
      </c>
      <c r="BQ28" s="8">
        <v>1088182</v>
      </c>
      <c r="BR28" s="8">
        <v>967420</v>
      </c>
      <c r="BS28" s="9">
        <v>-11.097592130728129</v>
      </c>
      <c r="BT28" s="8">
        <v>22138</v>
      </c>
      <c r="BU28" s="8">
        <v>17261</v>
      </c>
      <c r="BV28" s="8">
        <v>83150</v>
      </c>
      <c r="BW28" s="8">
        <v>80663</v>
      </c>
      <c r="BX28" s="9">
        <v>-2.990980156343952</v>
      </c>
      <c r="BY28" s="8">
        <v>240870</v>
      </c>
      <c r="BZ28" s="8">
        <v>203440</v>
      </c>
      <c r="CA28" s="8">
        <v>1033821</v>
      </c>
      <c r="CB28" s="8">
        <v>922245</v>
      </c>
      <c r="CC28" s="9">
        <v>-10.792584015995031</v>
      </c>
      <c r="CD28" s="8">
        <v>685</v>
      </c>
      <c r="CE28" s="8">
        <v>576</v>
      </c>
      <c r="CF28" s="8">
        <v>3044</v>
      </c>
      <c r="CG28" s="8">
        <v>3028</v>
      </c>
      <c r="CH28" s="9">
        <v>-0.52562417871222067</v>
      </c>
      <c r="CI28" s="8">
        <v>26556697</v>
      </c>
      <c r="CJ28" s="8">
        <v>24249595</v>
      </c>
      <c r="CK28" s="8">
        <v>113868218</v>
      </c>
      <c r="CL28" s="8">
        <v>119653277</v>
      </c>
      <c r="CM28" s="9">
        <v>5.0804861107073833</v>
      </c>
      <c r="CN28" s="8">
        <v>41</v>
      </c>
      <c r="CO28" s="8">
        <v>39</v>
      </c>
      <c r="CP28" s="8">
        <v>105</v>
      </c>
      <c r="CQ28" s="8">
        <v>81</v>
      </c>
      <c r="CR28" s="9">
        <v>-22.857142857142861</v>
      </c>
      <c r="CS28" s="8">
        <v>94691</v>
      </c>
      <c r="CT28" s="8">
        <v>157163</v>
      </c>
      <c r="CU28" s="8">
        <v>344426</v>
      </c>
      <c r="CV28" s="8">
        <v>426427</v>
      </c>
      <c r="CW28" s="9">
        <v>23.80801681638437</v>
      </c>
      <c r="CX28" s="8">
        <v>46242</v>
      </c>
      <c r="CY28" s="8">
        <v>53497</v>
      </c>
      <c r="CZ28" s="8">
        <v>227987</v>
      </c>
      <c r="DA28" s="8">
        <v>244758</v>
      </c>
      <c r="DB28" s="9">
        <v>7.3561211823481187</v>
      </c>
      <c r="DC28" s="8">
        <v>48449</v>
      </c>
      <c r="DD28" s="8">
        <v>103666</v>
      </c>
      <c r="DE28" s="8">
        <v>116439</v>
      </c>
      <c r="DF28" s="8">
        <v>181669</v>
      </c>
      <c r="DG28" s="9">
        <v>56.020749061740467</v>
      </c>
      <c r="DH28" s="8">
        <v>12225</v>
      </c>
      <c r="DI28" s="8">
        <v>13754</v>
      </c>
      <c r="DJ28" s="8">
        <v>61661</v>
      </c>
      <c r="DK28" s="8">
        <v>64511</v>
      </c>
      <c r="DL28" s="9">
        <v>4.622046350205153</v>
      </c>
      <c r="DM28" s="8">
        <v>48273</v>
      </c>
      <c r="DN28" s="8">
        <v>50706</v>
      </c>
      <c r="DO28" s="8">
        <v>247243</v>
      </c>
      <c r="DP28" s="8">
        <v>264117</v>
      </c>
      <c r="DQ28" s="9">
        <v>6.8248646068847307</v>
      </c>
    </row>
    <row r="29" spans="1:121" x14ac:dyDescent="0.25">
      <c r="A29" s="7" t="s">
        <v>57</v>
      </c>
      <c r="B29" s="8">
        <v>0</v>
      </c>
      <c r="C29" s="8">
        <v>6000</v>
      </c>
      <c r="D29" s="8">
        <v>12539</v>
      </c>
      <c r="E29" s="8">
        <v>17713</v>
      </c>
      <c r="F29" s="9">
        <v>41.263258633064851</v>
      </c>
      <c r="G29" s="8">
        <v>29541</v>
      </c>
      <c r="H29" s="8">
        <v>36533</v>
      </c>
      <c r="I29" s="8">
        <v>132649</v>
      </c>
      <c r="J29" s="8">
        <v>147113</v>
      </c>
      <c r="K29" s="9">
        <v>10.903964598300769</v>
      </c>
      <c r="L29" s="8">
        <v>448715</v>
      </c>
      <c r="M29" s="8">
        <v>416326</v>
      </c>
      <c r="N29" s="8">
        <v>1776682</v>
      </c>
      <c r="O29" s="8">
        <v>1770971</v>
      </c>
      <c r="P29" s="9">
        <v>-0.321441878738014</v>
      </c>
      <c r="Q29" s="8">
        <v>274720</v>
      </c>
      <c r="R29" s="8">
        <v>242622</v>
      </c>
      <c r="S29" s="8">
        <v>1130972</v>
      </c>
      <c r="T29" s="8">
        <v>1056111</v>
      </c>
      <c r="U29" s="9">
        <v>-6.6191735958096256</v>
      </c>
      <c r="V29" s="8">
        <v>3224.9650000000001</v>
      </c>
      <c r="W29" s="8">
        <v>2814.6</v>
      </c>
      <c r="X29" s="8">
        <v>13060.537</v>
      </c>
      <c r="Y29" s="8">
        <v>12688.022000000001</v>
      </c>
      <c r="Z29" s="9">
        <v>-2.8522180979235259</v>
      </c>
      <c r="AA29" s="8">
        <v>11340</v>
      </c>
      <c r="AB29" s="8">
        <v>7199</v>
      </c>
      <c r="AC29" s="8">
        <v>46916</v>
      </c>
      <c r="AD29" s="8">
        <v>29172</v>
      </c>
      <c r="AE29" s="9">
        <v>-37.820786085770322</v>
      </c>
      <c r="AF29" s="8">
        <v>6321</v>
      </c>
      <c r="AG29" s="8">
        <v>1</v>
      </c>
      <c r="AH29" s="8">
        <v>24165</v>
      </c>
      <c r="AI29" s="8">
        <v>6663</v>
      </c>
      <c r="AJ29" s="9">
        <v>-72.427063935443826</v>
      </c>
      <c r="AK29" s="8">
        <v>0</v>
      </c>
      <c r="AL29" s="8">
        <v>0</v>
      </c>
      <c r="AM29" s="8">
        <v>0</v>
      </c>
      <c r="AN29" s="8">
        <v>0</v>
      </c>
      <c r="AO29" s="9" t="s">
        <v>51</v>
      </c>
      <c r="AP29" s="8">
        <v>31051</v>
      </c>
      <c r="AQ29" s="8">
        <v>23241</v>
      </c>
      <c r="AR29" s="8">
        <v>109886</v>
      </c>
      <c r="AS29" s="8">
        <v>115589</v>
      </c>
      <c r="AT29" s="9">
        <v>5.1899241031614594</v>
      </c>
      <c r="AU29" s="8">
        <v>27727</v>
      </c>
      <c r="AV29" s="8">
        <v>11885</v>
      </c>
      <c r="AW29" s="8">
        <v>80948</v>
      </c>
      <c r="AX29" s="8">
        <v>79477</v>
      </c>
      <c r="AY29" s="9">
        <v>-1.817215990512423</v>
      </c>
      <c r="AZ29" s="8">
        <v>69169</v>
      </c>
      <c r="BA29" s="8">
        <v>125660</v>
      </c>
      <c r="BB29" s="8">
        <v>366835</v>
      </c>
      <c r="BC29" s="8">
        <v>525851</v>
      </c>
      <c r="BD29" s="9">
        <v>43.348099281693408</v>
      </c>
      <c r="BE29" s="8">
        <v>913</v>
      </c>
      <c r="BF29" s="8">
        <v>1101</v>
      </c>
      <c r="BG29" s="8">
        <v>4010</v>
      </c>
      <c r="BH29" s="8">
        <v>4787</v>
      </c>
      <c r="BI29" s="9">
        <v>19.376558603491279</v>
      </c>
      <c r="BJ29" s="8">
        <v>22727</v>
      </c>
      <c r="BK29" s="8">
        <v>19483</v>
      </c>
      <c r="BL29" s="8">
        <v>94218</v>
      </c>
      <c r="BM29" s="8">
        <v>91611</v>
      </c>
      <c r="BN29" s="9">
        <v>-2.7669871998981108</v>
      </c>
      <c r="BO29" s="8">
        <v>1879</v>
      </c>
      <c r="BP29" s="8">
        <v>941</v>
      </c>
      <c r="BQ29" s="8">
        <v>6098</v>
      </c>
      <c r="BR29" s="8">
        <v>7297</v>
      </c>
      <c r="BS29" s="9">
        <v>19.662184322728759</v>
      </c>
      <c r="BT29" s="8">
        <v>2571</v>
      </c>
      <c r="BU29" s="8">
        <v>991</v>
      </c>
      <c r="BV29" s="8">
        <v>8134</v>
      </c>
      <c r="BW29" s="8">
        <v>5141</v>
      </c>
      <c r="BX29" s="9">
        <v>-36.796164248832063</v>
      </c>
      <c r="BY29" s="8">
        <v>18277</v>
      </c>
      <c r="BZ29" s="8">
        <v>17551</v>
      </c>
      <c r="CA29" s="8">
        <v>79986</v>
      </c>
      <c r="CB29" s="8">
        <v>79173</v>
      </c>
      <c r="CC29" s="9">
        <v>-1.0164278748781039</v>
      </c>
      <c r="CD29" s="8">
        <v>147</v>
      </c>
      <c r="CE29" s="8">
        <v>185</v>
      </c>
      <c r="CF29" s="8">
        <v>623</v>
      </c>
      <c r="CG29" s="8">
        <v>753</v>
      </c>
      <c r="CH29" s="9">
        <v>20.866773675762449</v>
      </c>
      <c r="CI29" s="8">
        <v>3205772</v>
      </c>
      <c r="CJ29" s="8">
        <v>4213924</v>
      </c>
      <c r="CK29" s="8">
        <v>14033723</v>
      </c>
      <c r="CL29" s="8">
        <v>16996726</v>
      </c>
      <c r="CM29" s="9">
        <v>21.113449367641081</v>
      </c>
      <c r="CN29" s="8">
        <v>11</v>
      </c>
      <c r="CO29" s="8">
        <v>13</v>
      </c>
      <c r="CP29" s="8">
        <v>34</v>
      </c>
      <c r="CQ29" s="8">
        <v>29</v>
      </c>
      <c r="CR29" s="9">
        <v>-14.70588235294117</v>
      </c>
      <c r="CS29" s="8">
        <v>13934</v>
      </c>
      <c r="CT29" s="8">
        <v>17751</v>
      </c>
      <c r="CU29" s="8">
        <v>48992</v>
      </c>
      <c r="CV29" s="8">
        <v>52093</v>
      </c>
      <c r="CW29" s="9">
        <v>6.3296048334421897</v>
      </c>
      <c r="CX29" s="8">
        <v>0</v>
      </c>
      <c r="CY29" s="8">
        <v>0</v>
      </c>
      <c r="CZ29" s="8">
        <v>0</v>
      </c>
      <c r="DA29" s="8">
        <v>0</v>
      </c>
      <c r="DB29" s="9" t="s">
        <v>51</v>
      </c>
      <c r="DC29" s="8">
        <v>13934</v>
      </c>
      <c r="DD29" s="8">
        <v>17751</v>
      </c>
      <c r="DE29" s="8">
        <v>48992</v>
      </c>
      <c r="DF29" s="8">
        <v>52093</v>
      </c>
      <c r="DG29" s="9">
        <v>6.3296048334421897</v>
      </c>
      <c r="DH29" s="8">
        <v>0</v>
      </c>
      <c r="DI29" s="8">
        <v>0</v>
      </c>
      <c r="DJ29" s="8">
        <v>0</v>
      </c>
      <c r="DK29" s="8">
        <v>0</v>
      </c>
      <c r="DL29" s="9" t="s">
        <v>51</v>
      </c>
      <c r="DM29" s="8">
        <v>29581</v>
      </c>
      <c r="DN29" s="8">
        <v>62234</v>
      </c>
      <c r="DO29" s="8">
        <v>168798</v>
      </c>
      <c r="DP29" s="8">
        <v>262632</v>
      </c>
      <c r="DQ29" s="9">
        <v>55.589521202857867</v>
      </c>
    </row>
    <row r="30" spans="1:121" x14ac:dyDescent="0.25">
      <c r="A30" s="7" t="s">
        <v>58</v>
      </c>
      <c r="B30" s="8">
        <v>13719</v>
      </c>
      <c r="C30" s="8">
        <v>41647</v>
      </c>
      <c r="D30" s="8">
        <v>138985</v>
      </c>
      <c r="E30" s="8">
        <v>122820</v>
      </c>
      <c r="F30" s="9">
        <v>-11.630751519948189</v>
      </c>
      <c r="G30" s="8">
        <v>15780</v>
      </c>
      <c r="H30" s="8">
        <v>23008</v>
      </c>
      <c r="I30" s="8">
        <v>123970</v>
      </c>
      <c r="J30" s="8">
        <v>198552</v>
      </c>
      <c r="K30" s="9">
        <v>60.161329353875942</v>
      </c>
      <c r="L30" s="8">
        <v>64413</v>
      </c>
      <c r="M30" s="8">
        <v>53774</v>
      </c>
      <c r="N30" s="8">
        <v>353445</v>
      </c>
      <c r="O30" s="8">
        <v>305575</v>
      </c>
      <c r="P30" s="9">
        <v>-13.54383284528004</v>
      </c>
      <c r="Q30" s="8">
        <v>29833</v>
      </c>
      <c r="R30" s="8">
        <v>17482</v>
      </c>
      <c r="S30" s="8">
        <v>125845</v>
      </c>
      <c r="T30" s="8">
        <v>102244</v>
      </c>
      <c r="U30" s="9">
        <v>-18.75402280583258</v>
      </c>
      <c r="V30" s="8">
        <v>0</v>
      </c>
      <c r="W30" s="8">
        <v>0</v>
      </c>
      <c r="X30" s="8">
        <v>0</v>
      </c>
      <c r="Y30" s="8">
        <v>0</v>
      </c>
      <c r="Z30" s="9" t="s">
        <v>51</v>
      </c>
      <c r="AA30" s="8">
        <v>371</v>
      </c>
      <c r="AB30" s="8">
        <v>410</v>
      </c>
      <c r="AC30" s="8">
        <v>3192</v>
      </c>
      <c r="AD30" s="8">
        <v>3198</v>
      </c>
      <c r="AE30" s="9">
        <v>0.18796992481202321</v>
      </c>
      <c r="AF30" s="8">
        <v>54</v>
      </c>
      <c r="AG30" s="8">
        <v>222</v>
      </c>
      <c r="AH30" s="8">
        <v>969</v>
      </c>
      <c r="AI30" s="8">
        <v>1542</v>
      </c>
      <c r="AJ30" s="9">
        <v>59.13312693498451</v>
      </c>
      <c r="AK30" s="8">
        <v>0</v>
      </c>
      <c r="AL30" s="8">
        <v>0</v>
      </c>
      <c r="AM30" s="8">
        <v>0</v>
      </c>
      <c r="AN30" s="8">
        <v>0</v>
      </c>
      <c r="AO30" s="9" t="s">
        <v>51</v>
      </c>
      <c r="AP30" s="8">
        <v>32</v>
      </c>
      <c r="AQ30" s="8">
        <v>0</v>
      </c>
      <c r="AR30" s="8">
        <v>15213</v>
      </c>
      <c r="AS30" s="8">
        <v>244</v>
      </c>
      <c r="AT30" s="9">
        <v>-98.396108591336358</v>
      </c>
      <c r="AU30" s="8">
        <v>32</v>
      </c>
      <c r="AV30" s="8">
        <v>0</v>
      </c>
      <c r="AW30" s="8">
        <v>1390</v>
      </c>
      <c r="AX30" s="8">
        <v>244</v>
      </c>
      <c r="AY30" s="9">
        <v>-82.446043165467628</v>
      </c>
      <c r="AZ30" s="8">
        <v>0</v>
      </c>
      <c r="BA30" s="8">
        <v>0</v>
      </c>
      <c r="BB30" s="8">
        <v>0</v>
      </c>
      <c r="BC30" s="8">
        <v>0</v>
      </c>
      <c r="BD30" s="9" t="s">
        <v>51</v>
      </c>
      <c r="BE30" s="8">
        <v>0</v>
      </c>
      <c r="BF30" s="8">
        <v>0</v>
      </c>
      <c r="BG30" s="8">
        <v>0</v>
      </c>
      <c r="BH30" s="8">
        <v>0</v>
      </c>
      <c r="BI30" s="9" t="s">
        <v>51</v>
      </c>
      <c r="BJ30" s="8">
        <v>3250.25</v>
      </c>
      <c r="BK30" s="8">
        <v>2131.5</v>
      </c>
      <c r="BL30" s="8">
        <v>14236</v>
      </c>
      <c r="BM30" s="8">
        <v>11942.25</v>
      </c>
      <c r="BN30" s="9">
        <v>-16.112320876650742</v>
      </c>
      <c r="BO30" s="8">
        <v>4.5</v>
      </c>
      <c r="BP30" s="8">
        <v>0</v>
      </c>
      <c r="BQ30" s="8">
        <v>200.75</v>
      </c>
      <c r="BR30" s="8">
        <v>12</v>
      </c>
      <c r="BS30" s="9">
        <v>-94.022415940224164</v>
      </c>
      <c r="BT30" s="8">
        <v>3091.75</v>
      </c>
      <c r="BU30" s="8">
        <v>2030.25</v>
      </c>
      <c r="BV30" s="8">
        <v>13048.25</v>
      </c>
      <c r="BW30" s="8">
        <v>11314</v>
      </c>
      <c r="BX30" s="9">
        <v>-13.29105435594812</v>
      </c>
      <c r="BY30" s="8">
        <v>154</v>
      </c>
      <c r="BZ30" s="8">
        <v>101.25</v>
      </c>
      <c r="CA30" s="8">
        <v>987</v>
      </c>
      <c r="CB30" s="8">
        <v>616.25</v>
      </c>
      <c r="CC30" s="9">
        <v>-37.563323201621067</v>
      </c>
      <c r="CD30" s="8">
        <v>40</v>
      </c>
      <c r="CE30" s="8">
        <v>32</v>
      </c>
      <c r="CF30" s="8">
        <v>173</v>
      </c>
      <c r="CG30" s="8">
        <v>151</v>
      </c>
      <c r="CH30" s="9">
        <v>-12.716763005780351</v>
      </c>
      <c r="CI30" s="8">
        <v>257226</v>
      </c>
      <c r="CJ30" s="8">
        <v>241949</v>
      </c>
      <c r="CK30" s="8">
        <v>1214184</v>
      </c>
      <c r="CL30" s="8">
        <v>1224162</v>
      </c>
      <c r="CM30" s="9">
        <v>0.82178648376194019</v>
      </c>
      <c r="CN30" s="8">
        <v>2</v>
      </c>
      <c r="CO30" s="8">
        <v>1</v>
      </c>
      <c r="CP30" s="8">
        <v>2</v>
      </c>
      <c r="CQ30" s="8">
        <v>3</v>
      </c>
      <c r="CR30" s="9">
        <v>50</v>
      </c>
      <c r="CS30" s="8">
        <v>383</v>
      </c>
      <c r="CT30" s="8">
        <v>52</v>
      </c>
      <c r="CU30" s="8">
        <v>383</v>
      </c>
      <c r="CV30" s="8">
        <v>835</v>
      </c>
      <c r="CW30" s="9">
        <v>118.01566579634461</v>
      </c>
      <c r="CX30" s="8">
        <v>0</v>
      </c>
      <c r="CY30" s="8">
        <v>0</v>
      </c>
      <c r="CZ30" s="8">
        <v>0</v>
      </c>
      <c r="DA30" s="8">
        <v>0</v>
      </c>
      <c r="DB30" s="9" t="s">
        <v>51</v>
      </c>
      <c r="DC30" s="8">
        <v>383</v>
      </c>
      <c r="DD30" s="8">
        <v>52</v>
      </c>
      <c r="DE30" s="8">
        <v>383</v>
      </c>
      <c r="DF30" s="8">
        <v>835</v>
      </c>
      <c r="DG30" s="9">
        <v>118.01566579634461</v>
      </c>
      <c r="DH30" s="8">
        <v>0</v>
      </c>
      <c r="DI30" s="8">
        <v>0</v>
      </c>
      <c r="DJ30" s="8">
        <v>0</v>
      </c>
      <c r="DK30" s="8">
        <v>0</v>
      </c>
      <c r="DL30" s="9" t="s">
        <v>51</v>
      </c>
      <c r="DM30" s="8">
        <v>20</v>
      </c>
      <c r="DN30" s="8">
        <v>1</v>
      </c>
      <c r="DO30" s="8">
        <v>98</v>
      </c>
      <c r="DP30" s="8">
        <v>24</v>
      </c>
      <c r="DQ30" s="9">
        <v>-75.510204081632651</v>
      </c>
    </row>
    <row r="31" spans="1:121" x14ac:dyDescent="0.25">
      <c r="A31" s="10" t="s">
        <v>59</v>
      </c>
      <c r="B31" s="11">
        <f>SUM(B3:B30)</f>
        <v>16048867</v>
      </c>
      <c r="C31" s="12">
        <f>SUM(C3:C30)</f>
        <v>14262880</v>
      </c>
      <c r="D31" s="11">
        <f>SUM(D3:D30)</f>
        <v>76030210</v>
      </c>
      <c r="E31" s="13">
        <f>SUM(E3:E30)</f>
        <v>74321024</v>
      </c>
      <c r="F31" s="14">
        <f>E31*100/D31-100</f>
        <v>-2.2480353533154727</v>
      </c>
      <c r="G31" s="11">
        <f>SUM(G3:G30)</f>
        <v>8089795</v>
      </c>
      <c r="H31" s="12">
        <f>SUM(H3:H30)</f>
        <v>7447528</v>
      </c>
      <c r="I31" s="11">
        <f>SUM(I3:I30)</f>
        <v>38396112</v>
      </c>
      <c r="J31" s="13">
        <f>SUM(J3:J30)</f>
        <v>38760837</v>
      </c>
      <c r="K31" s="14">
        <f>J31*100/I31-100</f>
        <v>0.9499008649625722</v>
      </c>
      <c r="L31" s="11">
        <f>SUM(L3:L30)</f>
        <v>25960471</v>
      </c>
      <c r="M31" s="12">
        <f>SUM(M3:M30)</f>
        <v>24103415</v>
      </c>
      <c r="N31" s="11">
        <f>SUM(N3:N30)</f>
        <v>115901306</v>
      </c>
      <c r="O31" s="13">
        <f>SUM(O3:O30)</f>
        <v>109133362</v>
      </c>
      <c r="P31" s="15">
        <f>O31*100/N31-100</f>
        <v>-5.8394027069893468</v>
      </c>
      <c r="Q31" s="11">
        <f>SUM(Q3:Q30)</f>
        <v>17859110</v>
      </c>
      <c r="R31" s="12">
        <f>SUM(R3:R30)</f>
        <v>16140803</v>
      </c>
      <c r="S31" s="16">
        <f>SUM(S3:S30)</f>
        <v>80665705</v>
      </c>
      <c r="T31" s="13">
        <f>SUM(T3:T30)</f>
        <v>73543149</v>
      </c>
      <c r="U31" s="14">
        <f>T31*100/S31-100</f>
        <v>-8.82972013943224</v>
      </c>
      <c r="V31" s="11">
        <f>SUM(V3:V30)</f>
        <v>15369.037</v>
      </c>
      <c r="W31" s="12">
        <f>SUM(W3:W30)</f>
        <v>12532.47</v>
      </c>
      <c r="X31" s="11">
        <f>SUM(X3:X30)</f>
        <v>59402.906000000003</v>
      </c>
      <c r="Y31" s="13">
        <f>SUM(Y3:Y30)</f>
        <v>54908.108000000007</v>
      </c>
      <c r="Z31" s="14">
        <f>Y31*100/X31-100</f>
        <v>-7.56662982110673</v>
      </c>
      <c r="AA31" s="11">
        <f>SUM(AA3:AA30)</f>
        <v>1027290</v>
      </c>
      <c r="AB31" s="12">
        <f>SUM(AB3:AB30)</f>
        <v>978352</v>
      </c>
      <c r="AC31" s="16">
        <f>SUM(AC3:AC30)</f>
        <v>4779038</v>
      </c>
      <c r="AD31" s="16">
        <f>SUM(AD3:AD30)</f>
        <v>4469131</v>
      </c>
      <c r="AE31" s="14">
        <f>AD31*100/AC31-100</f>
        <v>-6.4847151246757164</v>
      </c>
      <c r="AF31" s="11">
        <f>SUM(AF3:AF30)</f>
        <v>880162</v>
      </c>
      <c r="AG31" s="12">
        <f>SUM(AG3:AG30)</f>
        <v>805027</v>
      </c>
      <c r="AH31" s="11">
        <f>SUM(AH3:AH30)</f>
        <v>4052551</v>
      </c>
      <c r="AI31" s="13">
        <f>SUM(AI3:AI30)</f>
        <v>3742248</v>
      </c>
      <c r="AJ31" s="14">
        <f>AI31*100/AH31-100</f>
        <v>-7.656979517345988</v>
      </c>
      <c r="AK31" s="11">
        <f>SUM(AK3:AK30)</f>
        <v>292514</v>
      </c>
      <c r="AL31" s="12">
        <f>SUM(AL3:AL30)</f>
        <v>328835</v>
      </c>
      <c r="AM31" s="16">
        <f>SUM(AM3:AM30)</f>
        <v>1591674</v>
      </c>
      <c r="AN31" s="16">
        <f>SUM(AN3:AN30)</f>
        <v>1472638</v>
      </c>
      <c r="AO31" s="14">
        <f>AN31*100/AM31-100</f>
        <v>-7.4786671139944474</v>
      </c>
      <c r="AP31" s="11">
        <f>SUM(AP3:AP30)</f>
        <v>13363164</v>
      </c>
      <c r="AQ31" s="12">
        <f>SUM(AQ3:AQ30)</f>
        <v>12971868</v>
      </c>
      <c r="AR31" s="16">
        <f>SUM(AR3:AR30)</f>
        <v>62874821</v>
      </c>
      <c r="AS31" s="16">
        <f>SUM(AS3:AS30)</f>
        <v>60681066</v>
      </c>
      <c r="AT31" s="15">
        <f>AS31*100/AR31-100</f>
        <v>-3.4890834917844131</v>
      </c>
      <c r="AU31" s="11">
        <f>SUM(AU3:AU30)</f>
        <v>10400240</v>
      </c>
      <c r="AV31" s="12">
        <f>SUM(AV3:AV30)</f>
        <v>9593724</v>
      </c>
      <c r="AW31" s="11">
        <f>SUM(AW3:AW30)</f>
        <v>48470644</v>
      </c>
      <c r="AX31" s="13">
        <f>SUM(AX3:AX30)</f>
        <v>43408139</v>
      </c>
      <c r="AY31" s="14">
        <f>AX31*100/AW31-100</f>
        <v>-10.444476454655728</v>
      </c>
      <c r="AZ31" s="11">
        <f>SUM(AZ3:AZ30)</f>
        <v>6831763</v>
      </c>
      <c r="BA31" s="12">
        <f>SUM(BA3:BA30)</f>
        <v>6872073</v>
      </c>
      <c r="BB31" s="11">
        <f>SUM(BB3:BB30)</f>
        <v>29754493</v>
      </c>
      <c r="BC31" s="13">
        <f>SUM(BC3:BC30)</f>
        <v>30520631</v>
      </c>
      <c r="BD31" s="14">
        <f>BC31*100/BB31-100</f>
        <v>2.5748649119983327</v>
      </c>
      <c r="BE31" s="11">
        <f>SUM(BE3:BE30)</f>
        <v>283111</v>
      </c>
      <c r="BF31" s="12">
        <f>SUM(BF3:BF30)</f>
        <v>285776</v>
      </c>
      <c r="BG31" s="16">
        <f>SUM(BG3:BG30)</f>
        <v>1233994</v>
      </c>
      <c r="BH31" s="16">
        <f>SUM(BH3:BH30)</f>
        <v>1252808</v>
      </c>
      <c r="BI31" s="14">
        <f>BH31*100/BG31-100</f>
        <v>1.5246427454266325</v>
      </c>
      <c r="BJ31" s="11">
        <f>SUM(BJ3:BJ30)</f>
        <v>1606241.75</v>
      </c>
      <c r="BK31" s="12">
        <f>SUM(BK3:BK30)</f>
        <v>1465943.75</v>
      </c>
      <c r="BL31" s="11">
        <f>SUM(BL3:BL30)</f>
        <v>7300415.5</v>
      </c>
      <c r="BM31" s="16">
        <f>SUM(BM3:BM30)</f>
        <v>6701413</v>
      </c>
      <c r="BN31" s="14">
        <f>BM31*100/BL31-100</f>
        <v>-8.2050466853564643</v>
      </c>
      <c r="BO31" s="11">
        <f>SUM(BO3:BO30)</f>
        <v>823280.75</v>
      </c>
      <c r="BP31" s="12">
        <f>SUM(BP3:BP30)</f>
        <v>751629.25</v>
      </c>
      <c r="BQ31" s="16">
        <f>SUM(BQ3:BQ30)</f>
        <v>3878368.42</v>
      </c>
      <c r="BR31" s="13">
        <f>SUM(BR3:BR30)</f>
        <v>3421459.75</v>
      </c>
      <c r="BS31" s="14">
        <f>BR31*100/BQ31-100</f>
        <v>-11.780950660690451</v>
      </c>
      <c r="BT31" s="11">
        <f>SUM(BT3:BT30)</f>
        <v>194050.5</v>
      </c>
      <c r="BU31" s="12">
        <f>SUM(BU3:BU30)</f>
        <v>175613.25</v>
      </c>
      <c r="BV31" s="11">
        <f>SUM(BV3:BV30)</f>
        <v>838034</v>
      </c>
      <c r="BW31" s="16">
        <f>SUM(BW3:BW30)</f>
        <v>848696.5</v>
      </c>
      <c r="BX31" s="15">
        <f>BW31*100/BV31-100</f>
        <v>1.272323079970505</v>
      </c>
      <c r="BY31" s="11">
        <f>SUM(BY3:BY30)</f>
        <v>588910.5</v>
      </c>
      <c r="BZ31" s="12">
        <f>SUM(BZ3:BZ30)</f>
        <v>538701.25</v>
      </c>
      <c r="CA31" s="16">
        <f>SUM(CA3:CA30)</f>
        <v>2584013.08</v>
      </c>
      <c r="CB31" s="16">
        <f>SUM(CB3:CB30)</f>
        <v>2431256.75</v>
      </c>
      <c r="CC31" s="14">
        <f>CB31*100/CA31-100</f>
        <v>-5.9115927540119202</v>
      </c>
      <c r="CD31" s="11">
        <f>SUM(CD3:CD30)</f>
        <v>13795</v>
      </c>
      <c r="CE31" s="12">
        <f>SUM(CE3:CE30)</f>
        <v>14579</v>
      </c>
      <c r="CF31" s="16">
        <f>SUM(CF3:CF30)</f>
        <v>58033</v>
      </c>
      <c r="CG31" s="13">
        <f>SUM(CG3:CG30)</f>
        <v>61877</v>
      </c>
      <c r="CH31" s="14">
        <f>CG31*100/CF31-100</f>
        <v>6.6238174831561309</v>
      </c>
      <c r="CI31" s="11">
        <f>SUM(CI3:CI30)</f>
        <v>217988224</v>
      </c>
      <c r="CJ31" s="12">
        <f>SUM(CJ3:CJ30)</f>
        <v>228756242</v>
      </c>
      <c r="CK31" s="16">
        <f>SUM(CK3:CK30)</f>
        <v>960243362</v>
      </c>
      <c r="CL31" s="13">
        <f>SUM(CL3:CL30)</f>
        <v>1026595342</v>
      </c>
      <c r="CM31" s="14">
        <f>CL31*100/CK31-100</f>
        <v>6.9099129060160038</v>
      </c>
      <c r="CN31" s="11">
        <f>SUM(CN3:CN30)</f>
        <v>457</v>
      </c>
      <c r="CO31" s="12">
        <f>SUM(CO3:CO30)</f>
        <v>504</v>
      </c>
      <c r="CP31" s="16">
        <f>SUM(CP3:CP30)</f>
        <v>1816</v>
      </c>
      <c r="CQ31" s="16">
        <f>SUM(CQ3:CQ30)</f>
        <v>1757</v>
      </c>
      <c r="CR31" s="14">
        <f>CQ31*100/CP31-100</f>
        <v>-3.2488986784140934</v>
      </c>
      <c r="CS31" s="11">
        <f>SUM(CS3:CS30)</f>
        <v>2361394</v>
      </c>
      <c r="CT31" s="12">
        <f>SUM(CT3:CT30)</f>
        <v>3082580</v>
      </c>
      <c r="CU31" s="11">
        <f>SUM(CU3:CU30)</f>
        <v>8521056</v>
      </c>
      <c r="CV31" s="13">
        <f>SUM(CV3:CV30)</f>
        <v>12157740</v>
      </c>
      <c r="CW31" s="14">
        <f>CV31*100/CU31-100</f>
        <v>42.678794740933512</v>
      </c>
      <c r="CX31" s="16">
        <f>SUM(CX3:CX30)</f>
        <v>1741066</v>
      </c>
      <c r="CY31" s="12">
        <f>SUM(CY3:CY30)</f>
        <v>1925109</v>
      </c>
      <c r="CZ31" s="11">
        <f>SUM(CZ3:CZ30)</f>
        <v>6487771</v>
      </c>
      <c r="DA31" s="13">
        <f>SUM(DA3:DA30)</f>
        <v>8226547</v>
      </c>
      <c r="DB31" s="14">
        <f>DA31*100/CZ31-100</f>
        <v>26.800822655423559</v>
      </c>
      <c r="DC31" s="11">
        <f>SUM(DC3:DC30)</f>
        <v>620328</v>
      </c>
      <c r="DD31" s="12">
        <f>SUM(DD3:DD30)</f>
        <v>1157471</v>
      </c>
      <c r="DE31" s="11">
        <f>SUM(DE3:DE30)</f>
        <v>2033285</v>
      </c>
      <c r="DF31" s="16">
        <f>SUM(DF3:DF30)</f>
        <v>3931193</v>
      </c>
      <c r="DG31" s="14">
        <f>DF31*100/DE31-100</f>
        <v>93.341956489129672</v>
      </c>
      <c r="DH31" s="11">
        <f>SUM(DH3:DH30)</f>
        <v>443703</v>
      </c>
      <c r="DI31" s="12">
        <f>SUM(DI3:DI30)</f>
        <v>481640</v>
      </c>
      <c r="DJ31" s="16">
        <f>SUM(DJ3:DJ30)</f>
        <v>1729951</v>
      </c>
      <c r="DK31" s="16">
        <f>SUM(DK3:DK30)</f>
        <v>2130221</v>
      </c>
      <c r="DL31" s="14">
        <f>DK31*100/DJ31-100</f>
        <v>23.137649563484743</v>
      </c>
      <c r="DM31" s="11">
        <f>SUM(DM3:DM30)</f>
        <v>284703</v>
      </c>
      <c r="DN31" s="12">
        <f>SUM(DN3:DN30)</f>
        <v>365342</v>
      </c>
      <c r="DO31" s="11">
        <f>SUM(DO3:DO30)</f>
        <v>1242950</v>
      </c>
      <c r="DP31" s="13">
        <f>SUM(DP3:DP30)</f>
        <v>1669180</v>
      </c>
      <c r="DQ31" s="14">
        <f>DP31*100/DO31-100</f>
        <v>34.291805784625296</v>
      </c>
    </row>
  </sheetData>
  <mergeCells count="49">
    <mergeCell ref="DO1:DQ1"/>
    <mergeCell ref="CZ1:DB1"/>
    <mergeCell ref="DC1:DD1"/>
    <mergeCell ref="DE1:DG1"/>
    <mergeCell ref="DH1:DI1"/>
    <mergeCell ref="DJ1:DL1"/>
    <mergeCell ref="DM1:DN1"/>
    <mergeCell ref="CK1:CM1"/>
    <mergeCell ref="CN1:CO1"/>
    <mergeCell ref="CP1:CR1"/>
    <mergeCell ref="CS1:CT1"/>
    <mergeCell ref="CU1:CW1"/>
    <mergeCell ref="CX1:CY1"/>
    <mergeCell ref="BV1:BX1"/>
    <mergeCell ref="BY1:BZ1"/>
    <mergeCell ref="CA1:CC1"/>
    <mergeCell ref="CD1:CE1"/>
    <mergeCell ref="CF1:CH1"/>
    <mergeCell ref="CI1:CJ1"/>
    <mergeCell ref="BG1:BI1"/>
    <mergeCell ref="BJ1:BK1"/>
    <mergeCell ref="BL1:BN1"/>
    <mergeCell ref="BO1:BP1"/>
    <mergeCell ref="BQ1:BS1"/>
    <mergeCell ref="BT1:BU1"/>
    <mergeCell ref="AR1:AT1"/>
    <mergeCell ref="AU1:AV1"/>
    <mergeCell ref="AW1:AY1"/>
    <mergeCell ref="AZ1:BA1"/>
    <mergeCell ref="BB1:BD1"/>
    <mergeCell ref="BE1:BF1"/>
    <mergeCell ref="AC1:AE1"/>
    <mergeCell ref="AF1:AG1"/>
    <mergeCell ref="AH1:AJ1"/>
    <mergeCell ref="AK1:AL1"/>
    <mergeCell ref="AM1:AO1"/>
    <mergeCell ref="AP1:AQ1"/>
    <mergeCell ref="N1:P1"/>
    <mergeCell ref="Q1:R1"/>
    <mergeCell ref="S1:U1"/>
    <mergeCell ref="V1:W1"/>
    <mergeCell ref="X1:Z1"/>
    <mergeCell ref="AA1:AB1"/>
    <mergeCell ref="A1:A2"/>
    <mergeCell ref="B1:C1"/>
    <mergeCell ref="D1:F1"/>
    <mergeCell ref="G1:H1"/>
    <mergeCell ref="I1:K1"/>
    <mergeCell ref="L1:M1"/>
  </mergeCells>
  <conditionalFormatting sqref="A3:F30">
    <cfRule type="expression" dxfId="50" priority="48">
      <formula>MOD(ROW(),2)=0</formula>
    </cfRule>
  </conditionalFormatting>
  <conditionalFormatting sqref="F3:F31">
    <cfRule type="expression" dxfId="49" priority="47">
      <formula>F3&lt;0</formula>
    </cfRule>
  </conditionalFormatting>
  <conditionalFormatting sqref="G3:K30">
    <cfRule type="expression" dxfId="48" priority="46">
      <formula>MOD(ROW(),2)=0</formula>
    </cfRule>
  </conditionalFormatting>
  <conditionalFormatting sqref="K3:K31">
    <cfRule type="expression" dxfId="47" priority="45">
      <formula>K3&lt;0</formula>
    </cfRule>
  </conditionalFormatting>
  <conditionalFormatting sqref="L3:P30">
    <cfRule type="expression" dxfId="46" priority="44">
      <formula>MOD(ROW(),2)=0</formula>
    </cfRule>
  </conditionalFormatting>
  <conditionalFormatting sqref="P3:P31">
    <cfRule type="expression" dxfId="45" priority="43">
      <formula>P3&lt;0</formula>
    </cfRule>
  </conditionalFormatting>
  <conditionalFormatting sqref="Q3:U30">
    <cfRule type="expression" dxfId="44" priority="42">
      <formula>MOD(ROW(),2)=0</formula>
    </cfRule>
  </conditionalFormatting>
  <conditionalFormatting sqref="U3:U31">
    <cfRule type="expression" dxfId="43" priority="41">
      <formula>U3&lt;0</formula>
    </cfRule>
  </conditionalFormatting>
  <conditionalFormatting sqref="V3:Z30">
    <cfRule type="expression" dxfId="42" priority="40">
      <formula>MOD(ROW(),2)=0</formula>
    </cfRule>
  </conditionalFormatting>
  <conditionalFormatting sqref="Z3:Z31">
    <cfRule type="expression" dxfId="41" priority="39">
      <formula>Z3&lt;0</formula>
    </cfRule>
  </conditionalFormatting>
  <conditionalFormatting sqref="AA3:AE30">
    <cfRule type="expression" dxfId="40" priority="38">
      <formula>MOD(ROW(),2)=0</formula>
    </cfRule>
  </conditionalFormatting>
  <conditionalFormatting sqref="AE3:AE31">
    <cfRule type="expression" dxfId="39" priority="37">
      <formula>AE3&lt;0</formula>
    </cfRule>
  </conditionalFormatting>
  <conditionalFormatting sqref="AF3:AJ30">
    <cfRule type="expression" dxfId="38" priority="36">
      <formula>MOD(ROW(),2)=0</formula>
    </cfRule>
  </conditionalFormatting>
  <conditionalFormatting sqref="AJ3:AJ31">
    <cfRule type="expression" dxfId="37" priority="35">
      <formula>AJ3&lt;0</formula>
    </cfRule>
  </conditionalFormatting>
  <conditionalFormatting sqref="AK3:AO30">
    <cfRule type="expression" dxfId="36" priority="34">
      <formula>MOD(ROW(),2)=0</formula>
    </cfRule>
  </conditionalFormatting>
  <conditionalFormatting sqref="AO3:AO31">
    <cfRule type="expression" dxfId="35" priority="33">
      <formula>AO3&lt;0</formula>
    </cfRule>
  </conditionalFormatting>
  <conditionalFormatting sqref="AP3:AT30">
    <cfRule type="expression" dxfId="34" priority="32">
      <formula>MOD(ROW(),2)=0</formula>
    </cfRule>
  </conditionalFormatting>
  <conditionalFormatting sqref="AT3:AT31">
    <cfRule type="expression" dxfId="33" priority="31">
      <formula>AT3&lt;0</formula>
    </cfRule>
  </conditionalFormatting>
  <conditionalFormatting sqref="AU3:AY30">
    <cfRule type="expression" dxfId="32" priority="30">
      <formula>MOD(ROW(),2)=0</formula>
    </cfRule>
  </conditionalFormatting>
  <conditionalFormatting sqref="AY3:AY31">
    <cfRule type="expression" dxfId="31" priority="29">
      <formula>AY3&lt;0</formula>
    </cfRule>
  </conditionalFormatting>
  <conditionalFormatting sqref="AZ3:BD30">
    <cfRule type="expression" dxfId="30" priority="28">
      <formula>MOD(ROW(),2)=0</formula>
    </cfRule>
  </conditionalFormatting>
  <conditionalFormatting sqref="BD3:BD31">
    <cfRule type="expression" dxfId="29" priority="27">
      <formula>BD3&lt;0</formula>
    </cfRule>
  </conditionalFormatting>
  <conditionalFormatting sqref="BE3:BI30">
    <cfRule type="expression" dxfId="28" priority="26">
      <formula>MOD(ROW(),2)=0</formula>
    </cfRule>
  </conditionalFormatting>
  <conditionalFormatting sqref="BI3:BI31">
    <cfRule type="expression" dxfId="27" priority="25">
      <formula>BI3&lt;0</formula>
    </cfRule>
  </conditionalFormatting>
  <conditionalFormatting sqref="BJ3:BN30">
    <cfRule type="expression" dxfId="26" priority="24">
      <formula>MOD(ROW(),2)=0</formula>
    </cfRule>
  </conditionalFormatting>
  <conditionalFormatting sqref="BN3:BN31">
    <cfRule type="expression" dxfId="25" priority="23">
      <formula>BN3&lt;0</formula>
    </cfRule>
  </conditionalFormatting>
  <conditionalFormatting sqref="BO3:BS30">
    <cfRule type="expression" dxfId="24" priority="22">
      <formula>MOD(ROW(),2)=0</formula>
    </cfRule>
  </conditionalFormatting>
  <conditionalFormatting sqref="BS3:BS31">
    <cfRule type="expression" dxfId="23" priority="21">
      <formula>BS3&lt;0</formula>
    </cfRule>
  </conditionalFormatting>
  <conditionalFormatting sqref="BT3:BX30">
    <cfRule type="expression" dxfId="22" priority="20">
      <formula>MOD(ROW(),2)=0</formula>
    </cfRule>
  </conditionalFormatting>
  <conditionalFormatting sqref="BX3:BX31">
    <cfRule type="expression" dxfId="21" priority="19">
      <formula>BX3&lt;0</formula>
    </cfRule>
  </conditionalFormatting>
  <conditionalFormatting sqref="BY3:CC30">
    <cfRule type="expression" dxfId="20" priority="18">
      <formula>MOD(ROW(),2)=0</formula>
    </cfRule>
  </conditionalFormatting>
  <conditionalFormatting sqref="CC3:CC31">
    <cfRule type="expression" dxfId="19" priority="17">
      <formula>CC3&lt;0</formula>
    </cfRule>
  </conditionalFormatting>
  <conditionalFormatting sqref="CD3:CH30">
    <cfRule type="expression" dxfId="18" priority="16">
      <formula>MOD(ROW(),2)=0</formula>
    </cfRule>
  </conditionalFormatting>
  <conditionalFormatting sqref="CH3:CH31">
    <cfRule type="expression" dxfId="17" priority="15">
      <formula>CH3&lt;0</formula>
    </cfRule>
  </conditionalFormatting>
  <conditionalFormatting sqref="CI3:CM30">
    <cfRule type="expression" dxfId="16" priority="14">
      <formula>MOD(ROW(),2)=0</formula>
    </cfRule>
  </conditionalFormatting>
  <conditionalFormatting sqref="CM3:CM31">
    <cfRule type="expression" dxfId="15" priority="13">
      <formula>CM3&lt;0</formula>
    </cfRule>
  </conditionalFormatting>
  <conditionalFormatting sqref="CN3:CR30">
    <cfRule type="expression" dxfId="14" priority="12">
      <formula>MOD(ROW(),2)=0</formula>
    </cfRule>
  </conditionalFormatting>
  <conditionalFormatting sqref="CR3:CR31">
    <cfRule type="expression" dxfId="13" priority="11">
      <formula>CR3&lt;0</formula>
    </cfRule>
  </conditionalFormatting>
  <conditionalFormatting sqref="CS3:CW30">
    <cfRule type="expression" dxfId="12" priority="10">
      <formula>MOD(ROW(),2)=0</formula>
    </cfRule>
  </conditionalFormatting>
  <conditionalFormatting sqref="CW3:CW31">
    <cfRule type="expression" dxfId="11" priority="9">
      <formula>CW3&lt;0</formula>
    </cfRule>
  </conditionalFormatting>
  <conditionalFormatting sqref="CX3:DB30">
    <cfRule type="expression" dxfId="10" priority="8">
      <formula>MOD(ROW(),2)=0</formula>
    </cfRule>
  </conditionalFormatting>
  <conditionalFormatting sqref="DB3:DB31">
    <cfRule type="expression" dxfId="9" priority="7">
      <formula>DB3&lt;0</formula>
    </cfRule>
  </conditionalFormatting>
  <conditionalFormatting sqref="DC3:DG30">
    <cfRule type="expression" dxfId="8" priority="6">
      <formula>MOD(ROW(),2)=0</formula>
    </cfRule>
  </conditionalFormatting>
  <conditionalFormatting sqref="DG3:DG31">
    <cfRule type="expression" dxfId="7" priority="5">
      <formula>DG3&lt;0</formula>
    </cfRule>
  </conditionalFormatting>
  <conditionalFormatting sqref="DH3:DL30">
    <cfRule type="expression" dxfId="6" priority="4">
      <formula>MOD(ROW(),2)=0</formula>
    </cfRule>
  </conditionalFormatting>
  <conditionalFormatting sqref="DL3:DL31">
    <cfRule type="expression" dxfId="5" priority="3">
      <formula>DL3&lt;0</formula>
    </cfRule>
  </conditionalFormatting>
  <conditionalFormatting sqref="DM3:DQ30">
    <cfRule type="expression" dxfId="4" priority="2">
      <formula>MOD(ROW(),2)=0</formula>
    </cfRule>
  </conditionalFormatting>
  <conditionalFormatting sqref="DQ3:DQ31">
    <cfRule type="expression" dxfId="3" priority="1">
      <formula>DQ3&lt;0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P14" sqref="P14"/>
    </sheetView>
  </sheetViews>
  <sheetFormatPr baseColWidth="10" defaultRowHeight="15" x14ac:dyDescent="0.25"/>
  <sheetData>
    <row r="1" spans="1:14" ht="20.25" x14ac:dyDescent="0.25">
      <c r="A1" s="17" t="s">
        <v>84</v>
      </c>
      <c r="B1" s="17"/>
      <c r="C1" s="18"/>
      <c r="D1" s="17"/>
      <c r="E1" s="17"/>
      <c r="H1" s="17"/>
      <c r="I1" s="17"/>
      <c r="L1" s="17"/>
      <c r="M1" s="17"/>
    </row>
    <row r="2" spans="1:14" ht="20.25" x14ac:dyDescent="0.25">
      <c r="A2" s="19"/>
      <c r="B2" s="19"/>
      <c r="C2" s="18"/>
    </row>
    <row r="3" spans="1:14" ht="20.25" x14ac:dyDescent="0.25">
      <c r="A3" s="18"/>
      <c r="B3" s="18"/>
      <c r="C3" s="18"/>
    </row>
    <row r="4" spans="1:14" x14ac:dyDescent="0.25">
      <c r="A4" s="20" t="s">
        <v>85</v>
      </c>
      <c r="B4" s="21"/>
      <c r="N4" s="22" t="s">
        <v>86</v>
      </c>
    </row>
    <row r="5" spans="1:14" x14ac:dyDescent="0.25">
      <c r="A5" s="20"/>
      <c r="B5" s="20"/>
      <c r="C5" s="23" t="s">
        <v>87</v>
      </c>
      <c r="D5" s="23"/>
      <c r="E5" s="23"/>
      <c r="F5" s="23"/>
      <c r="G5" s="23" t="s">
        <v>88</v>
      </c>
      <c r="H5" s="23"/>
      <c r="I5" s="23"/>
      <c r="J5" s="23"/>
      <c r="K5" s="23" t="s">
        <v>89</v>
      </c>
      <c r="L5" s="23"/>
      <c r="M5" s="23"/>
      <c r="N5" s="23"/>
    </row>
    <row r="6" spans="1:14" x14ac:dyDescent="0.25">
      <c r="A6" s="24" t="s">
        <v>90</v>
      </c>
      <c r="B6" s="24"/>
      <c r="C6" s="25" t="s">
        <v>91</v>
      </c>
      <c r="D6" s="25"/>
      <c r="E6" s="26" t="s">
        <v>92</v>
      </c>
      <c r="F6" s="26"/>
      <c r="G6" s="26" t="s">
        <v>91</v>
      </c>
      <c r="H6" s="26"/>
      <c r="I6" s="26" t="s">
        <v>92</v>
      </c>
      <c r="J6" s="26"/>
      <c r="K6" s="26" t="s">
        <v>91</v>
      </c>
      <c r="L6" s="26"/>
      <c r="M6" s="26" t="s">
        <v>92</v>
      </c>
      <c r="N6" s="26"/>
    </row>
    <row r="7" spans="1:14" x14ac:dyDescent="0.25">
      <c r="A7" s="24"/>
      <c r="B7" s="24"/>
      <c r="C7" s="27">
        <v>2022</v>
      </c>
      <c r="D7" s="27">
        <v>2023</v>
      </c>
      <c r="E7" s="28" t="s">
        <v>93</v>
      </c>
      <c r="F7" s="28" t="s">
        <v>94</v>
      </c>
      <c r="G7" s="27">
        <v>2022</v>
      </c>
      <c r="H7" s="27">
        <v>2023</v>
      </c>
      <c r="I7" s="28" t="s">
        <v>93</v>
      </c>
      <c r="J7" s="28" t="s">
        <v>94</v>
      </c>
      <c r="K7" s="27">
        <v>2022</v>
      </c>
      <c r="L7" s="27">
        <v>2023</v>
      </c>
      <c r="M7" s="28" t="s">
        <v>93</v>
      </c>
      <c r="N7" s="28" t="s">
        <v>94</v>
      </c>
    </row>
    <row r="8" spans="1:14" ht="25.5" x14ac:dyDescent="0.25">
      <c r="A8" s="29" t="s">
        <v>95</v>
      </c>
      <c r="B8" s="30" t="s">
        <v>96</v>
      </c>
      <c r="C8" s="31">
        <v>26518290</v>
      </c>
      <c r="D8" s="32">
        <v>25663440</v>
      </c>
      <c r="E8" s="33">
        <v>-854850</v>
      </c>
      <c r="F8" s="34">
        <v>-3.22362414771088</v>
      </c>
      <c r="G8" s="35">
        <v>0</v>
      </c>
      <c r="H8" s="32">
        <v>0</v>
      </c>
      <c r="I8" s="33">
        <v>0</v>
      </c>
      <c r="J8" s="34" t="s">
        <v>51</v>
      </c>
      <c r="K8" s="35">
        <v>118</v>
      </c>
      <c r="L8" s="32">
        <v>278</v>
      </c>
      <c r="M8" s="33">
        <v>160</v>
      </c>
      <c r="N8" s="34">
        <v>135.59322033898309</v>
      </c>
    </row>
    <row r="9" spans="1:14" ht="25.5" x14ac:dyDescent="0.25">
      <c r="A9" s="29" t="s">
        <v>95</v>
      </c>
      <c r="B9" s="30" t="s">
        <v>97</v>
      </c>
      <c r="C9" s="31">
        <v>10029081</v>
      </c>
      <c r="D9" s="32">
        <v>9806669</v>
      </c>
      <c r="E9" s="33">
        <v>-222412</v>
      </c>
      <c r="F9" s="34">
        <v>-2.2176707915710381</v>
      </c>
      <c r="G9" s="35">
        <v>0</v>
      </c>
      <c r="H9" s="32">
        <v>0</v>
      </c>
      <c r="I9" s="33">
        <v>0</v>
      </c>
      <c r="J9" s="34" t="s">
        <v>51</v>
      </c>
      <c r="K9" s="35">
        <v>121777</v>
      </c>
      <c r="L9" s="32">
        <v>165847</v>
      </c>
      <c r="M9" s="33">
        <v>44070</v>
      </c>
      <c r="N9" s="34">
        <v>36.18909974789986</v>
      </c>
    </row>
    <row r="10" spans="1:14" ht="25.5" x14ac:dyDescent="0.25">
      <c r="A10" s="29" t="s">
        <v>95</v>
      </c>
      <c r="B10" s="30" t="s">
        <v>98</v>
      </c>
      <c r="C10" s="31">
        <v>7912952</v>
      </c>
      <c r="D10" s="32">
        <v>8975444</v>
      </c>
      <c r="E10" s="33">
        <v>1062492</v>
      </c>
      <c r="F10" s="34">
        <v>13.42725192823109</v>
      </c>
      <c r="G10" s="35">
        <v>0</v>
      </c>
      <c r="H10" s="32">
        <v>0</v>
      </c>
      <c r="I10" s="33">
        <v>0</v>
      </c>
      <c r="J10" s="34" t="s">
        <v>51</v>
      </c>
      <c r="K10" s="35">
        <v>7967</v>
      </c>
      <c r="L10" s="32">
        <v>12720</v>
      </c>
      <c r="M10" s="33">
        <v>4753</v>
      </c>
      <c r="N10" s="34">
        <v>59.658591690724251</v>
      </c>
    </row>
    <row r="11" spans="1:14" ht="25.5" x14ac:dyDescent="0.25">
      <c r="A11" s="29" t="s">
        <v>95</v>
      </c>
      <c r="B11" s="30" t="s">
        <v>99</v>
      </c>
      <c r="C11" s="31">
        <v>7062594</v>
      </c>
      <c r="D11" s="32">
        <v>6217215</v>
      </c>
      <c r="E11" s="33">
        <v>-845379</v>
      </c>
      <c r="F11" s="34">
        <v>-11.96980882661526</v>
      </c>
      <c r="G11" s="35">
        <v>0</v>
      </c>
      <c r="H11" s="32">
        <v>0</v>
      </c>
      <c r="I11" s="33">
        <v>0</v>
      </c>
      <c r="J11" s="34" t="s">
        <v>51</v>
      </c>
      <c r="K11" s="35">
        <v>8073</v>
      </c>
      <c r="L11" s="32">
        <v>7989</v>
      </c>
      <c r="M11" s="33">
        <v>-84</v>
      </c>
      <c r="N11" s="34">
        <v>-1.0405053883314821</v>
      </c>
    </row>
    <row r="12" spans="1:14" ht="38.25" x14ac:dyDescent="0.25">
      <c r="A12" s="29" t="s">
        <v>95</v>
      </c>
      <c r="B12" s="30" t="s">
        <v>100</v>
      </c>
      <c r="C12" s="31">
        <v>3961555</v>
      </c>
      <c r="D12" s="32">
        <v>3834377</v>
      </c>
      <c r="E12" s="33">
        <v>-127178</v>
      </c>
      <c r="F12" s="34">
        <v>-3.2103050443575829</v>
      </c>
      <c r="G12" s="35">
        <v>0</v>
      </c>
      <c r="H12" s="32">
        <v>0</v>
      </c>
      <c r="I12" s="33">
        <v>0</v>
      </c>
      <c r="J12" s="34" t="s">
        <v>51</v>
      </c>
      <c r="K12" s="35">
        <v>178748</v>
      </c>
      <c r="L12" s="32">
        <v>148974</v>
      </c>
      <c r="M12" s="33">
        <v>-29774</v>
      </c>
      <c r="N12" s="34">
        <v>-16.656969588470911</v>
      </c>
    </row>
    <row r="13" spans="1:14" ht="51" x14ac:dyDescent="0.25">
      <c r="A13" s="29" t="s">
        <v>95</v>
      </c>
      <c r="B13" s="30" t="s">
        <v>101</v>
      </c>
      <c r="C13" s="31">
        <v>1106802</v>
      </c>
      <c r="D13" s="32">
        <v>1058305</v>
      </c>
      <c r="E13" s="33">
        <v>-48497</v>
      </c>
      <c r="F13" s="34">
        <v>-4.3817231989100094</v>
      </c>
      <c r="G13" s="35">
        <v>0</v>
      </c>
      <c r="H13" s="32">
        <v>0</v>
      </c>
      <c r="I13" s="33">
        <v>0</v>
      </c>
      <c r="J13" s="34" t="s">
        <v>51</v>
      </c>
      <c r="K13" s="35">
        <v>34388</v>
      </c>
      <c r="L13" s="32">
        <v>42755</v>
      </c>
      <c r="M13" s="33">
        <v>8367</v>
      </c>
      <c r="N13" s="34">
        <v>24.331162033267422</v>
      </c>
    </row>
    <row r="14" spans="1:14" ht="38.25" x14ac:dyDescent="0.25">
      <c r="A14" s="29" t="s">
        <v>95</v>
      </c>
      <c r="B14" s="30" t="s">
        <v>102</v>
      </c>
      <c r="C14" s="31">
        <v>0</v>
      </c>
      <c r="D14" s="32">
        <v>0</v>
      </c>
      <c r="E14" s="33">
        <v>0</v>
      </c>
      <c r="F14" s="34" t="s">
        <v>51</v>
      </c>
      <c r="G14" s="35">
        <v>6850403</v>
      </c>
      <c r="H14" s="32">
        <v>9295799</v>
      </c>
      <c r="I14" s="33">
        <v>2445396</v>
      </c>
      <c r="J14" s="34">
        <v>35.697111542196858</v>
      </c>
      <c r="K14" s="35">
        <v>189988</v>
      </c>
      <c r="L14" s="32">
        <v>209819</v>
      </c>
      <c r="M14" s="33">
        <v>19831</v>
      </c>
      <c r="N14" s="34">
        <v>10.43802766490515</v>
      </c>
    </row>
    <row r="15" spans="1:14" ht="25.5" x14ac:dyDescent="0.25">
      <c r="A15" s="29" t="s">
        <v>95</v>
      </c>
      <c r="B15" s="30" t="s">
        <v>103</v>
      </c>
      <c r="C15" s="31">
        <v>9447649</v>
      </c>
      <c r="D15" s="32">
        <v>9082186</v>
      </c>
      <c r="E15" s="33">
        <v>-365463</v>
      </c>
      <c r="F15" s="34">
        <v>-3.868295699808499</v>
      </c>
      <c r="G15" s="35">
        <v>0</v>
      </c>
      <c r="H15" s="32">
        <v>0</v>
      </c>
      <c r="I15" s="33">
        <v>0</v>
      </c>
      <c r="J15" s="34" t="s">
        <v>51</v>
      </c>
      <c r="K15" s="35">
        <v>421</v>
      </c>
      <c r="L15" s="32">
        <v>40</v>
      </c>
      <c r="M15" s="33">
        <v>-381</v>
      </c>
      <c r="N15" s="34">
        <v>-90.498812351543947</v>
      </c>
    </row>
    <row r="16" spans="1:14" ht="25.5" x14ac:dyDescent="0.25">
      <c r="A16" s="29" t="s">
        <v>95</v>
      </c>
      <c r="B16" s="30" t="s">
        <v>104</v>
      </c>
      <c r="C16" s="31">
        <v>2770969</v>
      </c>
      <c r="D16" s="32">
        <v>2642512</v>
      </c>
      <c r="E16" s="33">
        <v>-128457</v>
      </c>
      <c r="F16" s="34">
        <v>-4.6358151246008106</v>
      </c>
      <c r="G16" s="35">
        <v>0</v>
      </c>
      <c r="H16" s="32">
        <v>0</v>
      </c>
      <c r="I16" s="33">
        <v>0</v>
      </c>
      <c r="J16" s="34" t="s">
        <v>51</v>
      </c>
      <c r="K16" s="35">
        <v>386922</v>
      </c>
      <c r="L16" s="32">
        <v>348950</v>
      </c>
      <c r="M16" s="33">
        <v>-37972</v>
      </c>
      <c r="N16" s="34">
        <v>-9.8138642930616555</v>
      </c>
    </row>
    <row r="17" spans="1:14" ht="38.25" x14ac:dyDescent="0.25">
      <c r="A17" s="29" t="s">
        <v>105</v>
      </c>
      <c r="B17" s="30" t="s">
        <v>106</v>
      </c>
      <c r="C17" s="31">
        <v>0</v>
      </c>
      <c r="D17" s="32">
        <v>0</v>
      </c>
      <c r="E17" s="33">
        <v>0</v>
      </c>
      <c r="F17" s="34" t="s">
        <v>51</v>
      </c>
      <c r="G17" s="35">
        <v>2689775</v>
      </c>
      <c r="H17" s="32">
        <v>2248419</v>
      </c>
      <c r="I17" s="33">
        <v>-441356</v>
      </c>
      <c r="J17" s="34">
        <v>-16.408658716807171</v>
      </c>
      <c r="K17" s="35">
        <v>24068</v>
      </c>
      <c r="L17" s="32">
        <v>31845</v>
      </c>
      <c r="M17" s="33">
        <v>7777</v>
      </c>
      <c r="N17" s="34">
        <v>32.312614259597808</v>
      </c>
    </row>
    <row r="18" spans="1:14" ht="51" x14ac:dyDescent="0.25">
      <c r="A18" s="29" t="s">
        <v>105</v>
      </c>
      <c r="B18" s="30" t="s">
        <v>107</v>
      </c>
      <c r="C18" s="31">
        <v>0</v>
      </c>
      <c r="D18" s="32">
        <v>0</v>
      </c>
      <c r="E18" s="33">
        <v>0</v>
      </c>
      <c r="F18" s="34" t="s">
        <v>51</v>
      </c>
      <c r="G18" s="35">
        <v>3288468</v>
      </c>
      <c r="H18" s="32">
        <v>1901386</v>
      </c>
      <c r="I18" s="33">
        <v>-1387082</v>
      </c>
      <c r="J18" s="34">
        <v>-42.180188464658933</v>
      </c>
      <c r="K18" s="35">
        <v>835231</v>
      </c>
      <c r="L18" s="32">
        <v>821356</v>
      </c>
      <c r="M18" s="33">
        <v>-13875</v>
      </c>
      <c r="N18" s="34">
        <v>-1.6612170764734491</v>
      </c>
    </row>
    <row r="19" spans="1:14" ht="38.25" x14ac:dyDescent="0.25">
      <c r="A19" s="29" t="s">
        <v>105</v>
      </c>
      <c r="B19" s="30" t="s">
        <v>108</v>
      </c>
      <c r="C19" s="31">
        <v>0</v>
      </c>
      <c r="D19" s="32">
        <v>0</v>
      </c>
      <c r="E19" s="33">
        <v>0</v>
      </c>
      <c r="F19" s="34" t="s">
        <v>51</v>
      </c>
      <c r="G19" s="35">
        <v>885361</v>
      </c>
      <c r="H19" s="32">
        <v>714611</v>
      </c>
      <c r="I19" s="33">
        <v>-170750</v>
      </c>
      <c r="J19" s="34">
        <v>-19.28591839938737</v>
      </c>
      <c r="K19" s="35">
        <v>608584</v>
      </c>
      <c r="L19" s="32">
        <v>782488</v>
      </c>
      <c r="M19" s="33">
        <v>173904</v>
      </c>
      <c r="N19" s="34">
        <v>28.575184362388772</v>
      </c>
    </row>
    <row r="20" spans="1:14" ht="38.25" x14ac:dyDescent="0.25">
      <c r="A20" s="29" t="s">
        <v>105</v>
      </c>
      <c r="B20" s="30" t="s">
        <v>109</v>
      </c>
      <c r="C20" s="31">
        <v>0</v>
      </c>
      <c r="D20" s="32">
        <v>0</v>
      </c>
      <c r="E20" s="33">
        <v>0</v>
      </c>
      <c r="F20" s="34" t="s">
        <v>51</v>
      </c>
      <c r="G20" s="35">
        <v>257881</v>
      </c>
      <c r="H20" s="32">
        <v>196219</v>
      </c>
      <c r="I20" s="33">
        <v>-61662</v>
      </c>
      <c r="J20" s="34">
        <v>-23.911028730305841</v>
      </c>
      <c r="K20" s="35">
        <v>7023026</v>
      </c>
      <c r="L20" s="32">
        <v>6476906</v>
      </c>
      <c r="M20" s="33">
        <v>-546120</v>
      </c>
      <c r="N20" s="34">
        <v>-7.7761352442664986</v>
      </c>
    </row>
    <row r="21" spans="1:14" ht="51" x14ac:dyDescent="0.25">
      <c r="A21" s="29" t="s">
        <v>105</v>
      </c>
      <c r="B21" s="30" t="s">
        <v>110</v>
      </c>
      <c r="C21" s="31">
        <v>0</v>
      </c>
      <c r="D21" s="32">
        <v>0</v>
      </c>
      <c r="E21" s="33">
        <v>0</v>
      </c>
      <c r="F21" s="34" t="s">
        <v>51</v>
      </c>
      <c r="G21" s="35">
        <v>0</v>
      </c>
      <c r="H21" s="32">
        <v>0</v>
      </c>
      <c r="I21" s="33">
        <v>0</v>
      </c>
      <c r="J21" s="34" t="s">
        <v>51</v>
      </c>
      <c r="K21" s="35">
        <v>1895867</v>
      </c>
      <c r="L21" s="32">
        <v>1582919</v>
      </c>
      <c r="M21" s="33">
        <v>-312948</v>
      </c>
      <c r="N21" s="34">
        <v>-16.50685412004113</v>
      </c>
    </row>
    <row r="22" spans="1:14" ht="51" x14ac:dyDescent="0.25">
      <c r="A22" s="29" t="s">
        <v>111</v>
      </c>
      <c r="B22" s="30" t="s">
        <v>112</v>
      </c>
      <c r="C22" s="31">
        <v>0</v>
      </c>
      <c r="D22" s="32">
        <v>0</v>
      </c>
      <c r="E22" s="33">
        <v>0</v>
      </c>
      <c r="F22" s="34" t="s">
        <v>51</v>
      </c>
      <c r="G22" s="35">
        <v>268693</v>
      </c>
      <c r="H22" s="32">
        <v>392998</v>
      </c>
      <c r="I22" s="33">
        <v>124305</v>
      </c>
      <c r="J22" s="34">
        <v>46.262835280412958</v>
      </c>
      <c r="K22" s="35">
        <v>331654</v>
      </c>
      <c r="L22" s="32">
        <v>125032</v>
      </c>
      <c r="M22" s="33">
        <v>-206622</v>
      </c>
      <c r="N22" s="34">
        <v>-62.300469766684557</v>
      </c>
    </row>
    <row r="23" spans="1:14" ht="51" x14ac:dyDescent="0.25">
      <c r="A23" s="29" t="s">
        <v>111</v>
      </c>
      <c r="B23" s="30" t="s">
        <v>113</v>
      </c>
      <c r="C23" s="31">
        <v>11615</v>
      </c>
      <c r="D23" s="32">
        <v>11613</v>
      </c>
      <c r="E23" s="33">
        <v>-2</v>
      </c>
      <c r="F23" s="34">
        <v>-1.7219113215674039E-2</v>
      </c>
      <c r="G23" s="35">
        <v>7293234</v>
      </c>
      <c r="H23" s="32">
        <v>5692398</v>
      </c>
      <c r="I23" s="33">
        <v>-1600836</v>
      </c>
      <c r="J23" s="34">
        <v>-21.9496042496374</v>
      </c>
      <c r="K23" s="35">
        <v>1254087</v>
      </c>
      <c r="L23" s="32">
        <v>1230216</v>
      </c>
      <c r="M23" s="33">
        <v>-23871</v>
      </c>
      <c r="N23" s="34">
        <v>-1.903456458762435</v>
      </c>
    </row>
    <row r="24" spans="1:14" ht="25.5" x14ac:dyDescent="0.25">
      <c r="A24" s="29" t="s">
        <v>114</v>
      </c>
      <c r="B24" s="30" t="s">
        <v>115</v>
      </c>
      <c r="C24" s="31">
        <v>0</v>
      </c>
      <c r="D24" s="32">
        <v>0</v>
      </c>
      <c r="E24" s="33">
        <v>0</v>
      </c>
      <c r="F24" s="34" t="s">
        <v>51</v>
      </c>
      <c r="G24" s="35">
        <v>227626</v>
      </c>
      <c r="H24" s="32">
        <v>286836</v>
      </c>
      <c r="I24" s="33">
        <v>59210</v>
      </c>
      <c r="J24" s="34">
        <v>26.011966998497542</v>
      </c>
      <c r="K24" s="35">
        <v>15638</v>
      </c>
      <c r="L24" s="32">
        <v>2294</v>
      </c>
      <c r="M24" s="33">
        <v>-13344</v>
      </c>
      <c r="N24" s="34">
        <v>-85.330604936692666</v>
      </c>
    </row>
    <row r="25" spans="1:14" ht="25.5" x14ac:dyDescent="0.25">
      <c r="A25" s="29" t="s">
        <v>114</v>
      </c>
      <c r="B25" s="30" t="s">
        <v>116</v>
      </c>
      <c r="C25" s="31">
        <v>0</v>
      </c>
      <c r="D25" s="32">
        <v>0</v>
      </c>
      <c r="E25" s="33">
        <v>0</v>
      </c>
      <c r="F25" s="34" t="s">
        <v>51</v>
      </c>
      <c r="G25" s="35">
        <v>405712</v>
      </c>
      <c r="H25" s="32">
        <v>226867</v>
      </c>
      <c r="I25" s="33">
        <v>-178845</v>
      </c>
      <c r="J25" s="34">
        <v>-44.081762432464409</v>
      </c>
      <c r="K25" s="35">
        <v>66843</v>
      </c>
      <c r="L25" s="32">
        <v>34355</v>
      </c>
      <c r="M25" s="33">
        <v>-32488</v>
      </c>
      <c r="N25" s="34">
        <v>-48.603443890908537</v>
      </c>
    </row>
    <row r="26" spans="1:14" ht="38.25" x14ac:dyDescent="0.25">
      <c r="A26" s="29" t="s">
        <v>114</v>
      </c>
      <c r="B26" s="30" t="s">
        <v>117</v>
      </c>
      <c r="C26" s="31">
        <v>153303</v>
      </c>
      <c r="D26" s="32">
        <v>132834</v>
      </c>
      <c r="E26" s="33">
        <v>-20469</v>
      </c>
      <c r="F26" s="34">
        <v>-13.351989197863061</v>
      </c>
      <c r="G26" s="35">
        <v>1213066</v>
      </c>
      <c r="H26" s="32">
        <v>1228226</v>
      </c>
      <c r="I26" s="33">
        <v>15160</v>
      </c>
      <c r="J26" s="34">
        <v>1.249725901146348</v>
      </c>
      <c r="K26" s="35">
        <v>860954</v>
      </c>
      <c r="L26" s="32">
        <v>633691</v>
      </c>
      <c r="M26" s="33">
        <v>-227263</v>
      </c>
      <c r="N26" s="34">
        <v>-26.396648369134709</v>
      </c>
    </row>
    <row r="27" spans="1:14" ht="38.25" x14ac:dyDescent="0.25">
      <c r="A27" s="29" t="s">
        <v>118</v>
      </c>
      <c r="B27" s="30" t="s">
        <v>119</v>
      </c>
      <c r="C27" s="31">
        <v>4310216</v>
      </c>
      <c r="D27" s="32">
        <v>3983278</v>
      </c>
      <c r="E27" s="33">
        <v>-326938</v>
      </c>
      <c r="F27" s="34">
        <v>-7.5851883061080931</v>
      </c>
      <c r="G27" s="35">
        <v>1550642</v>
      </c>
      <c r="H27" s="32">
        <v>1025430</v>
      </c>
      <c r="I27" s="33">
        <v>-525212</v>
      </c>
      <c r="J27" s="34">
        <v>-33.870616170592569</v>
      </c>
      <c r="K27" s="35">
        <v>9333774</v>
      </c>
      <c r="L27" s="32">
        <v>8639157</v>
      </c>
      <c r="M27" s="33">
        <v>-694617</v>
      </c>
      <c r="N27" s="34">
        <v>-7.4419736325306332</v>
      </c>
    </row>
    <row r="28" spans="1:14" ht="63.75" x14ac:dyDescent="0.25">
      <c r="A28" s="29" t="s">
        <v>120</v>
      </c>
      <c r="B28" s="30" t="s">
        <v>121</v>
      </c>
      <c r="C28" s="31">
        <v>933568</v>
      </c>
      <c r="D28" s="32">
        <v>917439</v>
      </c>
      <c r="E28" s="33">
        <v>-16129</v>
      </c>
      <c r="F28" s="34">
        <v>-1.7276727565640611</v>
      </c>
      <c r="G28" s="35">
        <v>64347</v>
      </c>
      <c r="H28" s="32">
        <v>43346</v>
      </c>
      <c r="I28" s="33">
        <v>-21001</v>
      </c>
      <c r="J28" s="34">
        <v>-32.637108179091477</v>
      </c>
      <c r="K28" s="35">
        <v>37086</v>
      </c>
      <c r="L28" s="32">
        <v>34925</v>
      </c>
      <c r="M28" s="33">
        <v>-2161</v>
      </c>
      <c r="N28" s="34">
        <v>-5.8269967103489213</v>
      </c>
    </row>
    <row r="29" spans="1:14" ht="63.75" x14ac:dyDescent="0.25">
      <c r="A29" s="29" t="s">
        <v>120</v>
      </c>
      <c r="B29" s="30" t="s">
        <v>122</v>
      </c>
      <c r="C29" s="31">
        <v>0</v>
      </c>
      <c r="D29" s="32">
        <v>0</v>
      </c>
      <c r="E29" s="33">
        <v>0</v>
      </c>
      <c r="F29" s="34" t="s">
        <v>51</v>
      </c>
      <c r="G29" s="35">
        <v>3249245</v>
      </c>
      <c r="H29" s="32">
        <v>3382322</v>
      </c>
      <c r="I29" s="33">
        <v>133077</v>
      </c>
      <c r="J29" s="34">
        <v>4.0956283690518944</v>
      </c>
      <c r="K29" s="35">
        <v>430008</v>
      </c>
      <c r="L29" s="32">
        <v>416790</v>
      </c>
      <c r="M29" s="33">
        <v>-13218</v>
      </c>
      <c r="N29" s="34">
        <v>-3.073896299603732</v>
      </c>
    </row>
    <row r="30" spans="1:14" ht="63.75" x14ac:dyDescent="0.25">
      <c r="A30" s="29" t="s">
        <v>120</v>
      </c>
      <c r="B30" s="30" t="s">
        <v>123</v>
      </c>
      <c r="C30" s="31">
        <v>0</v>
      </c>
      <c r="D30" s="32">
        <v>0</v>
      </c>
      <c r="E30" s="33">
        <v>0</v>
      </c>
      <c r="F30" s="34" t="s">
        <v>51</v>
      </c>
      <c r="G30" s="35">
        <v>164369</v>
      </c>
      <c r="H30" s="32">
        <v>399220</v>
      </c>
      <c r="I30" s="33">
        <v>234851</v>
      </c>
      <c r="J30" s="34">
        <v>142.88034848420321</v>
      </c>
      <c r="K30" s="35">
        <v>8948083</v>
      </c>
      <c r="L30" s="32">
        <v>7319447</v>
      </c>
      <c r="M30" s="33">
        <v>-1628636</v>
      </c>
      <c r="N30" s="34">
        <v>-18.200948739523309</v>
      </c>
    </row>
    <row r="31" spans="1:14" ht="51" x14ac:dyDescent="0.25">
      <c r="A31" s="29" t="s">
        <v>124</v>
      </c>
      <c r="B31" s="30" t="s">
        <v>125</v>
      </c>
      <c r="C31" s="31">
        <v>0</v>
      </c>
      <c r="D31" s="32">
        <v>0</v>
      </c>
      <c r="E31" s="33">
        <v>0</v>
      </c>
      <c r="F31" s="34" t="s">
        <v>51</v>
      </c>
      <c r="G31" s="35">
        <v>5938761</v>
      </c>
      <c r="H31" s="32">
        <v>7757278</v>
      </c>
      <c r="I31" s="33">
        <v>1818517</v>
      </c>
      <c r="J31" s="34">
        <v>30.62115144893016</v>
      </c>
      <c r="K31" s="35">
        <v>932836</v>
      </c>
      <c r="L31" s="32">
        <v>1411180</v>
      </c>
      <c r="M31" s="33">
        <v>478344</v>
      </c>
      <c r="N31" s="34">
        <v>51.278466954534338</v>
      </c>
    </row>
    <row r="32" spans="1:14" ht="51" x14ac:dyDescent="0.25">
      <c r="A32" s="29" t="s">
        <v>124</v>
      </c>
      <c r="B32" s="30" t="s">
        <v>126</v>
      </c>
      <c r="C32" s="31">
        <v>0</v>
      </c>
      <c r="D32" s="32">
        <v>0</v>
      </c>
      <c r="E32" s="33">
        <v>0</v>
      </c>
      <c r="F32" s="34" t="s">
        <v>51</v>
      </c>
      <c r="G32" s="35">
        <v>1600553</v>
      </c>
      <c r="H32" s="32">
        <v>1626489</v>
      </c>
      <c r="I32" s="33">
        <v>25936</v>
      </c>
      <c r="J32" s="34">
        <v>1.620439935447308</v>
      </c>
      <c r="K32" s="35">
        <v>448599</v>
      </c>
      <c r="L32" s="32">
        <v>336275</v>
      </c>
      <c r="M32" s="33">
        <v>-112324</v>
      </c>
      <c r="N32" s="34">
        <v>-25.038843153908061</v>
      </c>
    </row>
    <row r="33" spans="1:14" ht="51" x14ac:dyDescent="0.25">
      <c r="A33" s="29" t="s">
        <v>124</v>
      </c>
      <c r="B33" s="30" t="s">
        <v>127</v>
      </c>
      <c r="C33" s="31">
        <v>0</v>
      </c>
      <c r="D33" s="32">
        <v>0</v>
      </c>
      <c r="E33" s="33">
        <v>0</v>
      </c>
      <c r="F33" s="34" t="s">
        <v>51</v>
      </c>
      <c r="G33" s="35">
        <v>8877</v>
      </c>
      <c r="H33" s="32">
        <v>119942</v>
      </c>
      <c r="I33" s="33">
        <v>111065</v>
      </c>
      <c r="J33" s="34">
        <v>1251.154669370283</v>
      </c>
      <c r="K33" s="35">
        <v>4792128</v>
      </c>
      <c r="L33" s="32">
        <v>5120701</v>
      </c>
      <c r="M33" s="33">
        <v>328573</v>
      </c>
      <c r="N33" s="34">
        <v>6.8565155187841356</v>
      </c>
    </row>
    <row r="34" spans="1:14" ht="51" x14ac:dyDescent="0.25">
      <c r="A34" s="29" t="s">
        <v>124</v>
      </c>
      <c r="B34" s="30" t="s">
        <v>128</v>
      </c>
      <c r="C34" s="31">
        <v>62771</v>
      </c>
      <c r="D34" s="32">
        <v>26636</v>
      </c>
      <c r="E34" s="33">
        <v>-36135</v>
      </c>
      <c r="F34" s="34">
        <v>-57.566392123751413</v>
      </c>
      <c r="G34" s="35">
        <v>0</v>
      </c>
      <c r="H34" s="32">
        <v>0</v>
      </c>
      <c r="I34" s="33">
        <v>0</v>
      </c>
      <c r="J34" s="34" t="s">
        <v>51</v>
      </c>
      <c r="K34" s="35">
        <v>3888266</v>
      </c>
      <c r="L34" s="32">
        <v>3439975</v>
      </c>
      <c r="M34" s="33">
        <v>-448291</v>
      </c>
      <c r="N34" s="34">
        <v>-11.52932952632356</v>
      </c>
    </row>
    <row r="35" spans="1:14" ht="51" x14ac:dyDescent="0.25">
      <c r="A35" s="29" t="s">
        <v>124</v>
      </c>
      <c r="B35" s="30" t="s">
        <v>129</v>
      </c>
      <c r="C35" s="31">
        <v>0</v>
      </c>
      <c r="D35" s="32">
        <v>0</v>
      </c>
      <c r="E35" s="33">
        <v>0</v>
      </c>
      <c r="F35" s="34" t="s">
        <v>51</v>
      </c>
      <c r="G35" s="35">
        <v>0</v>
      </c>
      <c r="H35" s="32">
        <v>0</v>
      </c>
      <c r="I35" s="33">
        <v>0</v>
      </c>
      <c r="J35" s="34" t="s">
        <v>51</v>
      </c>
      <c r="K35" s="35">
        <v>1330349</v>
      </c>
      <c r="L35" s="32">
        <v>1297811</v>
      </c>
      <c r="M35" s="33">
        <v>-32538</v>
      </c>
      <c r="N35" s="34">
        <v>-2.445824366388067</v>
      </c>
    </row>
    <row r="36" spans="1:14" ht="51" x14ac:dyDescent="0.25">
      <c r="A36" s="29" t="s">
        <v>124</v>
      </c>
      <c r="B36" s="30" t="s">
        <v>130</v>
      </c>
      <c r="C36" s="31">
        <v>0</v>
      </c>
      <c r="D36" s="32">
        <v>0</v>
      </c>
      <c r="E36" s="33">
        <v>0</v>
      </c>
      <c r="F36" s="34" t="s">
        <v>51</v>
      </c>
      <c r="G36" s="35">
        <v>0</v>
      </c>
      <c r="H36" s="32">
        <v>0</v>
      </c>
      <c r="I36" s="33">
        <v>0</v>
      </c>
      <c r="J36" s="34" t="s">
        <v>51</v>
      </c>
      <c r="K36" s="35">
        <v>1983761</v>
      </c>
      <c r="L36" s="32">
        <v>1849538</v>
      </c>
      <c r="M36" s="33">
        <v>-134223</v>
      </c>
      <c r="N36" s="34">
        <v>-6.7660872453889302</v>
      </c>
    </row>
    <row r="37" spans="1:14" ht="51" x14ac:dyDescent="0.25">
      <c r="A37" s="29" t="s">
        <v>124</v>
      </c>
      <c r="B37" s="30" t="s">
        <v>131</v>
      </c>
      <c r="C37" s="31">
        <v>1602108</v>
      </c>
      <c r="D37" s="32">
        <v>1752061</v>
      </c>
      <c r="E37" s="33">
        <v>149953</v>
      </c>
      <c r="F37" s="34">
        <v>9.35973105433591</v>
      </c>
      <c r="G37" s="35">
        <v>0</v>
      </c>
      <c r="H37" s="32">
        <v>0</v>
      </c>
      <c r="I37" s="33">
        <v>0</v>
      </c>
      <c r="J37" s="34" t="s">
        <v>51</v>
      </c>
      <c r="K37" s="35">
        <v>1106141</v>
      </c>
      <c r="L37" s="32">
        <v>1054334</v>
      </c>
      <c r="M37" s="33">
        <v>-51807</v>
      </c>
      <c r="N37" s="34">
        <v>-4.6835801222448197</v>
      </c>
    </row>
    <row r="38" spans="1:14" ht="51" x14ac:dyDescent="0.25">
      <c r="A38" s="29" t="s">
        <v>124</v>
      </c>
      <c r="B38" s="30" t="s">
        <v>132</v>
      </c>
      <c r="C38" s="31">
        <v>105617</v>
      </c>
      <c r="D38" s="32">
        <v>115973</v>
      </c>
      <c r="E38" s="33">
        <v>10356</v>
      </c>
      <c r="F38" s="34">
        <v>9.8052396867928451</v>
      </c>
      <c r="G38" s="35">
        <v>167307</v>
      </c>
      <c r="H38" s="32">
        <v>189862</v>
      </c>
      <c r="I38" s="33">
        <v>22555</v>
      </c>
      <c r="J38" s="34">
        <v>13.48120520958477</v>
      </c>
      <c r="K38" s="35">
        <v>9006376</v>
      </c>
      <c r="L38" s="32">
        <v>8745300</v>
      </c>
      <c r="M38" s="33">
        <v>-261076</v>
      </c>
      <c r="N38" s="34">
        <v>-2.8987908121979302</v>
      </c>
    </row>
    <row r="39" spans="1:14" ht="51" x14ac:dyDescent="0.25">
      <c r="A39" s="29" t="s">
        <v>124</v>
      </c>
      <c r="B39" s="30" t="s">
        <v>133</v>
      </c>
      <c r="C39" s="31">
        <v>0</v>
      </c>
      <c r="D39" s="32">
        <v>0</v>
      </c>
      <c r="E39" s="33">
        <v>0</v>
      </c>
      <c r="F39" s="34" t="s">
        <v>51</v>
      </c>
      <c r="G39" s="35">
        <v>222</v>
      </c>
      <c r="H39" s="32">
        <v>227</v>
      </c>
      <c r="I39" s="33">
        <v>5</v>
      </c>
      <c r="J39" s="34">
        <v>2.2522522522522479</v>
      </c>
      <c r="K39" s="35">
        <v>1741684</v>
      </c>
      <c r="L39" s="32">
        <v>1770188</v>
      </c>
      <c r="M39" s="33">
        <v>28504</v>
      </c>
      <c r="N39" s="34">
        <v>1.636577013970381</v>
      </c>
    </row>
    <row r="40" spans="1:14" ht="51" x14ac:dyDescent="0.25">
      <c r="A40" s="29" t="s">
        <v>124</v>
      </c>
      <c r="B40" s="30" t="s">
        <v>134</v>
      </c>
      <c r="C40" s="31">
        <v>0</v>
      </c>
      <c r="D40" s="32">
        <v>0</v>
      </c>
      <c r="E40" s="33">
        <v>0</v>
      </c>
      <c r="F40" s="34" t="s">
        <v>51</v>
      </c>
      <c r="G40" s="35">
        <v>2187561</v>
      </c>
      <c r="H40" s="32">
        <v>1817075</v>
      </c>
      <c r="I40" s="33">
        <v>-370486</v>
      </c>
      <c r="J40" s="34">
        <v>-16.93603058383286</v>
      </c>
      <c r="K40" s="35">
        <v>1771540</v>
      </c>
      <c r="L40" s="32">
        <v>1415177</v>
      </c>
      <c r="M40" s="33">
        <v>-356363</v>
      </c>
      <c r="N40" s="34">
        <v>-20.116000767693649</v>
      </c>
    </row>
    <row r="41" spans="1:14" ht="38.25" x14ac:dyDescent="0.25">
      <c r="A41" s="29" t="s">
        <v>135</v>
      </c>
      <c r="B41" s="30" t="s">
        <v>136</v>
      </c>
      <c r="C41" s="31">
        <v>0</v>
      </c>
      <c r="D41" s="32">
        <v>0</v>
      </c>
      <c r="E41" s="33">
        <v>0</v>
      </c>
      <c r="F41" s="34" t="s">
        <v>51</v>
      </c>
      <c r="G41" s="35">
        <v>49865</v>
      </c>
      <c r="H41" s="32">
        <v>163965</v>
      </c>
      <c r="I41" s="33">
        <v>114100</v>
      </c>
      <c r="J41" s="34">
        <v>228.81780808182091</v>
      </c>
      <c r="K41" s="35">
        <v>2326228</v>
      </c>
      <c r="L41" s="32">
        <v>1863618</v>
      </c>
      <c r="M41" s="33">
        <v>-462610</v>
      </c>
      <c r="N41" s="34">
        <v>-19.886700701736881</v>
      </c>
    </row>
    <row r="42" spans="1:14" ht="38.25" x14ac:dyDescent="0.25">
      <c r="A42" s="29" t="s">
        <v>135</v>
      </c>
      <c r="B42" s="30" t="s">
        <v>137</v>
      </c>
      <c r="C42" s="31">
        <v>0</v>
      </c>
      <c r="D42" s="32">
        <v>0</v>
      </c>
      <c r="E42" s="33">
        <v>0</v>
      </c>
      <c r="F42" s="34" t="s">
        <v>51</v>
      </c>
      <c r="G42" s="35">
        <v>0</v>
      </c>
      <c r="H42" s="32">
        <v>0</v>
      </c>
      <c r="I42" s="33">
        <v>0</v>
      </c>
      <c r="J42" s="34" t="s">
        <v>51</v>
      </c>
      <c r="K42" s="35">
        <v>4320476</v>
      </c>
      <c r="L42" s="32">
        <v>4285850</v>
      </c>
      <c r="M42" s="33">
        <v>-34626</v>
      </c>
      <c r="N42" s="34">
        <v>-0.80143947102125423</v>
      </c>
    </row>
    <row r="43" spans="1:14" ht="63.75" x14ac:dyDescent="0.25">
      <c r="A43" s="29" t="s">
        <v>135</v>
      </c>
      <c r="B43" s="30" t="s">
        <v>138</v>
      </c>
      <c r="C43" s="31">
        <v>0</v>
      </c>
      <c r="D43" s="32">
        <v>0</v>
      </c>
      <c r="E43" s="33">
        <v>0</v>
      </c>
      <c r="F43" s="34" t="s">
        <v>51</v>
      </c>
      <c r="G43" s="35">
        <v>0</v>
      </c>
      <c r="H43" s="32">
        <v>0</v>
      </c>
      <c r="I43" s="33">
        <v>0</v>
      </c>
      <c r="J43" s="34" t="s">
        <v>51</v>
      </c>
      <c r="K43" s="35">
        <v>5672760</v>
      </c>
      <c r="L43" s="32">
        <v>5415420</v>
      </c>
      <c r="M43" s="33">
        <v>-257340</v>
      </c>
      <c r="N43" s="34">
        <v>-4.5364161360607511</v>
      </c>
    </row>
    <row r="44" spans="1:14" ht="38.25" x14ac:dyDescent="0.25">
      <c r="A44" s="29" t="s">
        <v>135</v>
      </c>
      <c r="B44" s="30" t="s">
        <v>139</v>
      </c>
      <c r="C44" s="31">
        <v>41120</v>
      </c>
      <c r="D44" s="32">
        <v>101042</v>
      </c>
      <c r="E44" s="33">
        <v>59922</v>
      </c>
      <c r="F44" s="34">
        <v>145.7247081712062</v>
      </c>
      <c r="G44" s="35">
        <v>34144</v>
      </c>
      <c r="H44" s="32">
        <v>51922</v>
      </c>
      <c r="I44" s="33">
        <v>17778</v>
      </c>
      <c r="J44" s="34">
        <v>52.067713214620433</v>
      </c>
      <c r="K44" s="35">
        <v>12361291</v>
      </c>
      <c r="L44" s="32">
        <v>10786256</v>
      </c>
      <c r="M44" s="33">
        <v>-1575035</v>
      </c>
      <c r="N44" s="34">
        <v>-12.74167075267462</v>
      </c>
    </row>
    <row r="45" spans="1:14" ht="63.75" x14ac:dyDescent="0.25">
      <c r="A45" s="29" t="s">
        <v>140</v>
      </c>
      <c r="B45" s="30" t="s">
        <v>141</v>
      </c>
      <c r="C45" s="31">
        <v>0</v>
      </c>
      <c r="D45" s="32">
        <v>0</v>
      </c>
      <c r="E45" s="33">
        <v>0</v>
      </c>
      <c r="F45" s="34" t="s">
        <v>51</v>
      </c>
      <c r="G45" s="35">
        <v>0</v>
      </c>
      <c r="H45" s="32">
        <v>0</v>
      </c>
      <c r="I45" s="33">
        <v>0</v>
      </c>
      <c r="J45" s="34" t="s">
        <v>51</v>
      </c>
      <c r="K45" s="35">
        <v>3567469</v>
      </c>
      <c r="L45" s="32">
        <v>4271009</v>
      </c>
      <c r="M45" s="33">
        <v>703540</v>
      </c>
      <c r="N45" s="34">
        <v>19.720984260830289</v>
      </c>
    </row>
    <row r="46" spans="1:14" ht="63.75" x14ac:dyDescent="0.25">
      <c r="A46" s="29" t="s">
        <v>140</v>
      </c>
      <c r="B46" s="30" t="s">
        <v>142</v>
      </c>
      <c r="C46" s="31">
        <v>0</v>
      </c>
      <c r="D46" s="32">
        <v>0</v>
      </c>
      <c r="E46" s="33">
        <v>0</v>
      </c>
      <c r="F46" s="34" t="s">
        <v>51</v>
      </c>
      <c r="G46" s="35">
        <v>0</v>
      </c>
      <c r="H46" s="32">
        <v>0</v>
      </c>
      <c r="I46" s="33">
        <v>0</v>
      </c>
      <c r="J46" s="34" t="s">
        <v>51</v>
      </c>
      <c r="K46" s="35">
        <v>12939882</v>
      </c>
      <c r="L46" s="32">
        <v>13105192</v>
      </c>
      <c r="M46" s="33">
        <v>165310</v>
      </c>
      <c r="N46" s="34">
        <v>1.277523241711165</v>
      </c>
    </row>
    <row r="47" spans="1:14" ht="63.75" x14ac:dyDescent="0.25">
      <c r="A47" s="29" t="s">
        <v>140</v>
      </c>
      <c r="B47" s="30" t="s">
        <v>143</v>
      </c>
      <c r="C47" s="31">
        <v>0</v>
      </c>
      <c r="D47" s="32">
        <v>0</v>
      </c>
      <c r="E47" s="33">
        <v>0</v>
      </c>
      <c r="F47" s="34" t="s">
        <v>51</v>
      </c>
      <c r="G47" s="35">
        <v>0</v>
      </c>
      <c r="H47" s="32">
        <v>0</v>
      </c>
      <c r="I47" s="33">
        <v>0</v>
      </c>
      <c r="J47" s="34" t="s">
        <v>51</v>
      </c>
      <c r="K47" s="35">
        <v>15118215</v>
      </c>
      <c r="L47" s="32">
        <v>13896745</v>
      </c>
      <c r="M47" s="33">
        <v>-1221470</v>
      </c>
      <c r="N47" s="34">
        <v>-8.0794591160398284</v>
      </c>
    </row>
    <row r="48" spans="1:14" x14ac:dyDescent="0.25">
      <c r="A48" s="36" t="s">
        <v>144</v>
      </c>
      <c r="B48" s="36"/>
      <c r="C48" s="37">
        <f>SUM(C8:C47)</f>
        <v>76030210</v>
      </c>
      <c r="D48" s="37">
        <f>SUM(D8:D47)</f>
        <v>74321024</v>
      </c>
      <c r="E48" s="37">
        <f>D48-C48</f>
        <v>-1709186</v>
      </c>
      <c r="F48" s="38">
        <f t="shared" ref="F48" si="0">((D48*100/C48)-100)</f>
        <v>-2.2480353533154727</v>
      </c>
      <c r="G48" s="37">
        <f>SUM(G8:G47)</f>
        <v>38396112</v>
      </c>
      <c r="H48" s="37">
        <f>SUM(H8:H47)</f>
        <v>38760837</v>
      </c>
      <c r="I48" s="37">
        <f>H48-G48</f>
        <v>364725</v>
      </c>
      <c r="J48" s="38">
        <f t="shared" ref="J48" si="1">((H48*100/G48)-100)</f>
        <v>0.9499008649625722</v>
      </c>
      <c r="K48" s="37">
        <f>SUM(K8:K47)</f>
        <v>115901306</v>
      </c>
      <c r="L48" s="37">
        <f>SUM(L8:L47)</f>
        <v>109133362</v>
      </c>
      <c r="M48" s="37">
        <f>L48-K48</f>
        <v>-6767944</v>
      </c>
      <c r="N48" s="38">
        <f t="shared" ref="N48" si="2">((L48*100/K48)-100)</f>
        <v>-5.8394027069893468</v>
      </c>
    </row>
    <row r="49" spans="1:14" x14ac:dyDescent="0.25">
      <c r="A49" s="39" t="s">
        <v>145</v>
      </c>
      <c r="B49" s="40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</row>
  </sheetData>
  <mergeCells count="11">
    <mergeCell ref="A48:B48"/>
    <mergeCell ref="C5:F5"/>
    <mergeCell ref="G5:J5"/>
    <mergeCell ref="K5:N5"/>
    <mergeCell ref="A6:B7"/>
    <mergeCell ref="C6:D6"/>
    <mergeCell ref="E6:F6"/>
    <mergeCell ref="G6:H6"/>
    <mergeCell ref="I6:J6"/>
    <mergeCell ref="K6:L6"/>
    <mergeCell ref="M6:N6"/>
  </mergeCells>
  <conditionalFormatting sqref="B8:D47 G8:H47 K8:L47">
    <cfRule type="expression" dxfId="2" priority="1">
      <formula>MOD(ROW(),2)&lt;&gt;0</formula>
    </cfRule>
  </conditionalFormatting>
  <conditionalFormatting sqref="E8:E47">
    <cfRule type="dataBar" priority="3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{941FB241-4170-45C7-970E-09DAC12601C4}</x14:id>
        </ext>
      </extLst>
    </cfRule>
  </conditionalFormatting>
  <conditionalFormatting sqref="E8:F48 I8:J48 M8:N48">
    <cfRule type="expression" dxfId="1" priority="2">
      <formula>E8&lt;0</formula>
    </cfRule>
  </conditionalFormatting>
  <conditionalFormatting sqref="I8:I47">
    <cfRule type="dataBar" priority="4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{84A0E877-418D-4AC9-9E4E-BF288C5CF430}</x14:id>
        </ext>
      </extLst>
    </cfRule>
  </conditionalFormatting>
  <conditionalFormatting sqref="M8:M47">
    <cfRule type="dataBar" priority="5">
      <dataBar>
        <cfvo type="min"/>
        <cfvo type="max"/>
        <color rgb="FF3CCC7A"/>
      </dataBar>
      <extLst>
        <ext xmlns:x14="http://schemas.microsoft.com/office/spreadsheetml/2009/9/main" uri="{B025F937-C7B1-47D3-B67F-A62EFF666E3E}">
          <x14:id>{A3094451-CBC1-4449-B4E0-A5CB9CD0FF9C}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1FB241-4170-45C7-970E-09DAC12601C4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E8:E47</xm:sqref>
        </x14:conditionalFormatting>
        <x14:conditionalFormatting xmlns:xm="http://schemas.microsoft.com/office/excel/2006/main">
          <x14:cfRule type="dataBar" id="{84A0E877-418D-4AC9-9E4E-BF288C5CF430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I8:I47</xm:sqref>
        </x14:conditionalFormatting>
        <x14:conditionalFormatting xmlns:xm="http://schemas.microsoft.com/office/excel/2006/main">
          <x14:cfRule type="dataBar" id="{A3094451-CBC1-4449-B4E0-A5CB9CD0FF9C}">
            <x14:dataBar minLength="0" maxLength="100" gradient="0">
              <x14:cfvo type="autoMin"/>
              <x14:cfvo type="autoMax"/>
              <x14:negativeFillColor rgb="FFFFB7B7"/>
              <x14:axisColor rgb="FF000000"/>
            </x14:dataBar>
          </x14:cfRule>
          <xm:sqref>M8:M47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26" sqref="L26"/>
    </sheetView>
  </sheetViews>
  <sheetFormatPr baseColWidth="10" defaultRowHeight="15" x14ac:dyDescent="0.25"/>
  <sheetData>
    <row r="1" spans="1:9" ht="21" x14ac:dyDescent="0.35">
      <c r="A1" s="17" t="s">
        <v>146</v>
      </c>
      <c r="B1" s="42"/>
      <c r="C1" s="42"/>
      <c r="D1" s="42"/>
      <c r="E1" s="43"/>
      <c r="G1" s="44"/>
      <c r="H1" s="44"/>
      <c r="I1" s="44"/>
    </row>
    <row r="2" spans="1:9" x14ac:dyDescent="0.25">
      <c r="A2" s="42"/>
      <c r="B2" s="42"/>
      <c r="C2" s="42"/>
      <c r="D2" s="42"/>
      <c r="E2" s="42"/>
      <c r="F2" s="42"/>
      <c r="G2" s="42"/>
      <c r="H2" s="42"/>
      <c r="I2" s="42"/>
    </row>
    <row r="3" spans="1:9" x14ac:dyDescent="0.25">
      <c r="A3" s="42"/>
      <c r="B3" s="42"/>
      <c r="C3" s="42"/>
      <c r="D3" s="42"/>
      <c r="E3" s="42"/>
      <c r="F3" s="42"/>
      <c r="G3" s="42"/>
      <c r="H3" s="42"/>
      <c r="I3" s="42"/>
    </row>
    <row r="4" spans="1:9" x14ac:dyDescent="0.25">
      <c r="A4" s="21" t="s">
        <v>147</v>
      </c>
      <c r="B4" s="42"/>
      <c r="C4" s="42"/>
      <c r="D4" s="42"/>
      <c r="E4" s="42"/>
      <c r="F4" s="42"/>
      <c r="G4" s="42"/>
      <c r="H4" s="45"/>
      <c r="I4" s="46" t="s">
        <v>86</v>
      </c>
    </row>
    <row r="5" spans="1:9" x14ac:dyDescent="0.25">
      <c r="A5" s="47" t="s">
        <v>148</v>
      </c>
      <c r="B5" s="47"/>
      <c r="C5" s="47"/>
      <c r="D5" s="3" t="s">
        <v>149</v>
      </c>
      <c r="E5" s="3"/>
      <c r="F5" s="48" t="s">
        <v>150</v>
      </c>
      <c r="G5" s="48"/>
      <c r="H5" s="3" t="s">
        <v>92</v>
      </c>
      <c r="I5" s="3"/>
    </row>
    <row r="6" spans="1:9" x14ac:dyDescent="0.25">
      <c r="A6" s="47"/>
      <c r="B6" s="47"/>
      <c r="C6" s="47"/>
      <c r="D6" s="4">
        <v>2022</v>
      </c>
      <c r="E6" s="4">
        <v>2023</v>
      </c>
      <c r="F6" s="4">
        <v>2022</v>
      </c>
      <c r="G6" s="4">
        <v>2023</v>
      </c>
      <c r="H6" s="4" t="s">
        <v>93</v>
      </c>
      <c r="I6" s="49" t="s">
        <v>94</v>
      </c>
    </row>
    <row r="7" spans="1:9" x14ac:dyDescent="0.25">
      <c r="A7" s="50" t="s">
        <v>151</v>
      </c>
      <c r="B7" s="51" t="s">
        <v>152</v>
      </c>
      <c r="C7" s="52" t="s">
        <v>153</v>
      </c>
      <c r="D7" s="53">
        <f t="array" ref="D7:G7">[1]Líquidos!B35:E35</f>
        <v>16048867</v>
      </c>
      <c r="E7" s="53">
        <v>14262880</v>
      </c>
      <c r="F7" s="53">
        <v>76030210</v>
      </c>
      <c r="G7" s="53">
        <v>74321024</v>
      </c>
      <c r="H7" s="54">
        <f>G7-F7</f>
        <v>-1709186</v>
      </c>
      <c r="I7" s="55">
        <f>((G7*100/F7)-100)</f>
        <v>-2.2480353533154727</v>
      </c>
    </row>
    <row r="8" spans="1:9" x14ac:dyDescent="0.25">
      <c r="A8" s="50"/>
      <c r="B8" s="56" t="s">
        <v>154</v>
      </c>
      <c r="C8" s="56" t="s">
        <v>153</v>
      </c>
      <c r="D8" s="53">
        <f t="array" ref="D8:G8">[1]Sólidos!B35:E35</f>
        <v>8089795</v>
      </c>
      <c r="E8" s="53">
        <v>7447528</v>
      </c>
      <c r="F8" s="57">
        <v>38396112</v>
      </c>
      <c r="G8" s="53">
        <v>38760837</v>
      </c>
      <c r="H8" s="58">
        <f t="shared" ref="H8:H18" si="0">G8-F8</f>
        <v>364725</v>
      </c>
      <c r="I8" s="59">
        <f>((G8*100/F8)-100)</f>
        <v>0.9499008649625722</v>
      </c>
    </row>
    <row r="9" spans="1:9" x14ac:dyDescent="0.25">
      <c r="A9" s="50"/>
      <c r="B9" s="60" t="s">
        <v>155</v>
      </c>
      <c r="C9" s="61" t="s">
        <v>153</v>
      </c>
      <c r="D9" s="53">
        <f t="array" ref="D9:G9">'[1]Mercancía general'!B35:E35</f>
        <v>25960471</v>
      </c>
      <c r="E9" s="62">
        <v>24103415</v>
      </c>
      <c r="F9" s="53">
        <v>115901306</v>
      </c>
      <c r="G9" s="63">
        <v>109133362</v>
      </c>
      <c r="H9" s="58">
        <f t="shared" si="0"/>
        <v>-6767944</v>
      </c>
      <c r="I9" s="55">
        <f t="shared" ref="I9:I30" si="1">((G9*100/F9)-100)</f>
        <v>-5.8394027069893468</v>
      </c>
    </row>
    <row r="10" spans="1:9" x14ac:dyDescent="0.25">
      <c r="A10" s="50"/>
      <c r="B10" s="60"/>
      <c r="C10" s="64" t="s">
        <v>156</v>
      </c>
      <c r="D10" s="65">
        <f t="array" ref="D10:G10">'[1]Mercancías contenedores'!B35:E35</f>
        <v>17859110</v>
      </c>
      <c r="E10" s="65">
        <v>16140803</v>
      </c>
      <c r="F10" s="66">
        <v>80665705</v>
      </c>
      <c r="G10" s="65">
        <v>73543149</v>
      </c>
      <c r="H10" s="67">
        <f t="shared" si="0"/>
        <v>-7122556</v>
      </c>
      <c r="I10" s="68">
        <f t="shared" si="1"/>
        <v>-8.82972013943224</v>
      </c>
    </row>
    <row r="11" spans="1:9" x14ac:dyDescent="0.25">
      <c r="A11" s="50"/>
      <c r="B11" s="60"/>
      <c r="C11" s="64" t="s">
        <v>157</v>
      </c>
      <c r="D11" s="69">
        <f>D9-D10</f>
        <v>8101361</v>
      </c>
      <c r="E11" s="69">
        <f t="shared" ref="E11:G11" si="2">E9-E10</f>
        <v>7962612</v>
      </c>
      <c r="F11" s="70">
        <f t="shared" si="2"/>
        <v>35235601</v>
      </c>
      <c r="G11" s="71">
        <f t="shared" si="2"/>
        <v>35590213</v>
      </c>
      <c r="H11" s="67">
        <f t="shared" si="0"/>
        <v>354612</v>
      </c>
      <c r="I11" s="72">
        <f t="shared" si="1"/>
        <v>1.0064025869744597</v>
      </c>
    </row>
    <row r="12" spans="1:9" x14ac:dyDescent="0.25">
      <c r="A12" s="50"/>
      <c r="B12" s="73"/>
      <c r="C12" s="74" t="s">
        <v>158</v>
      </c>
      <c r="D12" s="75">
        <f>SUM(D7,D8,D9)</f>
        <v>50099133</v>
      </c>
      <c r="E12" s="75">
        <f>SUM(E7,E8,E9)</f>
        <v>45813823</v>
      </c>
      <c r="F12" s="75">
        <f>SUM(F7,F8,F9)</f>
        <v>230327628</v>
      </c>
      <c r="G12" s="75">
        <f>SUM(G7,G8,G9)</f>
        <v>222215223</v>
      </c>
      <c r="H12" s="76">
        <f t="shared" si="0"/>
        <v>-8112405</v>
      </c>
      <c r="I12" s="77">
        <f t="shared" si="1"/>
        <v>-3.5221154624142628</v>
      </c>
    </row>
    <row r="13" spans="1:9" x14ac:dyDescent="0.25">
      <c r="A13" s="78" t="s">
        <v>159</v>
      </c>
      <c r="B13" s="56" t="s">
        <v>160</v>
      </c>
      <c r="C13" s="61" t="s">
        <v>153</v>
      </c>
      <c r="D13" s="79">
        <f t="array" ref="D13:G13">[1]Pesca!B35:E35</f>
        <v>15369.037</v>
      </c>
      <c r="E13" s="80">
        <v>12532.47</v>
      </c>
      <c r="F13" s="53">
        <v>59402.906000000003</v>
      </c>
      <c r="G13" s="81">
        <v>54908.108000000007</v>
      </c>
      <c r="H13" s="53">
        <f>G13-F13</f>
        <v>-4494.7979999999952</v>
      </c>
      <c r="I13" s="82">
        <f t="shared" si="1"/>
        <v>-7.56662982110673</v>
      </c>
    </row>
    <row r="14" spans="1:9" x14ac:dyDescent="0.25">
      <c r="A14" s="78"/>
      <c r="B14" s="60" t="s">
        <v>161</v>
      </c>
      <c r="C14" s="61" t="s">
        <v>153</v>
      </c>
      <c r="D14" s="57">
        <f t="array" ref="D14:G14">[1]Avituallamiento!B35:E35</f>
        <v>1027290</v>
      </c>
      <c r="E14" s="53">
        <v>978352</v>
      </c>
      <c r="F14" s="53">
        <v>4779038</v>
      </c>
      <c r="G14" s="80">
        <v>4469131</v>
      </c>
      <c r="H14" s="53">
        <f>G14-F14</f>
        <v>-309907</v>
      </c>
      <c r="I14" s="55">
        <f t="shared" si="1"/>
        <v>-6.4847151246757164</v>
      </c>
    </row>
    <row r="15" spans="1:9" x14ac:dyDescent="0.25">
      <c r="A15" s="78"/>
      <c r="B15" s="60"/>
      <c r="C15" s="64" t="s">
        <v>162</v>
      </c>
      <c r="D15" s="65">
        <f t="array" ref="D15:G15">'[1]Avi. combustibles'!B35:E35</f>
        <v>880162</v>
      </c>
      <c r="E15" s="83">
        <v>805027</v>
      </c>
      <c r="F15" s="84">
        <v>4052551</v>
      </c>
      <c r="G15" s="84">
        <v>3742248</v>
      </c>
      <c r="H15" s="65">
        <f>G15-F15</f>
        <v>-310303</v>
      </c>
      <c r="I15" s="85">
        <f t="shared" si="1"/>
        <v>-7.656979517345988</v>
      </c>
    </row>
    <row r="16" spans="1:9" x14ac:dyDescent="0.25">
      <c r="A16" s="78"/>
      <c r="B16" s="56" t="s">
        <v>163</v>
      </c>
      <c r="C16" s="61" t="s">
        <v>153</v>
      </c>
      <c r="D16" s="86">
        <f t="array" ref="D16:G16">'[1]Tráfico interior'!B35:E35</f>
        <v>292514</v>
      </c>
      <c r="E16" s="87">
        <v>328835</v>
      </c>
      <c r="F16" s="79">
        <v>1591674</v>
      </c>
      <c r="G16" s="80">
        <v>1472638</v>
      </c>
      <c r="H16" s="53">
        <f>G16-F16</f>
        <v>-119036</v>
      </c>
      <c r="I16" s="59">
        <f t="shared" si="1"/>
        <v>-7.4786671139944474</v>
      </c>
    </row>
    <row r="17" spans="1:9" x14ac:dyDescent="0.25">
      <c r="A17" s="78"/>
      <c r="B17" s="88"/>
      <c r="C17" s="88" t="s">
        <v>158</v>
      </c>
      <c r="D17" s="89">
        <f>SUM(D13,D14,D16)</f>
        <v>1335173.037</v>
      </c>
      <c r="E17" s="90">
        <f t="shared" ref="E17:G17" si="3">SUM(E13,E14,E16)</f>
        <v>1319719.47</v>
      </c>
      <c r="F17" s="90">
        <f t="shared" si="3"/>
        <v>6430114.9060000004</v>
      </c>
      <c r="G17" s="90">
        <f t="shared" si="3"/>
        <v>5996677.108</v>
      </c>
      <c r="H17" s="91">
        <f>G17-F17</f>
        <v>-433437.79800000042</v>
      </c>
      <c r="I17" s="77">
        <f t="shared" si="1"/>
        <v>-6.7407473169034091</v>
      </c>
    </row>
    <row r="18" spans="1:9" x14ac:dyDescent="0.25">
      <c r="A18" s="92" t="s">
        <v>164</v>
      </c>
      <c r="B18" s="92"/>
      <c r="C18" s="92"/>
      <c r="D18" s="93">
        <f>D12+D17</f>
        <v>51434306.037</v>
      </c>
      <c r="E18" s="94">
        <f>E12+E17</f>
        <v>47133542.469999999</v>
      </c>
      <c r="F18" s="94">
        <f>F12+F17</f>
        <v>236757742.90599999</v>
      </c>
      <c r="G18" s="94">
        <f>G12+G17</f>
        <v>228211900.10800001</v>
      </c>
      <c r="H18" s="95">
        <f t="shared" ref="H18:H28" si="4">G18-F18</f>
        <v>-8545842.7979999781</v>
      </c>
      <c r="I18" s="96">
        <f t="shared" si="1"/>
        <v>-3.6095304394724508</v>
      </c>
    </row>
    <row r="19" spans="1:9" x14ac:dyDescent="0.25">
      <c r="A19" s="97"/>
      <c r="B19" s="98"/>
      <c r="C19" s="99"/>
      <c r="D19" s="100"/>
      <c r="E19" s="101"/>
      <c r="F19" s="102"/>
      <c r="G19" s="102"/>
      <c r="H19" s="103"/>
      <c r="I19" s="103"/>
    </row>
    <row r="20" spans="1:9" x14ac:dyDescent="0.25">
      <c r="A20" s="104" t="s">
        <v>165</v>
      </c>
      <c r="B20" s="60" t="s">
        <v>166</v>
      </c>
      <c r="C20" s="56" t="s">
        <v>153</v>
      </c>
      <c r="D20" s="53">
        <f t="array" ref="D20:G20">'[1]Mercancías tránsito'!B35:E35</f>
        <v>13363164</v>
      </c>
      <c r="E20" s="53">
        <v>12971868</v>
      </c>
      <c r="F20" s="53">
        <v>62874821</v>
      </c>
      <c r="G20" s="53">
        <v>60681066</v>
      </c>
      <c r="H20" s="105">
        <f>G20-F20</f>
        <v>-2193755</v>
      </c>
      <c r="I20" s="106">
        <f t="shared" ref="I20:I36" si="5">((G20*100/F20)-100)</f>
        <v>-3.4890834917844131</v>
      </c>
    </row>
    <row r="21" spans="1:9" x14ac:dyDescent="0.25">
      <c r="A21" s="104"/>
      <c r="B21" s="60"/>
      <c r="C21" s="107" t="s">
        <v>156</v>
      </c>
      <c r="D21" s="108">
        <f t="array" ref="D21:G21">'[1]Mercan. contene. tránsito'!B35:E35</f>
        <v>10400240</v>
      </c>
      <c r="E21" s="108">
        <v>9593724</v>
      </c>
      <c r="F21" s="108">
        <v>48470644</v>
      </c>
      <c r="G21" s="108">
        <v>43408139</v>
      </c>
      <c r="H21" s="109">
        <f>G21-F21</f>
        <v>-5062505</v>
      </c>
      <c r="I21" s="110">
        <f t="shared" si="5"/>
        <v>-10.444476454655728</v>
      </c>
    </row>
    <row r="22" spans="1:9" x14ac:dyDescent="0.25">
      <c r="A22" s="104"/>
      <c r="B22" s="60" t="s">
        <v>167</v>
      </c>
      <c r="C22" s="56" t="s">
        <v>168</v>
      </c>
      <c r="D22" s="53">
        <f t="array" ref="D22:G22">'[1]Ro-Ro'!B35:E35</f>
        <v>6831763</v>
      </c>
      <c r="E22" s="53">
        <v>6872073</v>
      </c>
      <c r="F22" s="53">
        <v>29754493</v>
      </c>
      <c r="G22" s="53">
        <v>30520631</v>
      </c>
      <c r="H22" s="105">
        <f t="shared" ref="H22:H30" si="6">G22-F22</f>
        <v>766138</v>
      </c>
      <c r="I22" s="106">
        <f t="shared" si="5"/>
        <v>2.5748649119983327</v>
      </c>
    </row>
    <row r="23" spans="1:9" x14ac:dyDescent="0.25">
      <c r="A23" s="104"/>
      <c r="B23" s="60"/>
      <c r="C23" s="111" t="s">
        <v>169</v>
      </c>
      <c r="D23" s="108">
        <f t="array" ref="D23:G23">'[1]Ro-Ro UTIS'!B35:E35</f>
        <v>283111</v>
      </c>
      <c r="E23" s="108">
        <v>285776</v>
      </c>
      <c r="F23" s="108">
        <v>1233994</v>
      </c>
      <c r="G23" s="108">
        <v>1252808</v>
      </c>
      <c r="H23" s="109">
        <f t="shared" si="6"/>
        <v>18814</v>
      </c>
      <c r="I23" s="110">
        <f t="shared" si="5"/>
        <v>1.5246427454266325</v>
      </c>
    </row>
    <row r="24" spans="1:9" x14ac:dyDescent="0.25">
      <c r="A24" s="104"/>
      <c r="B24" s="60" t="s">
        <v>170</v>
      </c>
      <c r="C24" s="56" t="s">
        <v>153</v>
      </c>
      <c r="D24" s="53">
        <f t="array" ref="D24:G24">[1]TEUS!B35:E35</f>
        <v>1606241.75</v>
      </c>
      <c r="E24" s="53">
        <v>1465943.75</v>
      </c>
      <c r="F24" s="53">
        <v>7300415.5</v>
      </c>
      <c r="G24" s="53">
        <v>6701413</v>
      </c>
      <c r="H24" s="105">
        <f t="shared" si="6"/>
        <v>-599002.5</v>
      </c>
      <c r="I24" s="106">
        <f t="shared" si="5"/>
        <v>-8.2050466853564643</v>
      </c>
    </row>
    <row r="25" spans="1:9" x14ac:dyDescent="0.25">
      <c r="A25" s="104"/>
      <c r="B25" s="60"/>
      <c r="C25" s="107" t="s">
        <v>171</v>
      </c>
      <c r="D25" s="108">
        <f t="array" ref="D25:G25">'[1]TEUS tránsito'!B35:E35</f>
        <v>823280.75</v>
      </c>
      <c r="E25" s="108">
        <v>751629.25</v>
      </c>
      <c r="F25" s="108">
        <v>3878368.42</v>
      </c>
      <c r="G25" s="108">
        <v>3421459.75</v>
      </c>
      <c r="H25" s="109">
        <f t="shared" si="6"/>
        <v>-456908.66999999993</v>
      </c>
      <c r="I25" s="110">
        <f t="shared" si="5"/>
        <v>-11.780950660690451</v>
      </c>
    </row>
    <row r="26" spans="1:9" x14ac:dyDescent="0.25">
      <c r="A26" s="104"/>
      <c r="B26" s="60"/>
      <c r="C26" s="107" t="s">
        <v>172</v>
      </c>
      <c r="D26" s="108">
        <f t="array" ref="D26:G26">'[1]TEUS nacional'!B35:E35</f>
        <v>194050.5</v>
      </c>
      <c r="E26" s="108">
        <v>175613.25</v>
      </c>
      <c r="F26" s="108">
        <v>838034</v>
      </c>
      <c r="G26" s="108">
        <v>848696.5</v>
      </c>
      <c r="H26" s="109">
        <f t="shared" si="6"/>
        <v>10662.5</v>
      </c>
      <c r="I26" s="110">
        <f t="shared" si="5"/>
        <v>1.272323079970505</v>
      </c>
    </row>
    <row r="27" spans="1:9" x14ac:dyDescent="0.25">
      <c r="A27" s="104"/>
      <c r="B27" s="60"/>
      <c r="C27" s="107" t="s">
        <v>173</v>
      </c>
      <c r="D27" s="108">
        <f t="array" ref="D27:G27">'[1]TEUS exterior'!B35:E35</f>
        <v>588910.5</v>
      </c>
      <c r="E27" s="108">
        <v>538701.25</v>
      </c>
      <c r="F27" s="108">
        <v>2584013.08</v>
      </c>
      <c r="G27" s="108">
        <v>2431256.75</v>
      </c>
      <c r="H27" s="109">
        <f t="shared" si="6"/>
        <v>-152756.33000000007</v>
      </c>
      <c r="I27" s="110">
        <f t="shared" si="5"/>
        <v>-5.9115927540119202</v>
      </c>
    </row>
    <row r="28" spans="1:9" x14ac:dyDescent="0.25">
      <c r="A28" s="104"/>
      <c r="B28" s="60" t="s">
        <v>174</v>
      </c>
      <c r="C28" s="56" t="s">
        <v>175</v>
      </c>
      <c r="D28" s="53">
        <f t="array" ref="D28:G28">'[1]Buques número'!B35:E35</f>
        <v>13795</v>
      </c>
      <c r="E28" s="53">
        <v>14579</v>
      </c>
      <c r="F28" s="53">
        <v>58033</v>
      </c>
      <c r="G28" s="53">
        <v>61877</v>
      </c>
      <c r="H28" s="105">
        <f t="shared" si="6"/>
        <v>3844</v>
      </c>
      <c r="I28" s="106">
        <f t="shared" si="5"/>
        <v>6.6238174831561309</v>
      </c>
    </row>
    <row r="29" spans="1:9" x14ac:dyDescent="0.25">
      <c r="A29" s="104"/>
      <c r="B29" s="60"/>
      <c r="C29" s="56" t="s">
        <v>176</v>
      </c>
      <c r="D29" s="53">
        <f t="array" ref="D29:G29">'[1]Buques GT'!B35:E35</f>
        <v>217988224</v>
      </c>
      <c r="E29" s="53">
        <v>228756242</v>
      </c>
      <c r="F29" s="53">
        <v>960243362</v>
      </c>
      <c r="G29" s="53">
        <v>1026595342</v>
      </c>
      <c r="H29" s="105">
        <f t="shared" si="6"/>
        <v>66351980</v>
      </c>
      <c r="I29" s="106">
        <f t="shared" si="5"/>
        <v>6.9099129060160038</v>
      </c>
    </row>
    <row r="30" spans="1:9" x14ac:dyDescent="0.25">
      <c r="A30" s="104"/>
      <c r="B30" s="60"/>
      <c r="C30" s="107" t="s">
        <v>177</v>
      </c>
      <c r="D30" s="108">
        <f t="array" ref="D30:G30">[1]Cruceros!B35:E35</f>
        <v>457</v>
      </c>
      <c r="E30" s="108">
        <v>504</v>
      </c>
      <c r="F30" s="108">
        <v>1816</v>
      </c>
      <c r="G30" s="108">
        <v>1757</v>
      </c>
      <c r="H30" s="109">
        <f t="shared" si="6"/>
        <v>-59</v>
      </c>
      <c r="I30" s="110">
        <f t="shared" si="5"/>
        <v>-3.2488986784140934</v>
      </c>
    </row>
    <row r="31" spans="1:9" x14ac:dyDescent="0.25">
      <c r="A31" s="104"/>
      <c r="B31" s="60" t="s">
        <v>178</v>
      </c>
      <c r="C31" s="56" t="s">
        <v>153</v>
      </c>
      <c r="D31" s="53">
        <f t="array" ref="D31:G31">'[1]Pasajeros total'!B35:E35</f>
        <v>2361394</v>
      </c>
      <c r="E31" s="53">
        <v>3082580</v>
      </c>
      <c r="F31" s="53">
        <v>8521056</v>
      </c>
      <c r="G31" s="53">
        <v>12157740</v>
      </c>
      <c r="H31" s="105">
        <f>G31-F31</f>
        <v>3636684</v>
      </c>
      <c r="I31" s="106">
        <f>((G31*100/F31)-100)</f>
        <v>42.678794740933512</v>
      </c>
    </row>
    <row r="32" spans="1:9" x14ac:dyDescent="0.25">
      <c r="A32" s="104"/>
      <c r="B32" s="60"/>
      <c r="C32" s="107" t="s">
        <v>179</v>
      </c>
      <c r="D32" s="108">
        <f t="array" ref="D32:G32">'[1]Pasajeros regulares'!B35:E35</f>
        <v>1741066</v>
      </c>
      <c r="E32" s="108">
        <v>1925109</v>
      </c>
      <c r="F32" s="108">
        <v>6487771</v>
      </c>
      <c r="G32" s="108">
        <v>8226547</v>
      </c>
      <c r="H32" s="109">
        <f>G32-F32</f>
        <v>1738776</v>
      </c>
      <c r="I32" s="110">
        <f>((G32*100/F32)-100)</f>
        <v>26.800822655423559</v>
      </c>
    </row>
    <row r="33" spans="1:9" x14ac:dyDescent="0.25">
      <c r="A33" s="104"/>
      <c r="B33" s="60"/>
      <c r="C33" s="107" t="s">
        <v>180</v>
      </c>
      <c r="D33" s="108">
        <f t="array" ref="D33:G33">'[1]Pasajeros crucero'!B35:E35</f>
        <v>620328</v>
      </c>
      <c r="E33" s="108">
        <v>1157471</v>
      </c>
      <c r="F33" s="108">
        <v>2033285</v>
      </c>
      <c r="G33" s="108">
        <v>3931193</v>
      </c>
      <c r="H33" s="109">
        <f>G33-F33</f>
        <v>1897908</v>
      </c>
      <c r="I33" s="110">
        <f>((G33*100/F33)-100)</f>
        <v>93.341956489129672</v>
      </c>
    </row>
    <row r="34" spans="1:9" x14ac:dyDescent="0.25">
      <c r="A34" s="104"/>
      <c r="B34" s="60" t="s">
        <v>181</v>
      </c>
      <c r="C34" s="56" t="s">
        <v>182</v>
      </c>
      <c r="D34" s="53">
        <f t="array" ref="D34:G34">'[1]Automóviles régimen pasaje'!B35:E35</f>
        <v>443703</v>
      </c>
      <c r="E34" s="53">
        <v>481640</v>
      </c>
      <c r="F34" s="53">
        <v>1729951</v>
      </c>
      <c r="G34" s="53">
        <v>2130221</v>
      </c>
      <c r="H34" s="105">
        <f>G34-F34</f>
        <v>400270</v>
      </c>
      <c r="I34" s="106">
        <f>((G34*100/F34)-100)</f>
        <v>23.137649563484743</v>
      </c>
    </row>
    <row r="35" spans="1:9" x14ac:dyDescent="0.25">
      <c r="A35" s="104"/>
      <c r="B35" s="60"/>
      <c r="C35" s="56" t="s">
        <v>183</v>
      </c>
      <c r="D35" s="53">
        <f t="array" ref="D35:G35">'[1]Automóviles régimen mercancía'!B35:E35</f>
        <v>284703</v>
      </c>
      <c r="E35" s="53">
        <v>365342</v>
      </c>
      <c r="F35" s="53">
        <v>1242950</v>
      </c>
      <c r="G35" s="53">
        <v>1669180</v>
      </c>
      <c r="H35" s="105">
        <f>G35-F35</f>
        <v>426230</v>
      </c>
      <c r="I35" s="106">
        <f>((G35*100/F35)-100)</f>
        <v>34.291805784625296</v>
      </c>
    </row>
    <row r="36" spans="1:9" x14ac:dyDescent="0.25">
      <c r="A36" s="112" t="s">
        <v>145</v>
      </c>
    </row>
  </sheetData>
  <mergeCells count="16">
    <mergeCell ref="A13:A17"/>
    <mergeCell ref="B14:B15"/>
    <mergeCell ref="A18:C18"/>
    <mergeCell ref="A20:A35"/>
    <mergeCell ref="B20:B21"/>
    <mergeCell ref="B22:B23"/>
    <mergeCell ref="B24:B27"/>
    <mergeCell ref="B28:B30"/>
    <mergeCell ref="B31:B33"/>
    <mergeCell ref="B34:B35"/>
    <mergeCell ref="A5:C6"/>
    <mergeCell ref="D5:E5"/>
    <mergeCell ref="F5:G5"/>
    <mergeCell ref="H5:I5"/>
    <mergeCell ref="A7:A12"/>
    <mergeCell ref="B9:B11"/>
  </mergeCells>
  <conditionalFormatting sqref="H7:I35">
    <cfRule type="expression" dxfId="0" priority="1">
      <formula>H7&lt;0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Mayo_2023</vt:lpstr>
      <vt:lpstr>Resumen naturalezas Mayo 2023</vt:lpstr>
      <vt:lpstr>Resumen general Mayo 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2024-05-05T17:45:20Z</dcterms:modified>
</cp:coreProperties>
</file>