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unio_2023" sheetId="1" r:id="rId1"/>
    <sheet name="Resumen naturalezas Junio 2023" sheetId="2" r:id="rId2"/>
    <sheet name="Resumen general Junio 2023" sheetId="5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35" i="5" l="1"/>
  <c r="I35" i="5" s="1"/>
  <c r="F35" i="5"/>
  <c r="E35" i="5"/>
  <c r="D35" i="5" a="1"/>
  <c r="D35" i="5" s="1"/>
  <c r="G34" i="5"/>
  <c r="I34" i="5" s="1"/>
  <c r="F34" i="5"/>
  <c r="D34" i="5" a="1"/>
  <c r="E34" i="5" s="1"/>
  <c r="G33" i="5"/>
  <c r="D33" i="5" a="1"/>
  <c r="D33" i="5" s="1"/>
  <c r="D32" i="5" a="1"/>
  <c r="D31" i="5" a="1"/>
  <c r="G30" i="5"/>
  <c r="I30" i="5" s="1"/>
  <c r="F30" i="5"/>
  <c r="E30" i="5"/>
  <c r="D30" i="5"/>
  <c r="D30" i="5" a="1"/>
  <c r="G29" i="5"/>
  <c r="F29" i="5"/>
  <c r="E29" i="5"/>
  <c r="D29" i="5" a="1"/>
  <c r="D29" i="5" s="1"/>
  <c r="G28" i="5"/>
  <c r="F28" i="5"/>
  <c r="D28" i="5" a="1"/>
  <c r="E28" i="5" s="1"/>
  <c r="G27" i="5"/>
  <c r="I27" i="5" s="1"/>
  <c r="D27" i="5" a="1"/>
  <c r="F27" i="5" s="1"/>
  <c r="D26" i="5" a="1"/>
  <c r="D25" i="5"/>
  <c r="D25" i="5" a="1"/>
  <c r="G24" i="5"/>
  <c r="I24" i="5" s="1"/>
  <c r="F24" i="5"/>
  <c r="E24" i="5"/>
  <c r="D24" i="5"/>
  <c r="D24" i="5" a="1"/>
  <c r="G23" i="5"/>
  <c r="F23" i="5"/>
  <c r="E23" i="5"/>
  <c r="D23" i="5" a="1"/>
  <c r="D23" i="5" s="1"/>
  <c r="G22" i="5"/>
  <c r="F22" i="5"/>
  <c r="D22" i="5" a="1"/>
  <c r="E22" i="5" s="1"/>
  <c r="G21" i="5"/>
  <c r="D21" i="5" a="1"/>
  <c r="F21" i="5" s="1"/>
  <c r="D20" i="5" a="1"/>
  <c r="D16" i="5" a="1"/>
  <c r="G15" i="5"/>
  <c r="I15" i="5" s="1"/>
  <c r="F15" i="5"/>
  <c r="E15" i="5"/>
  <c r="D15" i="5"/>
  <c r="D15" i="5" a="1"/>
  <c r="G14" i="5"/>
  <c r="F14" i="5"/>
  <c r="E14" i="5"/>
  <c r="D14" i="5" a="1"/>
  <c r="D14" i="5" s="1"/>
  <c r="G13" i="5"/>
  <c r="F13" i="5"/>
  <c r="D13" i="5" a="1"/>
  <c r="D13" i="5" s="1"/>
  <c r="G10" i="5"/>
  <c r="D10" i="5" a="1"/>
  <c r="F10" i="5" s="1"/>
  <c r="D9" i="5" a="1"/>
  <c r="D8" i="5" a="1"/>
  <c r="G7" i="5"/>
  <c r="F7" i="5"/>
  <c r="E7" i="5"/>
  <c r="D7" i="5"/>
  <c r="D7" i="5" a="1"/>
  <c r="L48" i="2"/>
  <c r="N48" i="2" s="1"/>
  <c r="K48" i="2"/>
  <c r="J48" i="2"/>
  <c r="H48" i="2"/>
  <c r="I48" i="2" s="1"/>
  <c r="G48" i="2"/>
  <c r="D48" i="2"/>
  <c r="F48" i="2" s="1"/>
  <c r="C48" i="2"/>
  <c r="DP31" i="1"/>
  <c r="DQ31" i="1" s="1"/>
  <c r="DO31" i="1"/>
  <c r="DN31" i="1"/>
  <c r="DM31" i="1"/>
  <c r="DK31" i="1"/>
  <c r="DL31" i="1" s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Q31" i="1"/>
  <c r="CR31" i="1" s="1"/>
  <c r="CP31" i="1"/>
  <c r="CO31" i="1"/>
  <c r="CN31" i="1"/>
  <c r="CL31" i="1"/>
  <c r="CM31" i="1" s="1"/>
  <c r="CK31" i="1"/>
  <c r="CJ31" i="1"/>
  <c r="CI31" i="1"/>
  <c r="CG31" i="1"/>
  <c r="CH31" i="1" s="1"/>
  <c r="CF31" i="1"/>
  <c r="CE31" i="1"/>
  <c r="CD31" i="1"/>
  <c r="CB31" i="1"/>
  <c r="CC31" i="1" s="1"/>
  <c r="CA31" i="1"/>
  <c r="BZ31" i="1"/>
  <c r="BY31" i="1"/>
  <c r="BW31" i="1"/>
  <c r="BX31" i="1" s="1"/>
  <c r="BV31" i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I31" i="1"/>
  <c r="BH31" i="1"/>
  <c r="BG31" i="1"/>
  <c r="BF31" i="1"/>
  <c r="BE31" i="1"/>
  <c r="BC31" i="1"/>
  <c r="BD31" i="1" s="1"/>
  <c r="BB31" i="1"/>
  <c r="BA31" i="1"/>
  <c r="AZ31" i="1"/>
  <c r="AX31" i="1"/>
  <c r="AY31" i="1" s="1"/>
  <c r="AW31" i="1"/>
  <c r="AV31" i="1"/>
  <c r="AU31" i="1"/>
  <c r="AS31" i="1"/>
  <c r="AT31" i="1" s="1"/>
  <c r="AR31" i="1"/>
  <c r="AQ31" i="1"/>
  <c r="AP31" i="1"/>
  <c r="AN31" i="1"/>
  <c r="AO31" i="1" s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P31" i="1"/>
  <c r="O31" i="1"/>
  <c r="N31" i="1"/>
  <c r="M31" i="1"/>
  <c r="L31" i="1"/>
  <c r="D17" i="5" l="1"/>
  <c r="G9" i="5"/>
  <c r="F9" i="5"/>
  <c r="F11" i="5" s="1"/>
  <c r="E9" i="5"/>
  <c r="E11" i="5" s="1"/>
  <c r="D9" i="5"/>
  <c r="H13" i="5"/>
  <c r="I13" i="5"/>
  <c r="F12" i="5"/>
  <c r="H22" i="5"/>
  <c r="I22" i="5"/>
  <c r="H27" i="5"/>
  <c r="I7" i="5"/>
  <c r="D26" i="5"/>
  <c r="G26" i="5"/>
  <c r="F26" i="5"/>
  <c r="E26" i="5"/>
  <c r="H29" i="5"/>
  <c r="F31" i="5"/>
  <c r="G31" i="5"/>
  <c r="E31" i="5"/>
  <c r="G8" i="5"/>
  <c r="F8" i="5"/>
  <c r="E8" i="5"/>
  <c r="I21" i="5"/>
  <c r="D31" i="5"/>
  <c r="H33" i="5"/>
  <c r="I33" i="5"/>
  <c r="D8" i="5"/>
  <c r="I10" i="5"/>
  <c r="I14" i="5"/>
  <c r="G16" i="5"/>
  <c r="F16" i="5"/>
  <c r="E16" i="5"/>
  <c r="H21" i="5"/>
  <c r="I28" i="5"/>
  <c r="H28" i="5"/>
  <c r="D12" i="5"/>
  <c r="D18" i="5" s="1"/>
  <c r="H10" i="5"/>
  <c r="F17" i="5"/>
  <c r="D16" i="5"/>
  <c r="D20" i="5"/>
  <c r="G20" i="5"/>
  <c r="F20" i="5"/>
  <c r="E20" i="5"/>
  <c r="I23" i="5"/>
  <c r="E25" i="5"/>
  <c r="G25" i="5"/>
  <c r="F25" i="5"/>
  <c r="E32" i="5"/>
  <c r="D32" i="5"/>
  <c r="G32" i="5"/>
  <c r="F32" i="5"/>
  <c r="H34" i="5"/>
  <c r="D10" i="5"/>
  <c r="H14" i="5"/>
  <c r="D21" i="5"/>
  <c r="H23" i="5"/>
  <c r="D27" i="5"/>
  <c r="H35" i="5"/>
  <c r="H7" i="5"/>
  <c r="E10" i="5"/>
  <c r="H15" i="5"/>
  <c r="E21" i="5"/>
  <c r="D22" i="5"/>
  <c r="H24" i="5"/>
  <c r="E27" i="5"/>
  <c r="D28" i="5"/>
  <c r="I29" i="5"/>
  <c r="H30" i="5"/>
  <c r="E33" i="5"/>
  <c r="D34" i="5"/>
  <c r="E13" i="5"/>
  <c r="F33" i="5"/>
  <c r="E48" i="2"/>
  <c r="M48" i="2"/>
  <c r="H8" i="5" l="1"/>
  <c r="I8" i="5"/>
  <c r="G12" i="5"/>
  <c r="I26" i="5"/>
  <c r="H26" i="5"/>
  <c r="F18" i="5"/>
  <c r="H16" i="5"/>
  <c r="I16" i="5"/>
  <c r="H31" i="5"/>
  <c r="I31" i="5"/>
  <c r="I9" i="5"/>
  <c r="H9" i="5"/>
  <c r="G11" i="5"/>
  <c r="E17" i="5"/>
  <c r="I20" i="5"/>
  <c r="H20" i="5"/>
  <c r="G17" i="5"/>
  <c r="E12" i="5"/>
  <c r="H25" i="5"/>
  <c r="I25" i="5"/>
  <c r="D11" i="5"/>
  <c r="I32" i="5"/>
  <c r="H32" i="5"/>
  <c r="H17" i="5" l="1"/>
  <c r="I17" i="5"/>
  <c r="G18" i="5"/>
  <c r="I12" i="5"/>
  <c r="H12" i="5"/>
  <c r="I11" i="5"/>
  <c r="H11" i="5"/>
  <c r="E18" i="5"/>
  <c r="H18" i="5" l="1"/>
  <c r="I18" i="5"/>
  <c r="J31" i="1"/>
  <c r="K31" i="1" s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<sst xmlns="http://schemas.openxmlformats.org/spreadsheetml/2006/main" count="451" uniqueCount="184">
  <si>
    <t>Autoridad Portuaria</t>
  </si>
  <si>
    <t>Acumulado desde Enero Graneles Líquidos</t>
  </si>
  <si>
    <t>Acumulado desde Enero Graneles Sólidos</t>
  </si>
  <si>
    <t>Acumulado desde Enero Mercancía General</t>
  </si>
  <si>
    <t>Acumulado desde Enero Mercancía general en contenedores</t>
  </si>
  <si>
    <t>Acumulado desde Enero Pesca</t>
  </si>
  <si>
    <t>Acumulado desde Enero Avituallamiento</t>
  </si>
  <si>
    <t>Acumulado desde Enero Avituallamiento de combustibles líquidos</t>
  </si>
  <si>
    <t>Acumulado desde Enero Tráfico interior</t>
  </si>
  <si>
    <t>Acumulado desde Enero Mercancías en tránsito</t>
  </si>
  <si>
    <t>Acumulado desde Enero Mercancías en tránsito en contenedores</t>
  </si>
  <si>
    <t>Acumulado desde Enero Tráfico Ro-Ro</t>
  </si>
  <si>
    <t>Acumulado desde Enero Unidades de transporte intermodal Ro-Ro UTIS</t>
  </si>
  <si>
    <t>Acumulado desde Enero Contenedores TEUS</t>
  </si>
  <si>
    <t>Acumulado desde Enero Contenedores en tránsito TEUS</t>
  </si>
  <si>
    <t>Acumulado desde Enero Contenedores entrada-salida nacional TEUS</t>
  </si>
  <si>
    <t>Acumulado desde Enero Contenedores entrada-salida exterior TEUS</t>
  </si>
  <si>
    <t>Acumulado desde Enero Buques mercantes (Número)</t>
  </si>
  <si>
    <t>Acumulado desde Enero Buques mercantes (G.T.)</t>
  </si>
  <si>
    <t>Acumulado desde Enero Buques de crucero (Número)</t>
  </si>
  <si>
    <t>Acumulado desde Enero Pasajeros en régimen de transporte y de crucero (Número)</t>
  </si>
  <si>
    <t>Acumulado desde Enero Pasajeros en régimen de transporte (Número)</t>
  </si>
  <si>
    <t>Acumulado desde Enero Pasajeros de crucero (Número)</t>
  </si>
  <si>
    <t>Acumulado desde Enero Automóviles en régimen de pasaje (Unidades)</t>
  </si>
  <si>
    <t>Acumulado desde Enero Automóviles en régimen de mercancía (Unidades)</t>
  </si>
  <si>
    <t>2022 t</t>
  </si>
  <si>
    <t>2023 t</t>
  </si>
  <si>
    <t>Var. (%)</t>
  </si>
  <si>
    <t>2022 GT</t>
  </si>
  <si>
    <t>2023 GT</t>
  </si>
  <si>
    <t>Junio Graneles Líquidos</t>
  </si>
  <si>
    <t>Junio Graneles Sólidos</t>
  </si>
  <si>
    <t>Junio Mercancía General</t>
  </si>
  <si>
    <t>Junio Mercancía general en contenedores</t>
  </si>
  <si>
    <t>Junio Pesca</t>
  </si>
  <si>
    <t>Junio Avituallamiento</t>
  </si>
  <si>
    <t>Junio Avituallamiento de combustibles líquidos</t>
  </si>
  <si>
    <t>Junio Tráfico interior</t>
  </si>
  <si>
    <t>Junio Mercancías en tránsito</t>
  </si>
  <si>
    <t>Junio Mercancías en tránsito en contenedores</t>
  </si>
  <si>
    <t>Junio Tráfico Ro-Ro</t>
  </si>
  <si>
    <t>Junio Unidades de transporte intermodal Ro-Ro UTIS</t>
  </si>
  <si>
    <t>Junio Contenedores TEUS</t>
  </si>
  <si>
    <t>Junio Contenedores en tránsito TEUS</t>
  </si>
  <si>
    <t>Junio Contenedores entrada-salida nacional TEUS</t>
  </si>
  <si>
    <t>Junio Contenedores entrada-salida exterior TEUS</t>
  </si>
  <si>
    <t>Junio Buques mercantes (Número)</t>
  </si>
  <si>
    <t>Junio Buques mercantes (G.T.)</t>
  </si>
  <si>
    <t>Junio Buques de crucero (Número)</t>
  </si>
  <si>
    <t>Junio Pasajeros en régimen de transporte y de crucero (Número)</t>
  </si>
  <si>
    <t>Junio Pasajeros en régimen de transporte (Número)</t>
  </si>
  <si>
    <t>Junio Pasajeros de crucero (Número)</t>
  </si>
  <si>
    <t>Junio Automóviles en régimen de pasaje (Unidades)</t>
  </si>
  <si>
    <t>Junio Automóviles en régimen de mercancía (Unidades)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</si>
  <si>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</si>
  <si>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</si>
  <si>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</si>
  <si>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</si>
  <si>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</si>
  <si>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</si>
  <si>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</si>
  <si>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</si>
  <si>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</si>
  <si>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</si>
  <si>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</si>
  <si>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</si>
  <si>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</si>
  <si>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</si>
  <si>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</si>
  <si>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</si>
  <si>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</si>
  <si>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</si>
  <si>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>Melilla</t>
  </si>
  <si>
    <t>Motril</t>
  </si>
  <si>
    <t>Pasaia</t>
  </si>
  <si>
    <t xml:space="preserve"> 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</si>
  <si>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</si>
  <si>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</si>
  <si>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</si>
  <si>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</si>
  <si>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</si>
  <si>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</si>
  <si>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</si>
  <si>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</si>
  <si>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RESUMEN DE MERCANCÍAS SEGÚN SU NATURALEZA Y PRESENTACIÓN</t>
  </si>
  <si>
    <t>Datos en toneladas</t>
  </si>
  <si>
    <t>Fecha: 25/1/2024</t>
  </si>
  <si>
    <t>GRANELES LÍQUIDOS</t>
  </si>
  <si>
    <t>GRANELES SÓLIDOS</t>
  </si>
  <si>
    <t>MERCANCÍA GENERAL</t>
  </si>
  <si>
    <t>MERCANCÍAS SEGÚN SU NATURALEZA</t>
  </si>
  <si>
    <t>Acumulado desde enero</t>
  </si>
  <si>
    <t>Variación</t>
  </si>
  <si>
    <t>Diferencia</t>
  </si>
  <si>
    <t>%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</si>
  <si>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</si>
  <si>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</si>
  <si>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</si>
  <si>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</si>
  <si>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</si>
  <si>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</si>
  <si>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</si>
  <si>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</si>
  <si>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</si>
  <si>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</si>
  <si>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</si>
  <si>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</si>
  <si>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</si>
  <si>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</si>
  <si>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</si>
  <si>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</si>
  <si>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</si>
  <si>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</si>
  <si>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</si>
  <si>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</si>
  <si>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</si>
  <si>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</si>
  <si>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</si>
  <si>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</si>
  <si>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</si>
  <si>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</si>
  <si>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</si>
  <si>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</si>
  <si>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</si>
  <si>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</si>
  <si>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</si>
  <si>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</si>
  <si>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</si>
  <si>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</si>
  <si>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</si>
  <si>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</si>
  <si>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</si>
  <si>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</si>
  <si>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</si>
  <si>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</si>
  <si>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</si>
  <si>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</si>
  <si>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</si>
  <si>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</si>
  <si>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</si>
  <si>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</si>
  <si>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</si>
  <si>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</si>
  <si>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</si>
  <si>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</si>
  <si>
    <t>(*) Incluye cargas, descargas, tránsito, transbordo y taras</t>
  </si>
  <si>
    <t>RESUMEN DEL TRÁFICO PORTUARIO</t>
  </si>
  <si>
    <t>Datos en toneladas salvo indicación expresa</t>
  </si>
  <si>
    <t>CONCEPTO</t>
  </si>
  <si>
    <t xml:space="preserve"> Junio </t>
  </si>
  <si>
    <t>Acumulado desde Enero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</si>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</sst>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_ ;[Red]\-#,##0\ "/>
    <numFmt numFmtId="166" formatCode="#,##0.0_ ;[Red]\-#,##0.0\ "/>
    <numFmt numFmtId="167" formatCode="0.0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3" fontId="11" fillId="5" borderId="16" xfId="0" applyNumberFormat="1" applyFont="1" applyFill="1" applyBorder="1" applyAlignment="1">
      <alignment horizontal="right" vertical="center" wrapText="1"/>
    </xf>
    <xf numFmtId="3" fontId="11" fillId="5" borderId="17" xfId="0" applyNumberFormat="1" applyFont="1" applyFill="1" applyBorder="1" applyAlignment="1">
      <alignment horizontal="right" vertical="center" wrapText="1"/>
    </xf>
    <xf numFmtId="165" fontId="11" fillId="5" borderId="18" xfId="0" applyNumberFormat="1" applyFont="1" applyFill="1" applyBorder="1" applyAlignment="1">
      <alignment horizontal="right" vertical="center" wrapText="1"/>
    </xf>
    <xf numFmtId="166" fontId="11" fillId="5" borderId="19" xfId="0" applyNumberFormat="1" applyFont="1" applyFill="1" applyBorder="1" applyAlignment="1">
      <alignment horizontal="right" vertical="center" wrapText="1"/>
    </xf>
    <xf numFmtId="3" fontId="11" fillId="5" borderId="20" xfId="0" applyNumberFormat="1" applyFont="1" applyFill="1" applyBorder="1" applyAlignment="1">
      <alignment horizontal="right" vertical="center" wrapText="1"/>
    </xf>
    <xf numFmtId="0" fontId="9" fillId="2" borderId="21" xfId="0" applyFont="1" applyFill="1" applyBorder="1" applyAlignment="1">
      <alignment horizontal="right" vertical="center"/>
    </xf>
    <xf numFmtId="3" fontId="9" fillId="2" borderId="10" xfId="0" applyNumberFormat="1" applyFont="1" applyFill="1" applyBorder="1" applyAlignment="1">
      <alignment horizontal="right" vertical="center"/>
    </xf>
    <xf numFmtId="166" fontId="9" fillId="2" borderId="1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left" vertical="center" wrapText="1" indent="1"/>
    </xf>
    <xf numFmtId="0" fontId="16" fillId="3" borderId="2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3" fontId="17" fillId="3" borderId="3" xfId="0" applyNumberFormat="1" applyFont="1" applyFill="1" applyBorder="1" applyAlignment="1">
      <alignment horizontal="right" vertical="center"/>
    </xf>
    <xf numFmtId="3" fontId="17" fillId="3" borderId="3" xfId="0" applyNumberFormat="1" applyFont="1" applyFill="1" applyBorder="1" applyAlignment="1">
      <alignment vertical="center"/>
    </xf>
    <xf numFmtId="167" fontId="17" fillId="3" borderId="3" xfId="0" applyNumberFormat="1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left" vertical="center"/>
    </xf>
    <xf numFmtId="3" fontId="17" fillId="3" borderId="10" xfId="0" applyNumberFormat="1" applyFont="1" applyFill="1" applyBorder="1" applyAlignment="1">
      <alignment horizontal="right" vertical="center"/>
    </xf>
    <xf numFmtId="3" fontId="17" fillId="3" borderId="10" xfId="0" applyNumberFormat="1" applyFont="1" applyFill="1" applyBorder="1" applyAlignment="1">
      <alignment vertical="center"/>
    </xf>
    <xf numFmtId="167" fontId="17" fillId="3" borderId="10" xfId="0" applyNumberFormat="1" applyFont="1" applyFill="1" applyBorder="1" applyAlignment="1">
      <alignment horizontal="right" vertical="center"/>
    </xf>
    <xf numFmtId="0" fontId="16" fillId="3" borderId="26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3" fontId="17" fillId="3" borderId="4" xfId="0" applyNumberFormat="1" applyFont="1" applyFill="1" applyBorder="1" applyAlignment="1">
      <alignment horizontal="right" vertical="center"/>
    </xf>
    <xf numFmtId="3" fontId="17" fillId="3" borderId="0" xfId="0" applyNumberFormat="1" applyFont="1" applyFill="1" applyAlignment="1">
      <alignment horizontal="right" vertical="center"/>
    </xf>
    <xf numFmtId="0" fontId="18" fillId="5" borderId="9" xfId="0" applyFont="1" applyFill="1" applyBorder="1" applyAlignment="1">
      <alignment horizontal="left" vertical="center"/>
    </xf>
    <xf numFmtId="3" fontId="17" fillId="0" borderId="3" xfId="0" applyNumberFormat="1" applyFont="1" applyBorder="1" applyAlignment="1">
      <alignment horizontal="right" vertical="center"/>
    </xf>
    <xf numFmtId="3" fontId="17" fillId="0" borderId="27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vertical="center"/>
    </xf>
    <xf numFmtId="167" fontId="17" fillId="0" borderId="25" xfId="0" applyNumberFormat="1" applyFont="1" applyBorder="1" applyAlignment="1">
      <alignment horizontal="right" vertical="center"/>
    </xf>
    <xf numFmtId="3" fontId="17" fillId="0" borderId="4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167" fontId="17" fillId="0" borderId="4" xfId="0" applyNumberFormat="1" applyFont="1" applyBorder="1" applyAlignment="1">
      <alignment horizontal="right" vertical="center"/>
    </xf>
    <xf numFmtId="0" fontId="2" fillId="4" borderId="28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right" vertical="center"/>
    </xf>
    <xf numFmtId="3" fontId="19" fillId="4" borderId="8" xfId="0" applyNumberFormat="1" applyFont="1" applyFill="1" applyBorder="1" applyAlignment="1">
      <alignment horizontal="right" vertical="center"/>
    </xf>
    <xf numFmtId="3" fontId="19" fillId="4" borderId="3" xfId="0" applyNumberFormat="1" applyFont="1" applyFill="1" applyBorder="1" applyAlignment="1">
      <alignment horizontal="right" vertical="center"/>
    </xf>
    <xf numFmtId="167" fontId="19" fillId="4" borderId="10" xfId="0" applyNumberFormat="1" applyFont="1" applyFill="1" applyBorder="1" applyAlignment="1">
      <alignment horizontal="right" vertical="center"/>
    </xf>
    <xf numFmtId="0" fontId="16" fillId="4" borderId="22" xfId="0" applyFont="1" applyFill="1" applyBorder="1" applyAlignment="1">
      <alignment horizontal="left" vertical="center" indent="1"/>
    </xf>
    <xf numFmtId="3" fontId="17" fillId="3" borderId="8" xfId="0" applyNumberFormat="1" applyFont="1" applyFill="1" applyBorder="1" applyAlignment="1">
      <alignment horizontal="right" vertical="center"/>
    </xf>
    <xf numFmtId="3" fontId="17" fillId="3" borderId="9" xfId="0" applyNumberFormat="1" applyFont="1" applyFill="1" applyBorder="1" applyAlignment="1">
      <alignment horizontal="right" vertical="center"/>
    </xf>
    <xf numFmtId="3" fontId="17" fillId="3" borderId="7" xfId="0" applyNumberFormat="1" applyFont="1" applyFill="1" applyBorder="1" applyAlignment="1">
      <alignment horizontal="right" vertical="center"/>
    </xf>
    <xf numFmtId="167" fontId="17" fillId="3" borderId="29" xfId="0" applyNumberFormat="1" applyFont="1" applyFill="1" applyBorder="1" applyAlignment="1">
      <alignment horizontal="right" vertical="center"/>
    </xf>
    <xf numFmtId="3" fontId="17" fillId="0" borderId="30" xfId="0" applyNumberFormat="1" applyFont="1" applyBorder="1" applyAlignment="1">
      <alignment horizontal="right" vertical="center"/>
    </xf>
    <xf numFmtId="3" fontId="17" fillId="0" borderId="9" xfId="0" applyNumberFormat="1" applyFont="1" applyBorder="1" applyAlignment="1">
      <alignment horizontal="right" vertical="center"/>
    </xf>
    <xf numFmtId="167" fontId="17" fillId="0" borderId="23" xfId="0" applyNumberFormat="1" applyFont="1" applyBorder="1" applyAlignment="1">
      <alignment horizontal="right" vertical="center"/>
    </xf>
    <xf numFmtId="3" fontId="17" fillId="3" borderId="25" xfId="0" applyNumberFormat="1" applyFont="1" applyFill="1" applyBorder="1" applyAlignment="1">
      <alignment horizontal="right" vertical="center"/>
    </xf>
    <xf numFmtId="3" fontId="17" fillId="3" borderId="31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3" fontId="16" fillId="4" borderId="3" xfId="0" applyNumberFormat="1" applyFont="1" applyFill="1" applyBorder="1" applyAlignment="1">
      <alignment horizontal="right" vertical="center"/>
    </xf>
    <xf numFmtId="3" fontId="16" fillId="4" borderId="10" xfId="0" applyNumberFormat="1" applyFont="1" applyFill="1" applyBorder="1" applyAlignment="1">
      <alignment horizontal="right" vertical="center"/>
    </xf>
    <xf numFmtId="3" fontId="16" fillId="4" borderId="8" xfId="0" applyNumberFormat="1" applyFont="1" applyFill="1" applyBorder="1" applyAlignment="1">
      <alignment horizontal="right" vertical="center"/>
    </xf>
    <xf numFmtId="0" fontId="20" fillId="2" borderId="21" xfId="0" applyFont="1" applyFill="1" applyBorder="1" applyAlignment="1">
      <alignment horizontal="right" vertical="center"/>
    </xf>
    <xf numFmtId="3" fontId="20" fillId="2" borderId="0" xfId="0" applyNumberFormat="1" applyFont="1" applyFill="1" applyAlignment="1">
      <alignment horizontal="right" vertical="center"/>
    </xf>
    <xf numFmtId="3" fontId="20" fillId="2" borderId="9" xfId="0" applyNumberFormat="1" applyFont="1" applyFill="1" applyBorder="1" applyAlignment="1">
      <alignment horizontal="right" vertical="center"/>
    </xf>
    <xf numFmtId="3" fontId="20" fillId="2" borderId="3" xfId="0" applyNumberFormat="1" applyFont="1" applyFill="1" applyBorder="1" applyAlignment="1">
      <alignment vertical="center"/>
    </xf>
    <xf numFmtId="167" fontId="20" fillId="2" borderId="29" xfId="0" applyNumberFormat="1" applyFont="1" applyFill="1" applyBorder="1" applyAlignment="1">
      <alignment horizontal="right" vertical="center"/>
    </xf>
    <xf numFmtId="0" fontId="21" fillId="0" borderId="23" xfId="0" applyFont="1" applyBorder="1" applyAlignment="1">
      <alignment vertical="center"/>
    </xf>
    <xf numFmtId="0" fontId="22" fillId="0" borderId="3" xfId="0" applyFont="1" applyBorder="1" applyAlignment="1">
      <alignment horizontal="left" vertical="center"/>
    </xf>
    <xf numFmtId="0" fontId="22" fillId="0" borderId="30" xfId="0" applyFont="1" applyBorder="1" applyAlignment="1">
      <alignment vertical="center"/>
    </xf>
    <xf numFmtId="0" fontId="17" fillId="0" borderId="9" xfId="0" applyFont="1" applyBorder="1" applyAlignment="1">
      <alignment horizontal="right" vertical="center"/>
    </xf>
    <xf numFmtId="0" fontId="17" fillId="0" borderId="24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6" fillId="4" borderId="29" xfId="0" applyFont="1" applyFill="1" applyBorder="1" applyAlignment="1">
      <alignment horizontal="left" vertical="center" indent="1"/>
    </xf>
    <xf numFmtId="165" fontId="17" fillId="3" borderId="3" xfId="0" applyNumberFormat="1" applyFont="1" applyFill="1" applyBorder="1" applyAlignment="1">
      <alignment horizontal="right" vertical="center"/>
    </xf>
    <xf numFmtId="166" fontId="17" fillId="3" borderId="3" xfId="0" applyNumberFormat="1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left" vertical="center"/>
    </xf>
    <xf numFmtId="3" fontId="17" fillId="5" borderId="3" xfId="0" applyNumberFormat="1" applyFont="1" applyFill="1" applyBorder="1" applyAlignment="1">
      <alignment horizontal="right" vertical="center"/>
    </xf>
    <xf numFmtId="165" fontId="17" fillId="5" borderId="3" xfId="0" applyNumberFormat="1" applyFont="1" applyFill="1" applyBorder="1" applyAlignment="1">
      <alignment horizontal="right" vertical="center"/>
    </xf>
    <xf numFmtId="166" fontId="17" fillId="5" borderId="3" xfId="0" applyNumberFormat="1" applyFont="1" applyFill="1" applyBorder="1" applyAlignment="1">
      <alignment horizontal="right" vertical="center"/>
    </xf>
    <xf numFmtId="0" fontId="16" fillId="5" borderId="3" xfId="0" applyFont="1" applyFill="1" applyBorder="1" applyAlignment="1">
      <alignment horizontal="left" vertical="center"/>
    </xf>
    <xf numFmtId="0" fontId="23" fillId="0" borderId="7" xfId="0" applyFont="1" applyBorder="1" applyAlignment="1">
      <alignment vertical="center"/>
    </xf>
  </cellXfs>
  <cellStyles count="1">
    <cellStyle name="Normal" xfId="0" builtinId="0"/>
  </cellStyles>
  <dxfs count="10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06%20Junio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5">
          <cell r="B35">
            <v>15329191</v>
          </cell>
          <cell r="C35">
            <v>13418867</v>
          </cell>
          <cell r="D35">
            <v>91359401</v>
          </cell>
          <cell r="E35">
            <v>87739891</v>
          </cell>
        </row>
      </sheetData>
      <sheetData sheetId="8">
        <row r="35">
          <cell r="B35">
            <v>7882149</v>
          </cell>
          <cell r="C35">
            <v>8492952</v>
          </cell>
          <cell r="D35">
            <v>46278261</v>
          </cell>
          <cell r="E35">
            <v>47253789</v>
          </cell>
        </row>
      </sheetData>
      <sheetData sheetId="9">
        <row r="35">
          <cell r="B35">
            <v>24001455</v>
          </cell>
          <cell r="C35">
            <v>22719729</v>
          </cell>
          <cell r="D35">
            <v>139902761</v>
          </cell>
          <cell r="E35">
            <v>131853091</v>
          </cell>
        </row>
      </sheetData>
      <sheetData sheetId="10">
        <row r="35">
          <cell r="B35">
            <v>16224106</v>
          </cell>
          <cell r="C35">
            <v>15106077</v>
          </cell>
          <cell r="D35">
            <v>96889811</v>
          </cell>
          <cell r="E35">
            <v>88649226</v>
          </cell>
        </row>
      </sheetData>
      <sheetData sheetId="11">
        <row r="35">
          <cell r="B35">
            <v>14071.424000000001</v>
          </cell>
          <cell r="C35">
            <v>14286.170999999997</v>
          </cell>
          <cell r="D35">
            <v>73474.33</v>
          </cell>
          <cell r="E35">
            <v>69194.278999999995</v>
          </cell>
        </row>
      </sheetData>
      <sheetData sheetId="12">
        <row r="35">
          <cell r="B35">
            <v>922481</v>
          </cell>
          <cell r="C35">
            <v>871084</v>
          </cell>
          <cell r="D35">
            <v>5701519</v>
          </cell>
          <cell r="E35">
            <v>5340215</v>
          </cell>
        </row>
      </sheetData>
      <sheetData sheetId="13">
        <row r="35">
          <cell r="B35">
            <v>792008</v>
          </cell>
          <cell r="C35">
            <v>710755</v>
          </cell>
          <cell r="D35">
            <v>4844559</v>
          </cell>
          <cell r="E35">
            <v>4453003</v>
          </cell>
        </row>
      </sheetData>
      <sheetData sheetId="14">
        <row r="35">
          <cell r="B35">
            <v>246790</v>
          </cell>
          <cell r="C35">
            <v>360083</v>
          </cell>
          <cell r="D35">
            <v>1838464</v>
          </cell>
          <cell r="E35">
            <v>1832721</v>
          </cell>
        </row>
      </sheetData>
      <sheetData sheetId="15">
        <row r="35">
          <cell r="B35">
            <v>12087230</v>
          </cell>
          <cell r="C35">
            <v>11787634</v>
          </cell>
          <cell r="D35">
            <v>74962051</v>
          </cell>
          <cell r="E35">
            <v>72468700</v>
          </cell>
        </row>
      </sheetData>
      <sheetData sheetId="16">
        <row r="35">
          <cell r="B35">
            <v>9184214</v>
          </cell>
          <cell r="C35">
            <v>8834926</v>
          </cell>
          <cell r="D35">
            <v>57654858</v>
          </cell>
          <cell r="E35">
            <v>52243065</v>
          </cell>
        </row>
      </sheetData>
      <sheetData sheetId="17">
        <row r="35">
          <cell r="B35">
            <v>6527661</v>
          </cell>
          <cell r="C35">
            <v>6516931</v>
          </cell>
          <cell r="D35">
            <v>36282154</v>
          </cell>
          <cell r="E35">
            <v>37037562</v>
          </cell>
        </row>
      </sheetData>
      <sheetData sheetId="18">
        <row r="35">
          <cell r="B35">
            <v>275025</v>
          </cell>
          <cell r="C35">
            <v>274061</v>
          </cell>
          <cell r="D35">
            <v>1509019</v>
          </cell>
          <cell r="E35">
            <v>1526869</v>
          </cell>
        </row>
      </sheetData>
      <sheetData sheetId="19">
        <row r="35">
          <cell r="B35">
            <v>1474293.75</v>
          </cell>
          <cell r="C35">
            <v>1387317.25</v>
          </cell>
          <cell r="D35">
            <v>8774709.25</v>
          </cell>
          <cell r="E35">
            <v>8088730.25</v>
          </cell>
        </row>
      </sheetData>
      <sheetData sheetId="20">
        <row r="35">
          <cell r="B35">
            <v>719435.25</v>
          </cell>
          <cell r="C35">
            <v>702790</v>
          </cell>
          <cell r="D35">
            <v>4597803.67</v>
          </cell>
          <cell r="E35">
            <v>4124249.75</v>
          </cell>
        </row>
      </sheetData>
      <sheetData sheetId="21">
        <row r="35">
          <cell r="B35">
            <v>188694.25</v>
          </cell>
          <cell r="C35">
            <v>174582.25</v>
          </cell>
          <cell r="D35">
            <v>1026728.25</v>
          </cell>
          <cell r="E35">
            <v>1023278.75</v>
          </cell>
        </row>
      </sheetData>
      <sheetData sheetId="22">
        <row r="35">
          <cell r="B35">
            <v>566164.25</v>
          </cell>
          <cell r="C35">
            <v>509945</v>
          </cell>
          <cell r="D35">
            <v>3150177.33</v>
          </cell>
          <cell r="E35">
            <v>2941201.75</v>
          </cell>
        </row>
      </sheetData>
      <sheetData sheetId="23">
        <row r="35">
          <cell r="B35">
            <v>14045</v>
          </cell>
          <cell r="C35">
            <v>15351</v>
          </cell>
          <cell r="D35">
            <v>72078</v>
          </cell>
          <cell r="E35">
            <v>77228</v>
          </cell>
        </row>
      </sheetData>
      <sheetData sheetId="24">
        <row r="35">
          <cell r="B35">
            <v>207393708</v>
          </cell>
          <cell r="C35">
            <v>225672745</v>
          </cell>
          <cell r="D35">
            <v>1167637070</v>
          </cell>
          <cell r="E35">
            <v>1252268087</v>
          </cell>
        </row>
      </sheetData>
      <sheetData sheetId="25">
        <row r="35">
          <cell r="B35">
            <v>287</v>
          </cell>
          <cell r="C35">
            <v>313</v>
          </cell>
          <cell r="D35">
            <v>2103</v>
          </cell>
          <cell r="E35">
            <v>2070</v>
          </cell>
        </row>
      </sheetData>
      <sheetData sheetId="26">
        <row r="35">
          <cell r="B35">
            <v>2973892</v>
          </cell>
          <cell r="C35">
            <v>3511591</v>
          </cell>
          <cell r="D35">
            <v>11494948</v>
          </cell>
          <cell r="E35">
            <v>15669331</v>
          </cell>
        </row>
      </sheetData>
      <sheetData sheetId="27">
        <row r="35">
          <cell r="B35">
            <v>2355013</v>
          </cell>
          <cell r="C35">
            <v>2489764</v>
          </cell>
          <cell r="D35">
            <v>8842784</v>
          </cell>
          <cell r="E35">
            <v>10716311</v>
          </cell>
        </row>
      </sheetData>
      <sheetData sheetId="28">
        <row r="35">
          <cell r="B35">
            <v>618879</v>
          </cell>
          <cell r="C35">
            <v>1021827</v>
          </cell>
          <cell r="D35">
            <v>2652164</v>
          </cell>
          <cell r="E35">
            <v>4953020</v>
          </cell>
        </row>
      </sheetData>
      <sheetData sheetId="29">
        <row r="35">
          <cell r="B35">
            <v>520416</v>
          </cell>
          <cell r="C35">
            <v>568915</v>
          </cell>
          <cell r="D35">
            <v>2250367</v>
          </cell>
          <cell r="E35">
            <v>2699136</v>
          </cell>
        </row>
      </sheetData>
      <sheetData sheetId="30">
        <row r="35">
          <cell r="B35">
            <v>285577</v>
          </cell>
          <cell r="C35">
            <v>348303</v>
          </cell>
          <cell r="D35">
            <v>1528527</v>
          </cell>
          <cell r="E35">
            <v>2017483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opLeftCell="CZ1" workbookViewId="0">
      <selection activeCell="DM3" sqref="DM3:DQ31"/>
    </sheetView>
  </sheetViews>
  <sheetFormatPr baseColWidth="10" defaultColWidth="9.140625" defaultRowHeight="15" x14ac:dyDescent="0.25"/>
  <cols>
    <col min="1" max="1" width="18.85546875" customWidth="1"/>
    <col min="90" max="90" width="10.42578125" customWidth="1"/>
    <col min="98" max="98" width="13.140625" customWidth="1"/>
  </cols>
  <sheetData>
    <row r="1" spans="1:121" ht="38.25" customHeight="1" x14ac:dyDescent="0.25">
      <c r="A1" s="1" t="s">
        <v>0</v>
      </c>
      <c r="B1" s="2" t="s">
        <v>30</v>
      </c>
      <c r="C1" s="2"/>
      <c r="D1" s="2" t="s">
        <v>1</v>
      </c>
      <c r="E1" s="2"/>
      <c r="F1" s="2"/>
      <c r="G1" s="2" t="s">
        <v>31</v>
      </c>
      <c r="H1" s="2"/>
      <c r="I1" s="2" t="s">
        <v>2</v>
      </c>
      <c r="J1" s="2"/>
      <c r="K1" s="2"/>
      <c r="L1" s="2" t="s">
        <v>32</v>
      </c>
      <c r="M1" s="2"/>
      <c r="N1" s="2" t="s">
        <v>3</v>
      </c>
      <c r="O1" s="2"/>
      <c r="P1" s="2"/>
      <c r="Q1" s="2" t="s">
        <v>33</v>
      </c>
      <c r="R1" s="2"/>
      <c r="S1" s="2" t="s">
        <v>4</v>
      </c>
      <c r="T1" s="2"/>
      <c r="U1" s="2"/>
      <c r="V1" s="2" t="s">
        <v>34</v>
      </c>
      <c r="W1" s="2"/>
      <c r="X1" s="2" t="s">
        <v>5</v>
      </c>
      <c r="Y1" s="2"/>
      <c r="Z1" s="2"/>
      <c r="AA1" s="3" t="s">
        <v>35</v>
      </c>
      <c r="AB1" s="3"/>
      <c r="AC1" s="2" t="s">
        <v>6</v>
      </c>
      <c r="AD1" s="2"/>
      <c r="AE1" s="2"/>
      <c r="AF1" s="2" t="s">
        <v>36</v>
      </c>
      <c r="AG1" s="2"/>
      <c r="AH1" s="2" t="s">
        <v>7</v>
      </c>
      <c r="AI1" s="2"/>
      <c r="AJ1" s="2"/>
      <c r="AK1" s="2" t="s">
        <v>37</v>
      </c>
      <c r="AL1" s="2"/>
      <c r="AM1" s="2" t="s">
        <v>8</v>
      </c>
      <c r="AN1" s="2"/>
      <c r="AO1" s="2"/>
      <c r="AP1" s="2" t="s">
        <v>38</v>
      </c>
      <c r="AQ1" s="2"/>
      <c r="AR1" s="2" t="s">
        <v>9</v>
      </c>
      <c r="AS1" s="2"/>
      <c r="AT1" s="2"/>
      <c r="AU1" s="2" t="s">
        <v>39</v>
      </c>
      <c r="AV1" s="2"/>
      <c r="AW1" s="2" t="s">
        <v>10</v>
      </c>
      <c r="AX1" s="2"/>
      <c r="AY1" s="2"/>
      <c r="AZ1" s="3" t="s">
        <v>40</v>
      </c>
      <c r="BA1" s="3"/>
      <c r="BB1" s="2" t="s">
        <v>11</v>
      </c>
      <c r="BC1" s="2"/>
      <c r="BD1" s="2"/>
      <c r="BE1" s="2" t="s">
        <v>41</v>
      </c>
      <c r="BF1" s="2"/>
      <c r="BG1" s="2" t="s">
        <v>12</v>
      </c>
      <c r="BH1" s="2"/>
      <c r="BI1" s="2"/>
      <c r="BJ1" s="2" t="s">
        <v>42</v>
      </c>
      <c r="BK1" s="2"/>
      <c r="BL1" s="2" t="s">
        <v>13</v>
      </c>
      <c r="BM1" s="2"/>
      <c r="BN1" s="2"/>
      <c r="BO1" s="2" t="s">
        <v>43</v>
      </c>
      <c r="BP1" s="2"/>
      <c r="BQ1" s="2" t="s">
        <v>14</v>
      </c>
      <c r="BR1" s="2"/>
      <c r="BS1" s="2"/>
      <c r="BT1" s="2" t="s">
        <v>44</v>
      </c>
      <c r="BU1" s="2"/>
      <c r="BV1" s="2" t="s">
        <v>15</v>
      </c>
      <c r="BW1" s="2"/>
      <c r="BX1" s="2"/>
      <c r="BY1" s="2" t="s">
        <v>45</v>
      </c>
      <c r="BZ1" s="2"/>
      <c r="CA1" s="2" t="s">
        <v>16</v>
      </c>
      <c r="CB1" s="2"/>
      <c r="CC1" s="2"/>
      <c r="CD1" s="2" t="s">
        <v>46</v>
      </c>
      <c r="CE1" s="2"/>
      <c r="CF1" s="2" t="s">
        <v>17</v>
      </c>
      <c r="CG1" s="2"/>
      <c r="CH1" s="2"/>
      <c r="CI1" s="2" t="s">
        <v>47</v>
      </c>
      <c r="CJ1" s="2"/>
      <c r="CK1" s="2" t="s">
        <v>18</v>
      </c>
      <c r="CL1" s="2"/>
      <c r="CM1" s="2"/>
      <c r="CN1" s="2" t="s">
        <v>48</v>
      </c>
      <c r="CO1" s="2"/>
      <c r="CP1" s="2" t="s">
        <v>19</v>
      </c>
      <c r="CQ1" s="2"/>
      <c r="CR1" s="2"/>
      <c r="CS1" s="2" t="s">
        <v>49</v>
      </c>
      <c r="CT1" s="2"/>
      <c r="CU1" s="2" t="s">
        <v>20</v>
      </c>
      <c r="CV1" s="2"/>
      <c r="CW1" s="2"/>
      <c r="CX1" s="2" t="s">
        <v>50</v>
      </c>
      <c r="CY1" s="2"/>
      <c r="CZ1" s="2" t="s">
        <v>21</v>
      </c>
      <c r="DA1" s="2"/>
      <c r="DB1" s="2"/>
      <c r="DC1" s="2" t="s">
        <v>51</v>
      </c>
      <c r="DD1" s="2"/>
      <c r="DE1" s="2" t="s">
        <v>22</v>
      </c>
      <c r="DF1" s="2"/>
      <c r="DG1" s="2"/>
      <c r="DH1" s="2" t="s">
        <v>52</v>
      </c>
      <c r="DI1" s="2"/>
      <c r="DJ1" s="2" t="s">
        <v>23</v>
      </c>
      <c r="DK1" s="2"/>
      <c r="DL1" s="2"/>
      <c r="DM1" s="2" t="s">
        <v>53</v>
      </c>
      <c r="DN1" s="2"/>
      <c r="DO1" s="2" t="s">
        <v>24</v>
      </c>
      <c r="DP1" s="2"/>
      <c r="DQ1" s="2"/>
    </row>
    <row r="2" spans="1:121" ht="27.75" customHeight="1" x14ac:dyDescent="0.25">
      <c r="A2" s="1"/>
      <c r="B2" s="4" t="s">
        <v>25</v>
      </c>
      <c r="C2" s="4" t="s">
        <v>26</v>
      </c>
      <c r="D2" s="4" t="s">
        <v>25</v>
      </c>
      <c r="E2" s="4" t="s">
        <v>26</v>
      </c>
      <c r="F2" s="5" t="s">
        <v>27</v>
      </c>
      <c r="G2" s="4" t="s">
        <v>25</v>
      </c>
      <c r="H2" s="4" t="s">
        <v>26</v>
      </c>
      <c r="I2" s="4" t="s">
        <v>25</v>
      </c>
      <c r="J2" s="4" t="s">
        <v>26</v>
      </c>
      <c r="K2" s="5" t="s">
        <v>27</v>
      </c>
      <c r="L2" s="4" t="s">
        <v>25</v>
      </c>
      <c r="M2" s="4" t="s">
        <v>26</v>
      </c>
      <c r="N2" s="4" t="s">
        <v>25</v>
      </c>
      <c r="O2" s="4" t="s">
        <v>26</v>
      </c>
      <c r="P2" s="5" t="s">
        <v>27</v>
      </c>
      <c r="Q2" s="4" t="s">
        <v>25</v>
      </c>
      <c r="R2" s="4" t="s">
        <v>26</v>
      </c>
      <c r="S2" s="4" t="s">
        <v>25</v>
      </c>
      <c r="T2" s="4" t="s">
        <v>26</v>
      </c>
      <c r="U2" s="5" t="s">
        <v>27</v>
      </c>
      <c r="V2" s="4" t="s">
        <v>25</v>
      </c>
      <c r="W2" s="4" t="s">
        <v>26</v>
      </c>
      <c r="X2" s="4" t="s">
        <v>25</v>
      </c>
      <c r="Y2" s="4" t="s">
        <v>26</v>
      </c>
      <c r="Z2" s="5" t="s">
        <v>27</v>
      </c>
      <c r="AA2" s="4" t="s">
        <v>25</v>
      </c>
      <c r="AB2" s="4" t="s">
        <v>26</v>
      </c>
      <c r="AC2" s="4" t="s">
        <v>25</v>
      </c>
      <c r="AD2" s="4" t="s">
        <v>26</v>
      </c>
      <c r="AE2" s="5" t="s">
        <v>27</v>
      </c>
      <c r="AF2" s="4" t="s">
        <v>25</v>
      </c>
      <c r="AG2" s="4" t="s">
        <v>26</v>
      </c>
      <c r="AH2" s="4" t="s">
        <v>25</v>
      </c>
      <c r="AI2" s="4" t="s">
        <v>26</v>
      </c>
      <c r="AJ2" s="5" t="s">
        <v>27</v>
      </c>
      <c r="AK2" s="4" t="s">
        <v>25</v>
      </c>
      <c r="AL2" s="4" t="s">
        <v>26</v>
      </c>
      <c r="AM2" s="4" t="s">
        <v>25</v>
      </c>
      <c r="AN2" s="4" t="s">
        <v>26</v>
      </c>
      <c r="AO2" s="5" t="s">
        <v>27</v>
      </c>
      <c r="AP2" s="4" t="s">
        <v>25</v>
      </c>
      <c r="AQ2" s="4" t="s">
        <v>26</v>
      </c>
      <c r="AR2" s="4" t="s">
        <v>25</v>
      </c>
      <c r="AS2" s="4" t="s">
        <v>26</v>
      </c>
      <c r="AT2" s="5" t="s">
        <v>27</v>
      </c>
      <c r="AU2" s="4" t="s">
        <v>25</v>
      </c>
      <c r="AV2" s="4" t="s">
        <v>26</v>
      </c>
      <c r="AW2" s="4" t="s">
        <v>25</v>
      </c>
      <c r="AX2" s="4" t="s">
        <v>26</v>
      </c>
      <c r="AY2" s="5" t="s">
        <v>27</v>
      </c>
      <c r="AZ2" s="4" t="s">
        <v>25</v>
      </c>
      <c r="BA2" s="4" t="s">
        <v>26</v>
      </c>
      <c r="BB2" s="4" t="s">
        <v>25</v>
      </c>
      <c r="BC2" s="4" t="s">
        <v>26</v>
      </c>
      <c r="BD2" s="5" t="s">
        <v>27</v>
      </c>
      <c r="BE2" s="4">
        <v>2022</v>
      </c>
      <c r="BF2" s="4">
        <v>2023</v>
      </c>
      <c r="BG2" s="4">
        <v>2022</v>
      </c>
      <c r="BH2" s="4">
        <v>2023</v>
      </c>
      <c r="BI2" s="5" t="s">
        <v>27</v>
      </c>
      <c r="BJ2" s="6">
        <v>2022</v>
      </c>
      <c r="BK2" s="4">
        <v>2023</v>
      </c>
      <c r="BL2" s="4">
        <v>2022</v>
      </c>
      <c r="BM2" s="4">
        <v>2023</v>
      </c>
      <c r="BN2" s="5" t="s">
        <v>27</v>
      </c>
      <c r="BO2" s="4">
        <v>2022</v>
      </c>
      <c r="BP2" s="4">
        <v>2023</v>
      </c>
      <c r="BQ2" s="4">
        <v>2022</v>
      </c>
      <c r="BR2" s="4">
        <v>2023</v>
      </c>
      <c r="BS2" s="5" t="s">
        <v>27</v>
      </c>
      <c r="BT2" s="4">
        <v>2022</v>
      </c>
      <c r="BU2" s="4">
        <v>2023</v>
      </c>
      <c r="BV2" s="4">
        <v>2022</v>
      </c>
      <c r="BW2" s="4">
        <v>2023</v>
      </c>
      <c r="BX2" s="5" t="s">
        <v>27</v>
      </c>
      <c r="BY2" s="4">
        <v>2022</v>
      </c>
      <c r="BZ2" s="4">
        <v>2023</v>
      </c>
      <c r="CA2" s="4">
        <v>2022</v>
      </c>
      <c r="CB2" s="4">
        <v>2023</v>
      </c>
      <c r="CC2" s="5" t="s">
        <v>27</v>
      </c>
      <c r="CD2" s="4">
        <v>2022</v>
      </c>
      <c r="CE2" s="4">
        <v>2023</v>
      </c>
      <c r="CF2" s="4">
        <v>2022</v>
      </c>
      <c r="CG2" s="4">
        <v>2023</v>
      </c>
      <c r="CH2" s="5" t="s">
        <v>27</v>
      </c>
      <c r="CI2" s="4" t="s">
        <v>28</v>
      </c>
      <c r="CJ2" s="4" t="s">
        <v>29</v>
      </c>
      <c r="CK2" s="4" t="s">
        <v>28</v>
      </c>
      <c r="CL2" s="4" t="s">
        <v>29</v>
      </c>
      <c r="CM2" s="5" t="s">
        <v>27</v>
      </c>
      <c r="CN2" s="4">
        <v>2022</v>
      </c>
      <c r="CO2" s="4">
        <v>2023</v>
      </c>
      <c r="CP2" s="4">
        <v>2022</v>
      </c>
      <c r="CQ2" s="4">
        <v>2023</v>
      </c>
      <c r="CR2" s="5" t="s">
        <v>27</v>
      </c>
      <c r="CS2" s="4">
        <v>2022</v>
      </c>
      <c r="CT2" s="4">
        <v>2023</v>
      </c>
      <c r="CU2" s="4">
        <v>2022</v>
      </c>
      <c r="CV2" s="4">
        <v>2023</v>
      </c>
      <c r="CW2" s="5" t="s">
        <v>27</v>
      </c>
      <c r="CX2" s="4">
        <v>2022</v>
      </c>
      <c r="CY2" s="4">
        <v>2023</v>
      </c>
      <c r="CZ2" s="4">
        <v>2022</v>
      </c>
      <c r="DA2" s="4">
        <v>2023</v>
      </c>
      <c r="DB2" s="5" t="s">
        <v>27</v>
      </c>
      <c r="DC2" s="4">
        <v>2022</v>
      </c>
      <c r="DD2" s="4">
        <v>2023</v>
      </c>
      <c r="DE2" s="4">
        <v>2022</v>
      </c>
      <c r="DF2" s="4">
        <v>2023</v>
      </c>
      <c r="DG2" s="5" t="s">
        <v>27</v>
      </c>
      <c r="DH2" s="4">
        <v>2022</v>
      </c>
      <c r="DI2" s="4">
        <v>2023</v>
      </c>
      <c r="DJ2" s="4">
        <v>2022</v>
      </c>
      <c r="DK2" s="4">
        <v>2023</v>
      </c>
      <c r="DL2" s="5" t="s">
        <v>27</v>
      </c>
      <c r="DM2" s="4">
        <v>2022</v>
      </c>
      <c r="DN2" s="4">
        <v>2023</v>
      </c>
      <c r="DO2" s="4">
        <v>2022</v>
      </c>
      <c r="DP2" s="4">
        <v>2023</v>
      </c>
      <c r="DQ2" s="5" t="s">
        <v>27</v>
      </c>
    </row>
    <row r="3" spans="1:121" x14ac:dyDescent="0.25">
      <c r="A3" s="7" t="s">
        <v>54</v>
      </c>
      <c r="B3" s="8">
        <v>864573</v>
      </c>
      <c r="C3" s="8">
        <v>390658</v>
      </c>
      <c r="D3" s="8">
        <v>4132092</v>
      </c>
      <c r="E3" s="8">
        <v>3616168</v>
      </c>
      <c r="F3" s="9">
        <v>-12.48578202034224</v>
      </c>
      <c r="G3" s="8">
        <v>399907</v>
      </c>
      <c r="H3" s="8">
        <v>334290</v>
      </c>
      <c r="I3" s="8">
        <v>1717721</v>
      </c>
      <c r="J3" s="8">
        <v>2954885</v>
      </c>
      <c r="K3" s="9">
        <v>72.023570766148879</v>
      </c>
      <c r="L3" s="8">
        <v>72121</v>
      </c>
      <c r="M3" s="8">
        <v>32487</v>
      </c>
      <c r="N3" s="8">
        <v>511755</v>
      </c>
      <c r="O3" s="8">
        <v>324542</v>
      </c>
      <c r="P3" s="9">
        <v>-36.582544381588853</v>
      </c>
      <c r="Q3" s="8">
        <v>69</v>
      </c>
      <c r="R3" s="8">
        <v>0</v>
      </c>
      <c r="S3" s="8">
        <v>99</v>
      </c>
      <c r="T3" s="8">
        <v>109</v>
      </c>
      <c r="U3" s="9">
        <v>10.1010101010101</v>
      </c>
      <c r="V3" s="8">
        <v>3233.8</v>
      </c>
      <c r="W3" s="8">
        <v>3670.0509999999999</v>
      </c>
      <c r="X3" s="8">
        <v>11143.862999999999</v>
      </c>
      <c r="Y3" s="8">
        <v>13088.437</v>
      </c>
      <c r="Z3" s="9">
        <v>17.44972995450496</v>
      </c>
      <c r="AA3" s="8">
        <v>7839</v>
      </c>
      <c r="AB3" s="8">
        <v>8509</v>
      </c>
      <c r="AC3" s="8">
        <v>27177</v>
      </c>
      <c r="AD3" s="8">
        <v>28725</v>
      </c>
      <c r="AE3" s="9">
        <v>5.695992935202554</v>
      </c>
      <c r="AF3" s="8">
        <v>2438</v>
      </c>
      <c r="AG3" s="8">
        <v>2736</v>
      </c>
      <c r="AH3" s="8">
        <v>15075</v>
      </c>
      <c r="AI3" s="8">
        <v>15363</v>
      </c>
      <c r="AJ3" s="9">
        <v>1.910447761194036</v>
      </c>
      <c r="AK3" s="8">
        <v>0</v>
      </c>
      <c r="AL3" s="8">
        <v>0</v>
      </c>
      <c r="AM3" s="8">
        <v>0</v>
      </c>
      <c r="AN3" s="8">
        <v>0</v>
      </c>
      <c r="AO3" s="9" t="s">
        <v>75</v>
      </c>
      <c r="AP3" s="8">
        <v>46812</v>
      </c>
      <c r="AQ3" s="8">
        <v>21374</v>
      </c>
      <c r="AR3" s="8">
        <v>187000</v>
      </c>
      <c r="AS3" s="8">
        <v>1265410</v>
      </c>
      <c r="AT3" s="9">
        <v>576.68983957219257</v>
      </c>
      <c r="AU3" s="8">
        <v>0</v>
      </c>
      <c r="AV3" s="8">
        <v>0</v>
      </c>
      <c r="AW3" s="8">
        <v>0</v>
      </c>
      <c r="AX3" s="8">
        <v>0</v>
      </c>
      <c r="AY3" s="9" t="s">
        <v>75</v>
      </c>
      <c r="AZ3" s="8">
        <v>0</v>
      </c>
      <c r="BA3" s="8">
        <v>0</v>
      </c>
      <c r="BB3" s="8">
        <v>0</v>
      </c>
      <c r="BC3" s="8">
        <v>0</v>
      </c>
      <c r="BD3" s="9" t="s">
        <v>75</v>
      </c>
      <c r="BE3" s="8">
        <v>0</v>
      </c>
      <c r="BF3" s="8">
        <v>0</v>
      </c>
      <c r="BG3" s="8">
        <v>0</v>
      </c>
      <c r="BH3" s="8">
        <v>0</v>
      </c>
      <c r="BI3" s="9" t="s">
        <v>75</v>
      </c>
      <c r="BJ3" s="8">
        <v>5</v>
      </c>
      <c r="BK3" s="8">
        <v>0</v>
      </c>
      <c r="BL3" s="8">
        <v>8</v>
      </c>
      <c r="BM3" s="8">
        <v>9</v>
      </c>
      <c r="BN3" s="9">
        <v>12.5</v>
      </c>
      <c r="BO3" s="8">
        <v>0</v>
      </c>
      <c r="BP3" s="8">
        <v>0</v>
      </c>
      <c r="BQ3" s="8">
        <v>0</v>
      </c>
      <c r="BR3" s="8">
        <v>0</v>
      </c>
      <c r="BS3" s="9" t="s">
        <v>75</v>
      </c>
      <c r="BT3" s="8">
        <v>0</v>
      </c>
      <c r="BU3" s="8">
        <v>0</v>
      </c>
      <c r="BV3" s="8">
        <v>0</v>
      </c>
      <c r="BW3" s="8">
        <v>0</v>
      </c>
      <c r="BX3" s="9" t="s">
        <v>75</v>
      </c>
      <c r="BY3" s="8">
        <v>5</v>
      </c>
      <c r="BZ3" s="8">
        <v>0</v>
      </c>
      <c r="CA3" s="8">
        <v>8</v>
      </c>
      <c r="CB3" s="8">
        <v>9</v>
      </c>
      <c r="CC3" s="9">
        <v>12.5</v>
      </c>
      <c r="CD3" s="8">
        <v>93</v>
      </c>
      <c r="CE3" s="8">
        <v>76</v>
      </c>
      <c r="CF3" s="8">
        <v>512</v>
      </c>
      <c r="CG3" s="8">
        <v>542</v>
      </c>
      <c r="CH3" s="9">
        <v>5.859375</v>
      </c>
      <c r="CI3" s="8">
        <v>2642343</v>
      </c>
      <c r="CJ3" s="8">
        <v>2365832</v>
      </c>
      <c r="CK3" s="8">
        <v>11574510</v>
      </c>
      <c r="CL3" s="8">
        <v>12159847</v>
      </c>
      <c r="CM3" s="9">
        <v>5.0571212085867927</v>
      </c>
      <c r="CN3" s="8">
        <v>11</v>
      </c>
      <c r="CO3" s="8">
        <v>14</v>
      </c>
      <c r="CP3" s="8">
        <v>60</v>
      </c>
      <c r="CQ3" s="8">
        <v>55</v>
      </c>
      <c r="CR3" s="9">
        <v>-8.3333333333333286</v>
      </c>
      <c r="CS3" s="8">
        <v>23293</v>
      </c>
      <c r="CT3" s="8">
        <v>39963</v>
      </c>
      <c r="CU3" s="8">
        <v>76705</v>
      </c>
      <c r="CV3" s="8">
        <v>125083</v>
      </c>
      <c r="CW3" s="9">
        <v>63.070204028420562</v>
      </c>
      <c r="CX3" s="8">
        <v>0</v>
      </c>
      <c r="CY3" s="8">
        <v>0</v>
      </c>
      <c r="CZ3" s="8">
        <v>0</v>
      </c>
      <c r="DA3" s="8">
        <v>0</v>
      </c>
      <c r="DB3" s="9" t="s">
        <v>75</v>
      </c>
      <c r="DC3" s="8">
        <v>23293</v>
      </c>
      <c r="DD3" s="8">
        <v>39963</v>
      </c>
      <c r="DE3" s="8">
        <v>76705</v>
      </c>
      <c r="DF3" s="8">
        <v>125083</v>
      </c>
      <c r="DG3" s="9">
        <v>63.070204028420562</v>
      </c>
      <c r="DH3" s="8">
        <v>0</v>
      </c>
      <c r="DI3" s="8">
        <v>0</v>
      </c>
      <c r="DJ3" s="8">
        <v>0</v>
      </c>
      <c r="DK3" s="8">
        <v>0</v>
      </c>
      <c r="DL3" s="9" t="s">
        <v>75</v>
      </c>
      <c r="DM3" s="8">
        <v>0</v>
      </c>
      <c r="DN3" s="8">
        <v>0</v>
      </c>
      <c r="DO3" s="8">
        <v>0</v>
      </c>
      <c r="DP3" s="8">
        <v>0</v>
      </c>
      <c r="DQ3" s="9" t="s">
        <v>75</v>
      </c>
    </row>
    <row r="4" spans="1:121" x14ac:dyDescent="0.25">
      <c r="A4" s="7" t="s">
        <v>55</v>
      </c>
      <c r="B4" s="8">
        <v>2429</v>
      </c>
      <c r="C4" s="8">
        <v>5017</v>
      </c>
      <c r="D4" s="8">
        <v>17004</v>
      </c>
      <c r="E4" s="8">
        <v>20987</v>
      </c>
      <c r="F4" s="9">
        <v>23.423900258762639</v>
      </c>
      <c r="G4" s="8">
        <v>119003</v>
      </c>
      <c r="H4" s="8">
        <v>163911</v>
      </c>
      <c r="I4" s="8">
        <v>752658</v>
      </c>
      <c r="J4" s="8">
        <v>1010798</v>
      </c>
      <c r="K4" s="9">
        <v>34.297117681603048</v>
      </c>
      <c r="L4" s="8">
        <v>120598</v>
      </c>
      <c r="M4" s="8">
        <v>102693</v>
      </c>
      <c r="N4" s="8">
        <v>774186</v>
      </c>
      <c r="O4" s="8">
        <v>595706</v>
      </c>
      <c r="P4" s="9">
        <v>-23.05389144210822</v>
      </c>
      <c r="Q4" s="8">
        <v>115110</v>
      </c>
      <c r="R4" s="8">
        <v>79781</v>
      </c>
      <c r="S4" s="8">
        <v>700862</v>
      </c>
      <c r="T4" s="8">
        <v>535600</v>
      </c>
      <c r="U4" s="9">
        <v>-23.57982027845711</v>
      </c>
      <c r="V4" s="8">
        <v>24.457000000000001</v>
      </c>
      <c r="W4" s="8">
        <v>0</v>
      </c>
      <c r="X4" s="8">
        <v>201.66499999999999</v>
      </c>
      <c r="Y4" s="8">
        <v>0</v>
      </c>
      <c r="Z4" s="9">
        <v>-100</v>
      </c>
      <c r="AA4" s="8">
        <v>1619</v>
      </c>
      <c r="AB4" s="8">
        <v>2128</v>
      </c>
      <c r="AC4" s="8">
        <v>10738</v>
      </c>
      <c r="AD4" s="8">
        <v>12285</v>
      </c>
      <c r="AE4" s="9">
        <v>14.406779661016961</v>
      </c>
      <c r="AF4" s="8">
        <v>170</v>
      </c>
      <c r="AG4" s="8">
        <v>151</v>
      </c>
      <c r="AH4" s="8">
        <v>1174</v>
      </c>
      <c r="AI4" s="8">
        <v>956</v>
      </c>
      <c r="AJ4" s="9">
        <v>-18.568994889267461</v>
      </c>
      <c r="AK4" s="8">
        <v>0</v>
      </c>
      <c r="AL4" s="8">
        <v>0</v>
      </c>
      <c r="AM4" s="8">
        <v>0</v>
      </c>
      <c r="AN4" s="8">
        <v>0</v>
      </c>
      <c r="AO4" s="9" t="s">
        <v>75</v>
      </c>
      <c r="AP4" s="8">
        <v>684</v>
      </c>
      <c r="AQ4" s="8">
        <v>4363</v>
      </c>
      <c r="AR4" s="8">
        <v>15661</v>
      </c>
      <c r="AS4" s="8">
        <v>13283</v>
      </c>
      <c r="AT4" s="9">
        <v>-15.18421556733287</v>
      </c>
      <c r="AU4" s="8">
        <v>684</v>
      </c>
      <c r="AV4" s="8">
        <v>4363</v>
      </c>
      <c r="AW4" s="8">
        <v>15661</v>
      </c>
      <c r="AX4" s="8">
        <v>13283</v>
      </c>
      <c r="AY4" s="9">
        <v>-15.18421556733287</v>
      </c>
      <c r="AZ4" s="8">
        <v>4688</v>
      </c>
      <c r="BA4" s="8">
        <v>567</v>
      </c>
      <c r="BB4" s="8">
        <v>30200</v>
      </c>
      <c r="BC4" s="8">
        <v>10722</v>
      </c>
      <c r="BD4" s="9">
        <v>-64.496688741721854</v>
      </c>
      <c r="BE4" s="8">
        <v>200</v>
      </c>
      <c r="BF4" s="8">
        <v>0</v>
      </c>
      <c r="BG4" s="8">
        <v>1284</v>
      </c>
      <c r="BH4" s="8">
        <v>400</v>
      </c>
      <c r="BI4" s="9">
        <v>-68.847352024922117</v>
      </c>
      <c r="BJ4" s="8">
        <v>17732.25</v>
      </c>
      <c r="BK4" s="8">
        <v>12290</v>
      </c>
      <c r="BL4" s="8">
        <v>105835.75</v>
      </c>
      <c r="BM4" s="8">
        <v>82779.25</v>
      </c>
      <c r="BN4" s="9">
        <v>-21.7851718346589</v>
      </c>
      <c r="BO4" s="8">
        <v>28</v>
      </c>
      <c r="BP4" s="8">
        <v>441</v>
      </c>
      <c r="BQ4" s="8">
        <v>1256</v>
      </c>
      <c r="BR4" s="8">
        <v>1406.5</v>
      </c>
      <c r="BS4" s="9">
        <v>11.982484076433121</v>
      </c>
      <c r="BT4" s="8">
        <v>15651.75</v>
      </c>
      <c r="BU4" s="8">
        <v>9975.75</v>
      </c>
      <c r="BV4" s="8">
        <v>90524</v>
      </c>
      <c r="BW4" s="8">
        <v>71003.75</v>
      </c>
      <c r="BX4" s="9">
        <v>-21.563618487914809</v>
      </c>
      <c r="BY4" s="8">
        <v>2052.5</v>
      </c>
      <c r="BZ4" s="8">
        <v>1873.25</v>
      </c>
      <c r="CA4" s="8">
        <v>14055.75</v>
      </c>
      <c r="CB4" s="8">
        <v>10369</v>
      </c>
      <c r="CC4" s="9">
        <v>-26.22947903882752</v>
      </c>
      <c r="CD4" s="8">
        <v>53</v>
      </c>
      <c r="CE4" s="8">
        <v>79</v>
      </c>
      <c r="CF4" s="8">
        <v>312</v>
      </c>
      <c r="CG4" s="8">
        <v>367</v>
      </c>
      <c r="CH4" s="9">
        <v>17.628205128205121</v>
      </c>
      <c r="CI4" s="8">
        <v>592194</v>
      </c>
      <c r="CJ4" s="8">
        <v>830682</v>
      </c>
      <c r="CK4" s="8">
        <v>4879942</v>
      </c>
      <c r="CL4" s="8">
        <v>5755861</v>
      </c>
      <c r="CM4" s="9">
        <v>17.949373168779459</v>
      </c>
      <c r="CN4" s="8">
        <v>2</v>
      </c>
      <c r="CO4" s="8">
        <v>3</v>
      </c>
      <c r="CP4" s="8">
        <v>20</v>
      </c>
      <c r="CQ4" s="8">
        <v>35</v>
      </c>
      <c r="CR4" s="9">
        <v>75</v>
      </c>
      <c r="CS4" s="8">
        <v>11960</v>
      </c>
      <c r="CT4" s="8">
        <v>17380</v>
      </c>
      <c r="CU4" s="8">
        <v>86052</v>
      </c>
      <c r="CV4" s="8">
        <v>121465</v>
      </c>
      <c r="CW4" s="9">
        <v>41.153023753079538</v>
      </c>
      <c r="CX4" s="8">
        <v>9912</v>
      </c>
      <c r="CY4" s="8">
        <v>10990</v>
      </c>
      <c r="CZ4" s="8">
        <v>58944</v>
      </c>
      <c r="DA4" s="8">
        <v>57015</v>
      </c>
      <c r="DB4" s="9">
        <v>-3.272597719869708</v>
      </c>
      <c r="DC4" s="8">
        <v>2048</v>
      </c>
      <c r="DD4" s="8">
        <v>6390</v>
      </c>
      <c r="DE4" s="8">
        <v>27108</v>
      </c>
      <c r="DF4" s="8">
        <v>64450</v>
      </c>
      <c r="DG4" s="9">
        <v>137.75269293197579</v>
      </c>
      <c r="DH4" s="8">
        <v>2141</v>
      </c>
      <c r="DI4" s="8">
        <v>2751</v>
      </c>
      <c r="DJ4" s="8">
        <v>13033</v>
      </c>
      <c r="DK4" s="8">
        <v>14716</v>
      </c>
      <c r="DL4" s="9">
        <v>12.913373743574001</v>
      </c>
      <c r="DM4" s="8">
        <v>106</v>
      </c>
      <c r="DN4" s="8">
        <v>420</v>
      </c>
      <c r="DO4" s="8">
        <v>790</v>
      </c>
      <c r="DP4" s="8">
        <v>963</v>
      </c>
      <c r="DQ4" s="9">
        <v>21.898734177215189</v>
      </c>
    </row>
    <row r="5" spans="1:121" x14ac:dyDescent="0.25">
      <c r="A5" s="7" t="s">
        <v>56</v>
      </c>
      <c r="B5" s="8">
        <v>13332</v>
      </c>
      <c r="C5" s="8">
        <v>0</v>
      </c>
      <c r="D5" s="8">
        <v>52091</v>
      </c>
      <c r="E5" s="8">
        <v>8227</v>
      </c>
      <c r="F5" s="9">
        <v>-84.206484805436645</v>
      </c>
      <c r="G5" s="8">
        <v>331077</v>
      </c>
      <c r="H5" s="8">
        <v>401840</v>
      </c>
      <c r="I5" s="8">
        <v>1917028</v>
      </c>
      <c r="J5" s="8">
        <v>2010849</v>
      </c>
      <c r="K5" s="9">
        <v>4.8940860540378139</v>
      </c>
      <c r="L5" s="8">
        <v>163238</v>
      </c>
      <c r="M5" s="8">
        <v>118834</v>
      </c>
      <c r="N5" s="8">
        <v>855737</v>
      </c>
      <c r="O5" s="8">
        <v>610464</v>
      </c>
      <c r="P5" s="9">
        <v>-28.662194108703961</v>
      </c>
      <c r="Q5" s="8">
        <v>43512</v>
      </c>
      <c r="R5" s="8">
        <v>16218</v>
      </c>
      <c r="S5" s="8">
        <v>262699</v>
      </c>
      <c r="T5" s="8">
        <v>86244</v>
      </c>
      <c r="U5" s="9">
        <v>-67.170031100232592</v>
      </c>
      <c r="V5" s="8">
        <v>296.56299999999999</v>
      </c>
      <c r="W5" s="8">
        <v>414.00299999999999</v>
      </c>
      <c r="X5" s="8">
        <v>1374.74</v>
      </c>
      <c r="Y5" s="8">
        <v>1434.453</v>
      </c>
      <c r="Z5" s="9">
        <v>4.3435849687940902</v>
      </c>
      <c r="AA5" s="8">
        <v>7465</v>
      </c>
      <c r="AB5" s="8">
        <v>9433</v>
      </c>
      <c r="AC5" s="8">
        <v>31593</v>
      </c>
      <c r="AD5" s="8">
        <v>37538</v>
      </c>
      <c r="AE5" s="9">
        <v>18.81745956382743</v>
      </c>
      <c r="AF5" s="8">
        <v>3967</v>
      </c>
      <c r="AG5" s="8">
        <v>4704</v>
      </c>
      <c r="AH5" s="8">
        <v>15427</v>
      </c>
      <c r="AI5" s="8">
        <v>20491</v>
      </c>
      <c r="AJ5" s="9">
        <v>32.825565566863297</v>
      </c>
      <c r="AK5" s="8">
        <v>0</v>
      </c>
      <c r="AL5" s="8">
        <v>0</v>
      </c>
      <c r="AM5" s="8">
        <v>0</v>
      </c>
      <c r="AN5" s="8">
        <v>0</v>
      </c>
      <c r="AO5" s="9" t="s">
        <v>75</v>
      </c>
      <c r="AP5" s="8">
        <v>3345</v>
      </c>
      <c r="AQ5" s="8">
        <v>0</v>
      </c>
      <c r="AR5" s="8">
        <v>9077</v>
      </c>
      <c r="AS5" s="8">
        <v>43</v>
      </c>
      <c r="AT5" s="9">
        <v>-99.526275201057615</v>
      </c>
      <c r="AU5" s="8">
        <v>0</v>
      </c>
      <c r="AV5" s="8">
        <v>0</v>
      </c>
      <c r="AW5" s="8">
        <v>467</v>
      </c>
      <c r="AX5" s="8">
        <v>43</v>
      </c>
      <c r="AY5" s="9">
        <v>-90.792291220556748</v>
      </c>
      <c r="AZ5" s="8">
        <v>92708</v>
      </c>
      <c r="BA5" s="8">
        <v>80623</v>
      </c>
      <c r="BB5" s="8">
        <v>474955</v>
      </c>
      <c r="BC5" s="8">
        <v>390188</v>
      </c>
      <c r="BD5" s="9">
        <v>-17.847375014475059</v>
      </c>
      <c r="BE5" s="8">
        <v>4838</v>
      </c>
      <c r="BF5" s="8">
        <v>3907</v>
      </c>
      <c r="BG5" s="8">
        <v>22755</v>
      </c>
      <c r="BH5" s="8">
        <v>19850</v>
      </c>
      <c r="BI5" s="9">
        <v>-12.766424961546919</v>
      </c>
      <c r="BJ5" s="8">
        <v>2461</v>
      </c>
      <c r="BK5" s="8">
        <v>1075</v>
      </c>
      <c r="BL5" s="8">
        <v>14814</v>
      </c>
      <c r="BM5" s="8">
        <v>7772</v>
      </c>
      <c r="BN5" s="9">
        <v>-47.536114486296754</v>
      </c>
      <c r="BO5" s="8">
        <v>0</v>
      </c>
      <c r="BP5" s="8">
        <v>0</v>
      </c>
      <c r="BQ5" s="8">
        <v>171</v>
      </c>
      <c r="BR5" s="8">
        <v>17</v>
      </c>
      <c r="BS5" s="9">
        <v>-90.058479532163744</v>
      </c>
      <c r="BT5" s="8">
        <v>291</v>
      </c>
      <c r="BU5" s="8">
        <v>321.5</v>
      </c>
      <c r="BV5" s="8">
        <v>1577.5</v>
      </c>
      <c r="BW5" s="8">
        <v>4053.5</v>
      </c>
      <c r="BX5" s="9">
        <v>156.95721077654511</v>
      </c>
      <c r="BY5" s="8">
        <v>2170</v>
      </c>
      <c r="BZ5" s="8">
        <v>753.5</v>
      </c>
      <c r="CA5" s="8">
        <v>13065.5</v>
      </c>
      <c r="CB5" s="8">
        <v>3701.5</v>
      </c>
      <c r="CC5" s="9">
        <v>-71.669664383299533</v>
      </c>
      <c r="CD5" s="8">
        <v>150</v>
      </c>
      <c r="CE5" s="8">
        <v>183</v>
      </c>
      <c r="CF5" s="8">
        <v>731</v>
      </c>
      <c r="CG5" s="8">
        <v>794</v>
      </c>
      <c r="CH5" s="9">
        <v>8.618331053351568</v>
      </c>
      <c r="CI5" s="8">
        <v>2300303</v>
      </c>
      <c r="CJ5" s="8">
        <v>3389700</v>
      </c>
      <c r="CK5" s="8">
        <v>11181134</v>
      </c>
      <c r="CL5" s="8">
        <v>13683917</v>
      </c>
      <c r="CM5" s="9">
        <v>22.38398180363458</v>
      </c>
      <c r="CN5" s="8">
        <v>0</v>
      </c>
      <c r="CO5" s="8">
        <v>3</v>
      </c>
      <c r="CP5" s="8">
        <v>7</v>
      </c>
      <c r="CQ5" s="8">
        <v>8</v>
      </c>
      <c r="CR5" s="9">
        <v>14.28571428571429</v>
      </c>
      <c r="CS5" s="8">
        <v>40413</v>
      </c>
      <c r="CT5" s="8">
        <v>62496</v>
      </c>
      <c r="CU5" s="8">
        <v>117322</v>
      </c>
      <c r="CV5" s="8">
        <v>205080</v>
      </c>
      <c r="CW5" s="9">
        <v>74.800975094185247</v>
      </c>
      <c r="CX5" s="8">
        <v>40413</v>
      </c>
      <c r="CY5" s="8">
        <v>60301</v>
      </c>
      <c r="CZ5" s="8">
        <v>115132</v>
      </c>
      <c r="DA5" s="8">
        <v>202126</v>
      </c>
      <c r="DB5" s="9">
        <v>75.560226522600146</v>
      </c>
      <c r="DC5" s="8">
        <v>0</v>
      </c>
      <c r="DD5" s="8">
        <v>2195</v>
      </c>
      <c r="DE5" s="8">
        <v>2190</v>
      </c>
      <c r="DF5" s="8">
        <v>2954</v>
      </c>
      <c r="DG5" s="9">
        <v>34.88584474885846</v>
      </c>
      <c r="DH5" s="8">
        <v>9898</v>
      </c>
      <c r="DI5" s="8">
        <v>15838</v>
      </c>
      <c r="DJ5" s="8">
        <v>29910</v>
      </c>
      <c r="DK5" s="8">
        <v>59184</v>
      </c>
      <c r="DL5" s="9">
        <v>97.873620862587757</v>
      </c>
      <c r="DM5" s="8">
        <v>205</v>
      </c>
      <c r="DN5" s="8">
        <v>278</v>
      </c>
      <c r="DO5" s="8">
        <v>1622</v>
      </c>
      <c r="DP5" s="8">
        <v>1207</v>
      </c>
      <c r="DQ5" s="9">
        <v>-25.585696670776809</v>
      </c>
    </row>
    <row r="6" spans="1:121" x14ac:dyDescent="0.25">
      <c r="A6" s="7" t="s">
        <v>57</v>
      </c>
      <c r="B6" s="8">
        <v>36824</v>
      </c>
      <c r="C6" s="8">
        <v>75208</v>
      </c>
      <c r="D6" s="8">
        <v>321368</v>
      </c>
      <c r="E6" s="8">
        <v>357481</v>
      </c>
      <c r="F6" s="9">
        <v>11.237273157252741</v>
      </c>
      <c r="G6" s="8">
        <v>392680</v>
      </c>
      <c r="H6" s="8">
        <v>229811</v>
      </c>
      <c r="I6" s="8">
        <v>1662556</v>
      </c>
      <c r="J6" s="8">
        <v>1470994</v>
      </c>
      <c r="K6" s="9">
        <v>-11.52213820166058</v>
      </c>
      <c r="L6" s="8">
        <v>107001</v>
      </c>
      <c r="M6" s="8">
        <v>104200</v>
      </c>
      <c r="N6" s="8">
        <v>594470</v>
      </c>
      <c r="O6" s="8">
        <v>569089</v>
      </c>
      <c r="P6" s="9">
        <v>-4.269517385233911</v>
      </c>
      <c r="Q6" s="8">
        <v>0</v>
      </c>
      <c r="R6" s="8">
        <v>0</v>
      </c>
      <c r="S6" s="8">
        <v>0</v>
      </c>
      <c r="T6" s="8">
        <v>9</v>
      </c>
      <c r="U6" s="9" t="s">
        <v>75</v>
      </c>
      <c r="V6" s="8">
        <v>1624.568</v>
      </c>
      <c r="W6" s="8">
        <v>1284.7829999999999</v>
      </c>
      <c r="X6" s="8">
        <v>9072.4750000000004</v>
      </c>
      <c r="Y6" s="8">
        <v>4130.0930000000008</v>
      </c>
      <c r="Z6" s="9">
        <v>-54.476667061634217</v>
      </c>
      <c r="AA6" s="8">
        <v>6683</v>
      </c>
      <c r="AB6" s="8">
        <v>5624</v>
      </c>
      <c r="AC6" s="8">
        <v>27899</v>
      </c>
      <c r="AD6" s="8">
        <v>26071</v>
      </c>
      <c r="AE6" s="9">
        <v>-6.552206172264234</v>
      </c>
      <c r="AF6" s="8">
        <v>2037</v>
      </c>
      <c r="AG6" s="8">
        <v>1375</v>
      </c>
      <c r="AH6" s="8">
        <v>9387</v>
      </c>
      <c r="AI6" s="8">
        <v>7574</v>
      </c>
      <c r="AJ6" s="9">
        <v>-19.31394481730052</v>
      </c>
      <c r="AK6" s="8">
        <v>0</v>
      </c>
      <c r="AL6" s="8">
        <v>0</v>
      </c>
      <c r="AM6" s="8">
        <v>0</v>
      </c>
      <c r="AN6" s="8">
        <v>0</v>
      </c>
      <c r="AO6" s="9" t="s">
        <v>75</v>
      </c>
      <c r="AP6" s="8">
        <v>0</v>
      </c>
      <c r="AQ6" s="8">
        <v>0</v>
      </c>
      <c r="AR6" s="8">
        <v>6050</v>
      </c>
      <c r="AS6" s="8">
        <v>0</v>
      </c>
      <c r="AT6" s="9">
        <v>-100</v>
      </c>
      <c r="AU6" s="8">
        <v>0</v>
      </c>
      <c r="AV6" s="8">
        <v>0</v>
      </c>
      <c r="AW6" s="8">
        <v>0</v>
      </c>
      <c r="AX6" s="8">
        <v>0</v>
      </c>
      <c r="AY6" s="9" t="s">
        <v>75</v>
      </c>
      <c r="AZ6" s="8">
        <v>0</v>
      </c>
      <c r="BA6" s="8">
        <v>0</v>
      </c>
      <c r="BB6" s="8">
        <v>44</v>
      </c>
      <c r="BC6" s="8">
        <v>0</v>
      </c>
      <c r="BD6" s="9">
        <v>-100</v>
      </c>
      <c r="BE6" s="8">
        <v>0</v>
      </c>
      <c r="BF6" s="8">
        <v>0</v>
      </c>
      <c r="BG6" s="8">
        <v>0</v>
      </c>
      <c r="BH6" s="8">
        <v>0</v>
      </c>
      <c r="BI6" s="9" t="s">
        <v>75</v>
      </c>
      <c r="BJ6" s="8">
        <v>0</v>
      </c>
      <c r="BK6" s="8">
        <v>0</v>
      </c>
      <c r="BL6" s="8">
        <v>0</v>
      </c>
      <c r="BM6" s="8">
        <v>0</v>
      </c>
      <c r="BN6" s="9" t="s">
        <v>75</v>
      </c>
      <c r="BO6" s="8">
        <v>0</v>
      </c>
      <c r="BP6" s="8">
        <v>0</v>
      </c>
      <c r="BQ6" s="8">
        <v>0</v>
      </c>
      <c r="BR6" s="8">
        <v>0</v>
      </c>
      <c r="BS6" s="9" t="s">
        <v>75</v>
      </c>
      <c r="BT6" s="8">
        <v>0</v>
      </c>
      <c r="BU6" s="8">
        <v>0</v>
      </c>
      <c r="BV6" s="8">
        <v>0</v>
      </c>
      <c r="BW6" s="8">
        <v>0</v>
      </c>
      <c r="BX6" s="9" t="s">
        <v>75</v>
      </c>
      <c r="BY6" s="8">
        <v>0</v>
      </c>
      <c r="BZ6" s="8">
        <v>0</v>
      </c>
      <c r="CA6" s="8">
        <v>0</v>
      </c>
      <c r="CB6" s="8">
        <v>0</v>
      </c>
      <c r="CC6" s="9" t="s">
        <v>75</v>
      </c>
      <c r="CD6" s="8">
        <v>83</v>
      </c>
      <c r="CE6" s="8">
        <v>69</v>
      </c>
      <c r="CF6" s="8">
        <v>415</v>
      </c>
      <c r="CG6" s="8">
        <v>400</v>
      </c>
      <c r="CH6" s="9">
        <v>-3.6144578313252969</v>
      </c>
      <c r="CI6" s="8">
        <v>584398</v>
      </c>
      <c r="CJ6" s="8">
        <v>648939</v>
      </c>
      <c r="CK6" s="8">
        <v>3014440</v>
      </c>
      <c r="CL6" s="8">
        <v>3217688</v>
      </c>
      <c r="CM6" s="9">
        <v>6.7424795318533466</v>
      </c>
      <c r="CN6" s="8">
        <v>0</v>
      </c>
      <c r="CO6" s="8">
        <v>0</v>
      </c>
      <c r="CP6" s="8">
        <v>1</v>
      </c>
      <c r="CQ6" s="8">
        <v>0</v>
      </c>
      <c r="CR6" s="9">
        <v>-100</v>
      </c>
      <c r="CS6" s="8">
        <v>0</v>
      </c>
      <c r="CT6" s="8">
        <v>0</v>
      </c>
      <c r="CU6" s="8">
        <v>166</v>
      </c>
      <c r="CV6" s="8">
        <v>0</v>
      </c>
      <c r="CW6" s="9">
        <v>-100</v>
      </c>
      <c r="CX6" s="8">
        <v>0</v>
      </c>
      <c r="CY6" s="8">
        <v>0</v>
      </c>
      <c r="CZ6" s="8">
        <v>0</v>
      </c>
      <c r="DA6" s="8">
        <v>0</v>
      </c>
      <c r="DB6" s="9" t="s">
        <v>75</v>
      </c>
      <c r="DC6" s="8">
        <v>0</v>
      </c>
      <c r="DD6" s="8">
        <v>0</v>
      </c>
      <c r="DE6" s="8">
        <v>166</v>
      </c>
      <c r="DF6" s="8">
        <v>0</v>
      </c>
      <c r="DG6" s="9">
        <v>-100</v>
      </c>
      <c r="DH6" s="8">
        <v>0</v>
      </c>
      <c r="DI6" s="8">
        <v>0</v>
      </c>
      <c r="DJ6" s="8">
        <v>0</v>
      </c>
      <c r="DK6" s="8">
        <v>0</v>
      </c>
      <c r="DL6" s="9" t="s">
        <v>75</v>
      </c>
      <c r="DM6" s="8">
        <v>0</v>
      </c>
      <c r="DN6" s="8">
        <v>0</v>
      </c>
      <c r="DO6" s="8">
        <v>0</v>
      </c>
      <c r="DP6" s="8">
        <v>0</v>
      </c>
      <c r="DQ6" s="9" t="s">
        <v>75</v>
      </c>
    </row>
    <row r="7" spans="1:121" x14ac:dyDescent="0.25">
      <c r="A7" s="7" t="s">
        <v>58</v>
      </c>
      <c r="B7" s="8">
        <v>2332909</v>
      </c>
      <c r="C7" s="8">
        <v>2097054</v>
      </c>
      <c r="D7" s="8">
        <v>14108535</v>
      </c>
      <c r="E7" s="8">
        <v>13057550</v>
      </c>
      <c r="F7" s="9">
        <v>-7.4492851313052739</v>
      </c>
      <c r="G7" s="8">
        <v>46598</v>
      </c>
      <c r="H7" s="8">
        <v>26186</v>
      </c>
      <c r="I7" s="8">
        <v>708325</v>
      </c>
      <c r="J7" s="8">
        <v>298596</v>
      </c>
      <c r="K7" s="9">
        <v>-57.844774644407579</v>
      </c>
      <c r="L7" s="8">
        <v>5932806</v>
      </c>
      <c r="M7" s="8">
        <v>5874249</v>
      </c>
      <c r="N7" s="8">
        <v>35970397</v>
      </c>
      <c r="O7" s="8">
        <v>35652252</v>
      </c>
      <c r="P7" s="9">
        <v>-0.88446341028708275</v>
      </c>
      <c r="Q7" s="8">
        <v>4632986</v>
      </c>
      <c r="R7" s="8">
        <v>4700541</v>
      </c>
      <c r="S7" s="8">
        <v>27771215</v>
      </c>
      <c r="T7" s="8">
        <v>27997315</v>
      </c>
      <c r="U7" s="9">
        <v>0.81415235163460398</v>
      </c>
      <c r="V7" s="8">
        <v>84.66</v>
      </c>
      <c r="W7" s="8">
        <v>55.635000000000012</v>
      </c>
      <c r="X7" s="8">
        <v>349.08</v>
      </c>
      <c r="Y7" s="8">
        <v>311.69100000000009</v>
      </c>
      <c r="Z7" s="9">
        <v>-10.710725335166689</v>
      </c>
      <c r="AA7" s="8">
        <v>346524</v>
      </c>
      <c r="AB7" s="8">
        <v>301899</v>
      </c>
      <c r="AC7" s="8">
        <v>2002656</v>
      </c>
      <c r="AD7" s="8">
        <v>1753963</v>
      </c>
      <c r="AE7" s="9">
        <v>-12.41815868526596</v>
      </c>
      <c r="AF7" s="8">
        <v>330197</v>
      </c>
      <c r="AG7" s="8">
        <v>286195</v>
      </c>
      <c r="AH7" s="8">
        <v>1910242</v>
      </c>
      <c r="AI7" s="8">
        <v>1667572</v>
      </c>
      <c r="AJ7" s="9">
        <v>-12.70362603272255</v>
      </c>
      <c r="AK7" s="8">
        <v>246669</v>
      </c>
      <c r="AL7" s="8">
        <v>342870</v>
      </c>
      <c r="AM7" s="8">
        <v>1764414</v>
      </c>
      <c r="AN7" s="8">
        <v>1751855</v>
      </c>
      <c r="AO7" s="9">
        <v>-0.71179439746001083</v>
      </c>
      <c r="AP7" s="8">
        <v>5056350</v>
      </c>
      <c r="AQ7" s="8">
        <v>5377750</v>
      </c>
      <c r="AR7" s="8">
        <v>31069732</v>
      </c>
      <c r="AS7" s="8">
        <v>31483439</v>
      </c>
      <c r="AT7" s="9">
        <v>1.3315435099343631</v>
      </c>
      <c r="AU7" s="8">
        <v>4041674</v>
      </c>
      <c r="AV7" s="8">
        <v>4168330</v>
      </c>
      <c r="AW7" s="8">
        <v>24687952</v>
      </c>
      <c r="AX7" s="8">
        <v>24872424</v>
      </c>
      <c r="AY7" s="9">
        <v>0.74721467378095952</v>
      </c>
      <c r="AZ7" s="8">
        <v>1282987</v>
      </c>
      <c r="BA7" s="8">
        <v>1174509</v>
      </c>
      <c r="BB7" s="8">
        <v>8125539</v>
      </c>
      <c r="BC7" s="8">
        <v>7616399</v>
      </c>
      <c r="BD7" s="9">
        <v>-6.2659227898604684</v>
      </c>
      <c r="BE7" s="8">
        <v>41893</v>
      </c>
      <c r="BF7" s="8">
        <v>40432</v>
      </c>
      <c r="BG7" s="8">
        <v>258556</v>
      </c>
      <c r="BH7" s="8">
        <v>255102</v>
      </c>
      <c r="BI7" s="9">
        <v>-1.33588081498786</v>
      </c>
      <c r="BJ7" s="8">
        <v>389618</v>
      </c>
      <c r="BK7" s="8">
        <v>399380</v>
      </c>
      <c r="BL7" s="8">
        <v>2344348</v>
      </c>
      <c r="BM7" s="8">
        <v>2333741</v>
      </c>
      <c r="BN7" s="9">
        <v>-0.45244989225149368</v>
      </c>
      <c r="BO7" s="8">
        <v>311379</v>
      </c>
      <c r="BP7" s="8">
        <v>328895</v>
      </c>
      <c r="BQ7" s="8">
        <v>1957378</v>
      </c>
      <c r="BR7" s="8">
        <v>1942382</v>
      </c>
      <c r="BS7" s="9">
        <v>-0.7661269310271166</v>
      </c>
      <c r="BT7" s="8">
        <v>6</v>
      </c>
      <c r="BU7" s="8">
        <v>1</v>
      </c>
      <c r="BV7" s="8">
        <v>134</v>
      </c>
      <c r="BW7" s="8">
        <v>13</v>
      </c>
      <c r="BX7" s="9">
        <v>-90.298507462686572</v>
      </c>
      <c r="BY7" s="8">
        <v>78233</v>
      </c>
      <c r="BZ7" s="8">
        <v>70484</v>
      </c>
      <c r="CA7" s="8">
        <v>386836</v>
      </c>
      <c r="CB7" s="8">
        <v>391346</v>
      </c>
      <c r="CC7" s="9">
        <v>1.1658687402413359</v>
      </c>
      <c r="CD7" s="8">
        <v>2325</v>
      </c>
      <c r="CE7" s="8">
        <v>2521</v>
      </c>
      <c r="CF7" s="8">
        <v>11699</v>
      </c>
      <c r="CG7" s="8">
        <v>13665</v>
      </c>
      <c r="CH7" s="9">
        <v>16.804855115821869</v>
      </c>
      <c r="CI7" s="8">
        <v>40889496</v>
      </c>
      <c r="CJ7" s="8">
        <v>45084722</v>
      </c>
      <c r="CK7" s="8">
        <v>219181488</v>
      </c>
      <c r="CL7" s="8">
        <v>253241865</v>
      </c>
      <c r="CM7" s="9">
        <v>15.539805533211821</v>
      </c>
      <c r="CN7" s="8">
        <v>0</v>
      </c>
      <c r="CO7" s="8">
        <v>0</v>
      </c>
      <c r="CP7" s="8">
        <v>1</v>
      </c>
      <c r="CQ7" s="8">
        <v>0</v>
      </c>
      <c r="CR7" s="9">
        <v>-100</v>
      </c>
      <c r="CS7" s="8">
        <v>313836</v>
      </c>
      <c r="CT7" s="8">
        <v>418043</v>
      </c>
      <c r="CU7" s="8">
        <v>1090431</v>
      </c>
      <c r="CV7" s="8">
        <v>1924870</v>
      </c>
      <c r="CW7" s="9">
        <v>76.523778212468272</v>
      </c>
      <c r="CX7" s="8">
        <v>313836</v>
      </c>
      <c r="CY7" s="8">
        <v>418019</v>
      </c>
      <c r="CZ7" s="8">
        <v>1090431</v>
      </c>
      <c r="DA7" s="8">
        <v>1924846</v>
      </c>
      <c r="DB7" s="9">
        <v>76.52157724789555</v>
      </c>
      <c r="DC7" s="8">
        <v>0</v>
      </c>
      <c r="DD7" s="8">
        <v>24</v>
      </c>
      <c r="DE7" s="8">
        <v>0</v>
      </c>
      <c r="DF7" s="8">
        <v>24</v>
      </c>
      <c r="DG7" s="9" t="s">
        <v>75</v>
      </c>
      <c r="DH7" s="8">
        <v>65641</v>
      </c>
      <c r="DI7" s="8">
        <v>85829</v>
      </c>
      <c r="DJ7" s="8">
        <v>198671</v>
      </c>
      <c r="DK7" s="8">
        <v>389984</v>
      </c>
      <c r="DL7" s="9">
        <v>96.296389508282545</v>
      </c>
      <c r="DM7" s="8">
        <v>413</v>
      </c>
      <c r="DN7" s="8">
        <v>401</v>
      </c>
      <c r="DO7" s="8">
        <v>1315</v>
      </c>
      <c r="DP7" s="8">
        <v>1835</v>
      </c>
      <c r="DQ7" s="9">
        <v>39.543726235741453</v>
      </c>
    </row>
    <row r="8" spans="1:121" x14ac:dyDescent="0.25">
      <c r="A8" s="7" t="s">
        <v>59</v>
      </c>
      <c r="B8" s="8">
        <v>104293</v>
      </c>
      <c r="C8" s="8">
        <v>103695</v>
      </c>
      <c r="D8" s="8">
        <v>708930</v>
      </c>
      <c r="E8" s="8">
        <v>632694</v>
      </c>
      <c r="F8" s="9">
        <v>-10.75367102534805</v>
      </c>
      <c r="G8" s="8">
        <v>107869</v>
      </c>
      <c r="H8" s="8">
        <v>269247</v>
      </c>
      <c r="I8" s="8">
        <v>772899</v>
      </c>
      <c r="J8" s="8">
        <v>1080653</v>
      </c>
      <c r="K8" s="9">
        <v>39.818139239409021</v>
      </c>
      <c r="L8" s="8">
        <v>188903</v>
      </c>
      <c r="M8" s="8">
        <v>185019</v>
      </c>
      <c r="N8" s="8">
        <v>1160528</v>
      </c>
      <c r="O8" s="8">
        <v>1055014</v>
      </c>
      <c r="P8" s="9">
        <v>-9.0918961024637071</v>
      </c>
      <c r="Q8" s="8">
        <v>143464</v>
      </c>
      <c r="R8" s="8">
        <v>128144</v>
      </c>
      <c r="S8" s="8">
        <v>864845</v>
      </c>
      <c r="T8" s="8">
        <v>735876</v>
      </c>
      <c r="U8" s="9">
        <v>-14.912383143800341</v>
      </c>
      <c r="V8" s="8">
        <v>1415.9829999999999</v>
      </c>
      <c r="W8" s="8">
        <v>1284.8309999999999</v>
      </c>
      <c r="X8" s="8">
        <v>6035.2860000000001</v>
      </c>
      <c r="Y8" s="8">
        <v>6138.73</v>
      </c>
      <c r="Z8" s="9">
        <v>1.7139867108203359</v>
      </c>
      <c r="AA8" s="8">
        <v>8581</v>
      </c>
      <c r="AB8" s="8">
        <v>7240</v>
      </c>
      <c r="AC8" s="8">
        <v>79542</v>
      </c>
      <c r="AD8" s="8">
        <v>57982</v>
      </c>
      <c r="AE8" s="9">
        <v>-27.105177139121469</v>
      </c>
      <c r="AF8" s="8">
        <v>1842</v>
      </c>
      <c r="AG8" s="8">
        <v>1608</v>
      </c>
      <c r="AH8" s="8">
        <v>20181</v>
      </c>
      <c r="AI8" s="8">
        <v>13399</v>
      </c>
      <c r="AJ8" s="9">
        <v>-33.605866904514137</v>
      </c>
      <c r="AK8" s="8">
        <v>0</v>
      </c>
      <c r="AL8" s="8">
        <v>0</v>
      </c>
      <c r="AM8" s="8">
        <v>0</v>
      </c>
      <c r="AN8" s="8">
        <v>0</v>
      </c>
      <c r="AO8" s="9" t="s">
        <v>75</v>
      </c>
      <c r="AP8" s="8">
        <v>137458</v>
      </c>
      <c r="AQ8" s="8">
        <v>150137</v>
      </c>
      <c r="AR8" s="8">
        <v>1004750</v>
      </c>
      <c r="AS8" s="8">
        <v>783410</v>
      </c>
      <c r="AT8" s="9">
        <v>-22.029360537447129</v>
      </c>
      <c r="AU8" s="8">
        <v>29232</v>
      </c>
      <c r="AV8" s="8">
        <v>14621</v>
      </c>
      <c r="AW8" s="8">
        <v>218100</v>
      </c>
      <c r="AX8" s="8">
        <v>108912</v>
      </c>
      <c r="AY8" s="9">
        <v>-50.063273727647868</v>
      </c>
      <c r="AZ8" s="8">
        <v>59624</v>
      </c>
      <c r="BA8" s="8">
        <v>71412</v>
      </c>
      <c r="BB8" s="8">
        <v>379701</v>
      </c>
      <c r="BC8" s="8">
        <v>412200</v>
      </c>
      <c r="BD8" s="9">
        <v>8.5591030837422011</v>
      </c>
      <c r="BE8" s="8">
        <v>1920</v>
      </c>
      <c r="BF8" s="8">
        <v>2193</v>
      </c>
      <c r="BG8" s="8">
        <v>12321</v>
      </c>
      <c r="BH8" s="8">
        <v>12534</v>
      </c>
      <c r="BI8" s="9">
        <v>1.728755782809841</v>
      </c>
      <c r="BJ8" s="8">
        <v>19439.25</v>
      </c>
      <c r="BK8" s="8">
        <v>17200.25</v>
      </c>
      <c r="BL8" s="8">
        <v>111571</v>
      </c>
      <c r="BM8" s="8">
        <v>97455.25</v>
      </c>
      <c r="BN8" s="9">
        <v>-12.65180916187899</v>
      </c>
      <c r="BO8" s="8">
        <v>2651</v>
      </c>
      <c r="BP8" s="8">
        <v>1221.75</v>
      </c>
      <c r="BQ8" s="8">
        <v>19232.5</v>
      </c>
      <c r="BR8" s="8">
        <v>9579.5</v>
      </c>
      <c r="BS8" s="9">
        <v>-50.191082802547768</v>
      </c>
      <c r="BT8" s="8">
        <v>13565</v>
      </c>
      <c r="BU8" s="8">
        <v>12833</v>
      </c>
      <c r="BV8" s="8">
        <v>75968</v>
      </c>
      <c r="BW8" s="8">
        <v>73755.25</v>
      </c>
      <c r="BX8" s="9">
        <v>-2.9127395745577052</v>
      </c>
      <c r="BY8" s="8">
        <v>3223.25</v>
      </c>
      <c r="BZ8" s="8">
        <v>3145.5</v>
      </c>
      <c r="CA8" s="8">
        <v>16370.5</v>
      </c>
      <c r="CB8" s="8">
        <v>14120.5</v>
      </c>
      <c r="CC8" s="9">
        <v>-13.74423505696222</v>
      </c>
      <c r="CD8" s="8">
        <v>118</v>
      </c>
      <c r="CE8" s="8">
        <v>119</v>
      </c>
      <c r="CF8" s="8">
        <v>784</v>
      </c>
      <c r="CG8" s="8">
        <v>756</v>
      </c>
      <c r="CH8" s="9">
        <v>-3.571428571428569</v>
      </c>
      <c r="CI8" s="8">
        <v>2422672</v>
      </c>
      <c r="CJ8" s="8">
        <v>2543276</v>
      </c>
      <c r="CK8" s="8">
        <v>16435227</v>
      </c>
      <c r="CL8" s="8">
        <v>17933387</v>
      </c>
      <c r="CM8" s="9">
        <v>9.115541878429795</v>
      </c>
      <c r="CN8" s="8">
        <v>19</v>
      </c>
      <c r="CO8" s="8">
        <v>19</v>
      </c>
      <c r="CP8" s="8">
        <v>133</v>
      </c>
      <c r="CQ8" s="8">
        <v>150</v>
      </c>
      <c r="CR8" s="9">
        <v>12.781954887218051</v>
      </c>
      <c r="CS8" s="8">
        <v>25304</v>
      </c>
      <c r="CT8" s="8">
        <v>38418</v>
      </c>
      <c r="CU8" s="8">
        <v>129091</v>
      </c>
      <c r="CV8" s="8">
        <v>245534</v>
      </c>
      <c r="CW8" s="9">
        <v>90.202260420943361</v>
      </c>
      <c r="CX8" s="8">
        <v>2045</v>
      </c>
      <c r="CY8" s="8">
        <v>2254</v>
      </c>
      <c r="CZ8" s="8">
        <v>9231</v>
      </c>
      <c r="DA8" s="8">
        <v>10738</v>
      </c>
      <c r="DB8" s="9">
        <v>16.3254251977034</v>
      </c>
      <c r="DC8" s="8">
        <v>23259</v>
      </c>
      <c r="DD8" s="8">
        <v>36164</v>
      </c>
      <c r="DE8" s="8">
        <v>119860</v>
      </c>
      <c r="DF8" s="8">
        <v>234796</v>
      </c>
      <c r="DG8" s="9">
        <v>95.891873852828297</v>
      </c>
      <c r="DH8" s="8">
        <v>1194</v>
      </c>
      <c r="DI8" s="8">
        <v>1250</v>
      </c>
      <c r="DJ8" s="8">
        <v>5372</v>
      </c>
      <c r="DK8" s="8">
        <v>6436</v>
      </c>
      <c r="DL8" s="9">
        <v>19.80640357408787</v>
      </c>
      <c r="DM8" s="8">
        <v>1166</v>
      </c>
      <c r="DN8" s="8">
        <v>2114</v>
      </c>
      <c r="DO8" s="8">
        <v>5728</v>
      </c>
      <c r="DP8" s="8">
        <v>11106</v>
      </c>
      <c r="DQ8" s="9">
        <v>93.889664804469277</v>
      </c>
    </row>
    <row r="9" spans="1:121" x14ac:dyDescent="0.25">
      <c r="A9" s="7" t="s">
        <v>60</v>
      </c>
      <c r="B9" s="8">
        <v>139565</v>
      </c>
      <c r="C9" s="8">
        <v>139613</v>
      </c>
      <c r="D9" s="8">
        <v>618391</v>
      </c>
      <c r="E9" s="8">
        <v>659606</v>
      </c>
      <c r="F9" s="9">
        <v>6.6648770761540854</v>
      </c>
      <c r="G9" s="8">
        <v>41421</v>
      </c>
      <c r="H9" s="8">
        <v>35367</v>
      </c>
      <c r="I9" s="8">
        <v>195275</v>
      </c>
      <c r="J9" s="8">
        <v>222009</v>
      </c>
      <c r="K9" s="9">
        <v>13.69043656382026</v>
      </c>
      <c r="L9" s="8">
        <v>1348857</v>
      </c>
      <c r="M9" s="8">
        <v>1375629</v>
      </c>
      <c r="N9" s="8">
        <v>6713366</v>
      </c>
      <c r="O9" s="8">
        <v>7116733</v>
      </c>
      <c r="P9" s="9">
        <v>6.008416642262616</v>
      </c>
      <c r="Q9" s="8">
        <v>35173</v>
      </c>
      <c r="R9" s="8">
        <v>35653</v>
      </c>
      <c r="S9" s="8">
        <v>186104</v>
      </c>
      <c r="T9" s="8">
        <v>174862</v>
      </c>
      <c r="U9" s="9">
        <v>-6.0407084210978752</v>
      </c>
      <c r="V9" s="8">
        <v>219.303</v>
      </c>
      <c r="W9" s="8">
        <v>222.53100000000001</v>
      </c>
      <c r="X9" s="8">
        <v>870.71</v>
      </c>
      <c r="Y9" s="8">
        <v>745.9620000000001</v>
      </c>
      <c r="Z9" s="9">
        <v>-14.32715829610316</v>
      </c>
      <c r="AA9" s="8">
        <v>6948</v>
      </c>
      <c r="AB9" s="8">
        <v>18798</v>
      </c>
      <c r="AC9" s="8">
        <v>34735</v>
      </c>
      <c r="AD9" s="8">
        <v>56877</v>
      </c>
      <c r="AE9" s="9">
        <v>63.745501655390832</v>
      </c>
      <c r="AF9" s="8">
        <v>154</v>
      </c>
      <c r="AG9" s="8">
        <v>46</v>
      </c>
      <c r="AH9" s="8">
        <v>892</v>
      </c>
      <c r="AI9" s="8">
        <v>768</v>
      </c>
      <c r="AJ9" s="9">
        <v>-13.90134529147981</v>
      </c>
      <c r="AK9" s="8">
        <v>0</v>
      </c>
      <c r="AL9" s="8">
        <v>631</v>
      </c>
      <c r="AM9" s="8">
        <v>0</v>
      </c>
      <c r="AN9" s="8">
        <v>2764</v>
      </c>
      <c r="AO9" s="9" t="s">
        <v>75</v>
      </c>
      <c r="AP9" s="8">
        <v>7229</v>
      </c>
      <c r="AQ9" s="8">
        <v>2378</v>
      </c>
      <c r="AR9" s="8">
        <v>13036</v>
      </c>
      <c r="AS9" s="8">
        <v>7493</v>
      </c>
      <c r="AT9" s="9">
        <v>-42.520711874808221</v>
      </c>
      <c r="AU9" s="8">
        <v>10</v>
      </c>
      <c r="AV9" s="8">
        <v>0</v>
      </c>
      <c r="AW9" s="8">
        <v>10</v>
      </c>
      <c r="AX9" s="8">
        <v>2</v>
      </c>
      <c r="AY9" s="9">
        <v>-80</v>
      </c>
      <c r="AZ9" s="8">
        <v>1330481</v>
      </c>
      <c r="BA9" s="8">
        <v>1346191</v>
      </c>
      <c r="BB9" s="8">
        <v>6655080</v>
      </c>
      <c r="BC9" s="8">
        <v>7040855</v>
      </c>
      <c r="BD9" s="9">
        <v>5.7966996640160602</v>
      </c>
      <c r="BE9" s="8">
        <v>63998</v>
      </c>
      <c r="BF9" s="8">
        <v>64941</v>
      </c>
      <c r="BG9" s="8">
        <v>320834</v>
      </c>
      <c r="BH9" s="8">
        <v>335922</v>
      </c>
      <c r="BI9" s="9">
        <v>4.7027434748187602</v>
      </c>
      <c r="BJ9" s="8">
        <v>9426</v>
      </c>
      <c r="BK9" s="8">
        <v>9263</v>
      </c>
      <c r="BL9" s="8">
        <v>49807</v>
      </c>
      <c r="BM9" s="8">
        <v>47277</v>
      </c>
      <c r="BN9" s="9">
        <v>-5.0796072841166904</v>
      </c>
      <c r="BO9" s="8">
        <v>4</v>
      </c>
      <c r="BP9" s="8">
        <v>0</v>
      </c>
      <c r="BQ9" s="8">
        <v>4</v>
      </c>
      <c r="BR9" s="8">
        <v>2</v>
      </c>
      <c r="BS9" s="9">
        <v>-50</v>
      </c>
      <c r="BT9" s="8">
        <v>9414</v>
      </c>
      <c r="BU9" s="8">
        <v>9263</v>
      </c>
      <c r="BV9" s="8">
        <v>49783</v>
      </c>
      <c r="BW9" s="8">
        <v>47271</v>
      </c>
      <c r="BX9" s="9">
        <v>-5.0458992025390188</v>
      </c>
      <c r="BY9" s="8">
        <v>8</v>
      </c>
      <c r="BZ9" s="8">
        <v>0</v>
      </c>
      <c r="CA9" s="8">
        <v>20</v>
      </c>
      <c r="CB9" s="8">
        <v>4</v>
      </c>
      <c r="CC9" s="9">
        <v>-80</v>
      </c>
      <c r="CD9" s="8">
        <v>4870</v>
      </c>
      <c r="CE9" s="8">
        <v>5614</v>
      </c>
      <c r="CF9" s="8">
        <v>20597</v>
      </c>
      <c r="CG9" s="8">
        <v>22170</v>
      </c>
      <c r="CH9" s="9">
        <v>7.6370345195902294</v>
      </c>
      <c r="CI9" s="8">
        <v>27717309</v>
      </c>
      <c r="CJ9" s="8">
        <v>30930389</v>
      </c>
      <c r="CK9" s="8">
        <v>123389975</v>
      </c>
      <c r="CL9" s="8">
        <v>131198167</v>
      </c>
      <c r="CM9" s="9">
        <v>6.3280602820447882</v>
      </c>
      <c r="CN9" s="8">
        <v>75</v>
      </c>
      <c r="CO9" s="8">
        <v>86</v>
      </c>
      <c r="CP9" s="8">
        <v>281</v>
      </c>
      <c r="CQ9" s="8">
        <v>299</v>
      </c>
      <c r="CR9" s="9">
        <v>6.405693950177934</v>
      </c>
      <c r="CS9" s="8">
        <v>1096762</v>
      </c>
      <c r="CT9" s="8">
        <v>1177109</v>
      </c>
      <c r="CU9" s="8">
        <v>3123881</v>
      </c>
      <c r="CV9" s="8">
        <v>3772123</v>
      </c>
      <c r="CW9" s="9">
        <v>20.75117458059383</v>
      </c>
      <c r="CX9" s="8">
        <v>904040</v>
      </c>
      <c r="CY9" s="8">
        <v>864109</v>
      </c>
      <c r="CZ9" s="8">
        <v>2619271</v>
      </c>
      <c r="DA9" s="8">
        <v>2855840</v>
      </c>
      <c r="DB9" s="9">
        <v>9.0318642095453328</v>
      </c>
      <c r="DC9" s="8">
        <v>192722</v>
      </c>
      <c r="DD9" s="8">
        <v>313000</v>
      </c>
      <c r="DE9" s="8">
        <v>504610</v>
      </c>
      <c r="DF9" s="8">
        <v>916283</v>
      </c>
      <c r="DG9" s="9">
        <v>81.582410178157403</v>
      </c>
      <c r="DH9" s="8">
        <v>115824</v>
      </c>
      <c r="DI9" s="8">
        <v>116153</v>
      </c>
      <c r="DJ9" s="8">
        <v>440149</v>
      </c>
      <c r="DK9" s="8">
        <v>490894</v>
      </c>
      <c r="DL9" s="9">
        <v>11.529050389754371</v>
      </c>
      <c r="DM9" s="8">
        <v>10245</v>
      </c>
      <c r="DN9" s="8">
        <v>10425</v>
      </c>
      <c r="DO9" s="8">
        <v>48230</v>
      </c>
      <c r="DP9" s="8">
        <v>60058</v>
      </c>
      <c r="DQ9" s="9">
        <v>24.524155090192821</v>
      </c>
    </row>
    <row r="10" spans="1:121" x14ac:dyDescent="0.25">
      <c r="A10" s="7" t="s">
        <v>61</v>
      </c>
      <c r="B10" s="8">
        <v>1106128</v>
      </c>
      <c r="C10" s="8">
        <v>884497</v>
      </c>
      <c r="D10" s="8">
        <v>7931772</v>
      </c>
      <c r="E10" s="8">
        <v>6675525</v>
      </c>
      <c r="F10" s="9">
        <v>-15.838163275495059</v>
      </c>
      <c r="G10" s="8">
        <v>328162</v>
      </c>
      <c r="H10" s="8">
        <v>580465</v>
      </c>
      <c r="I10" s="8">
        <v>2339488</v>
      </c>
      <c r="J10" s="8">
        <v>2698372</v>
      </c>
      <c r="K10" s="9">
        <v>15.34027958254114</v>
      </c>
      <c r="L10" s="8">
        <v>4213161</v>
      </c>
      <c r="M10" s="8">
        <v>3811604</v>
      </c>
      <c r="N10" s="8">
        <v>25135797</v>
      </c>
      <c r="O10" s="8">
        <v>22315071</v>
      </c>
      <c r="P10" s="9">
        <v>-11.221947726582931</v>
      </c>
      <c r="Q10" s="8">
        <v>3148632</v>
      </c>
      <c r="R10" s="8">
        <v>2772243</v>
      </c>
      <c r="S10" s="8">
        <v>19372779</v>
      </c>
      <c r="T10" s="8">
        <v>16576872</v>
      </c>
      <c r="U10" s="9">
        <v>-14.43214213097667</v>
      </c>
      <c r="V10" s="8">
        <v>482.75799999999998</v>
      </c>
      <c r="W10" s="8">
        <v>250.67099999999999</v>
      </c>
      <c r="X10" s="8">
        <v>1820.354</v>
      </c>
      <c r="Y10" s="8">
        <v>911.74300000000005</v>
      </c>
      <c r="Z10" s="9">
        <v>-49.913972776723647</v>
      </c>
      <c r="AA10" s="8">
        <v>156855</v>
      </c>
      <c r="AB10" s="8">
        <v>116539</v>
      </c>
      <c r="AC10" s="8">
        <v>937062</v>
      </c>
      <c r="AD10" s="8">
        <v>760332</v>
      </c>
      <c r="AE10" s="9">
        <v>-18.860011397324829</v>
      </c>
      <c r="AF10" s="8">
        <v>134628</v>
      </c>
      <c r="AG10" s="8">
        <v>94572</v>
      </c>
      <c r="AH10" s="8">
        <v>811980</v>
      </c>
      <c r="AI10" s="8">
        <v>637117</v>
      </c>
      <c r="AJ10" s="9">
        <v>-21.535382644892739</v>
      </c>
      <c r="AK10" s="8">
        <v>0</v>
      </c>
      <c r="AL10" s="8">
        <v>0</v>
      </c>
      <c r="AM10" s="8">
        <v>0</v>
      </c>
      <c r="AN10" s="8">
        <v>0</v>
      </c>
      <c r="AO10" s="9" t="s">
        <v>75</v>
      </c>
      <c r="AP10" s="8">
        <v>1975285</v>
      </c>
      <c r="AQ10" s="8">
        <v>1495934</v>
      </c>
      <c r="AR10" s="8">
        <v>13488103</v>
      </c>
      <c r="AS10" s="8">
        <v>10083306</v>
      </c>
      <c r="AT10" s="9">
        <v>-25.242964114375471</v>
      </c>
      <c r="AU10" s="8">
        <v>1512497</v>
      </c>
      <c r="AV10" s="8">
        <v>1248745</v>
      </c>
      <c r="AW10" s="8">
        <v>9793128</v>
      </c>
      <c r="AX10" s="8">
        <v>7659540</v>
      </c>
      <c r="AY10" s="9">
        <v>-21.78658340828385</v>
      </c>
      <c r="AZ10" s="8">
        <v>1082470</v>
      </c>
      <c r="BA10" s="8">
        <v>1086129</v>
      </c>
      <c r="BB10" s="8">
        <v>5831755</v>
      </c>
      <c r="BC10" s="8">
        <v>5903379</v>
      </c>
      <c r="BD10" s="9">
        <v>1.228172308335999</v>
      </c>
      <c r="BE10" s="8">
        <v>39635</v>
      </c>
      <c r="BF10" s="8">
        <v>39660</v>
      </c>
      <c r="BG10" s="8">
        <v>213365</v>
      </c>
      <c r="BH10" s="8">
        <v>210778</v>
      </c>
      <c r="BI10" s="9">
        <v>-1.212476273053213</v>
      </c>
      <c r="BJ10" s="8">
        <v>293941.5</v>
      </c>
      <c r="BK10" s="8">
        <v>281136.5</v>
      </c>
      <c r="BL10" s="8">
        <v>1806077.75</v>
      </c>
      <c r="BM10" s="8">
        <v>1609204.75</v>
      </c>
      <c r="BN10" s="9">
        <v>-10.90058276837749</v>
      </c>
      <c r="BO10" s="8">
        <v>126716</v>
      </c>
      <c r="BP10" s="8">
        <v>107541</v>
      </c>
      <c r="BQ10" s="8">
        <v>813457.41999999993</v>
      </c>
      <c r="BR10" s="8">
        <v>634649</v>
      </c>
      <c r="BS10" s="9">
        <v>-21.981288215429881</v>
      </c>
      <c r="BT10" s="8">
        <v>17934</v>
      </c>
      <c r="BU10" s="8">
        <v>20023.5</v>
      </c>
      <c r="BV10" s="8">
        <v>96663.5</v>
      </c>
      <c r="BW10" s="8">
        <v>110135.25</v>
      </c>
      <c r="BX10" s="9">
        <v>13.936749652143771</v>
      </c>
      <c r="BY10" s="8">
        <v>149291.5</v>
      </c>
      <c r="BZ10" s="8">
        <v>153572</v>
      </c>
      <c r="CA10" s="8">
        <v>895956.83</v>
      </c>
      <c r="CB10" s="8">
        <v>864420.49999999988</v>
      </c>
      <c r="CC10" s="9">
        <v>-3.5198492766666192</v>
      </c>
      <c r="CD10" s="8">
        <v>752</v>
      </c>
      <c r="CE10" s="8">
        <v>760</v>
      </c>
      <c r="CF10" s="8">
        <v>4119</v>
      </c>
      <c r="CG10" s="8">
        <v>4219</v>
      </c>
      <c r="CH10" s="9">
        <v>2.4277737314882302</v>
      </c>
      <c r="CI10" s="8">
        <v>30777846</v>
      </c>
      <c r="CJ10" s="8">
        <v>33385474</v>
      </c>
      <c r="CK10" s="8">
        <v>159461469</v>
      </c>
      <c r="CL10" s="8">
        <v>174613776</v>
      </c>
      <c r="CM10" s="9">
        <v>9.5021744720036452</v>
      </c>
      <c r="CN10" s="8">
        <v>78</v>
      </c>
      <c r="CO10" s="8">
        <v>73</v>
      </c>
      <c r="CP10" s="8">
        <v>331</v>
      </c>
      <c r="CQ10" s="8">
        <v>346</v>
      </c>
      <c r="CR10" s="9">
        <v>4.5317220543806664</v>
      </c>
      <c r="CS10" s="8">
        <v>401547</v>
      </c>
      <c r="CT10" s="8">
        <v>551006</v>
      </c>
      <c r="CU10" s="8">
        <v>1191596</v>
      </c>
      <c r="CV10" s="8">
        <v>2019887</v>
      </c>
      <c r="CW10" s="9">
        <v>69.511059117351863</v>
      </c>
      <c r="CX10" s="8">
        <v>166930</v>
      </c>
      <c r="CY10" s="8">
        <v>169419</v>
      </c>
      <c r="CZ10" s="8">
        <v>518253</v>
      </c>
      <c r="DA10" s="8">
        <v>642219</v>
      </c>
      <c r="DB10" s="9">
        <v>23.919977308380268</v>
      </c>
      <c r="DC10" s="8">
        <v>234617</v>
      </c>
      <c r="DD10" s="8">
        <v>381587</v>
      </c>
      <c r="DE10" s="8">
        <v>673343</v>
      </c>
      <c r="DF10" s="8">
        <v>1377668</v>
      </c>
      <c r="DG10" s="9">
        <v>104.60122107157861</v>
      </c>
      <c r="DH10" s="8">
        <v>45206</v>
      </c>
      <c r="DI10" s="8">
        <v>46735</v>
      </c>
      <c r="DJ10" s="8">
        <v>148828</v>
      </c>
      <c r="DK10" s="8">
        <v>174257</v>
      </c>
      <c r="DL10" s="9">
        <v>17.08616658155724</v>
      </c>
      <c r="DM10" s="8">
        <v>57266</v>
      </c>
      <c r="DN10" s="8">
        <v>72935</v>
      </c>
      <c r="DO10" s="8">
        <v>249362</v>
      </c>
      <c r="DP10" s="8">
        <v>410807</v>
      </c>
      <c r="DQ10" s="9">
        <v>64.743224709458531</v>
      </c>
    </row>
    <row r="11" spans="1:121" x14ac:dyDescent="0.25">
      <c r="A11" s="7" t="s">
        <v>62</v>
      </c>
      <c r="B11" s="8">
        <v>1842206</v>
      </c>
      <c r="C11" s="8">
        <v>1885238</v>
      </c>
      <c r="D11" s="8">
        <v>9797155</v>
      </c>
      <c r="E11" s="8">
        <v>10131268</v>
      </c>
      <c r="F11" s="9">
        <v>3.4103063593461509</v>
      </c>
      <c r="G11" s="8">
        <v>340153</v>
      </c>
      <c r="H11" s="8">
        <v>382506</v>
      </c>
      <c r="I11" s="8">
        <v>1791043</v>
      </c>
      <c r="J11" s="8">
        <v>2051535</v>
      </c>
      <c r="K11" s="9">
        <v>14.54415108961649</v>
      </c>
      <c r="L11" s="8">
        <v>829039</v>
      </c>
      <c r="M11" s="8">
        <v>753552</v>
      </c>
      <c r="N11" s="8">
        <v>4387017</v>
      </c>
      <c r="O11" s="8">
        <v>4240158</v>
      </c>
      <c r="P11" s="9">
        <v>-3.347582195373306</v>
      </c>
      <c r="Q11" s="8">
        <v>535858</v>
      </c>
      <c r="R11" s="8">
        <v>465503</v>
      </c>
      <c r="S11" s="8">
        <v>2731307</v>
      </c>
      <c r="T11" s="8">
        <v>2692690</v>
      </c>
      <c r="U11" s="9">
        <v>-1.413865230089471</v>
      </c>
      <c r="V11" s="8">
        <v>0</v>
      </c>
      <c r="W11" s="8">
        <v>0</v>
      </c>
      <c r="X11" s="8">
        <v>0</v>
      </c>
      <c r="Y11" s="8">
        <v>0</v>
      </c>
      <c r="Z11" s="9" t="s">
        <v>75</v>
      </c>
      <c r="AA11" s="8">
        <v>11659</v>
      </c>
      <c r="AB11" s="8">
        <v>11481</v>
      </c>
      <c r="AC11" s="8">
        <v>59165</v>
      </c>
      <c r="AD11" s="8">
        <v>65126</v>
      </c>
      <c r="AE11" s="9">
        <v>10.075213386292569</v>
      </c>
      <c r="AF11" s="8">
        <v>6179</v>
      </c>
      <c r="AG11" s="8">
        <v>5970</v>
      </c>
      <c r="AH11" s="8">
        <v>31361</v>
      </c>
      <c r="AI11" s="8">
        <v>34179</v>
      </c>
      <c r="AJ11" s="9">
        <v>8.9856828545008085</v>
      </c>
      <c r="AK11" s="8">
        <v>0</v>
      </c>
      <c r="AL11" s="8">
        <v>0</v>
      </c>
      <c r="AM11" s="8">
        <v>326</v>
      </c>
      <c r="AN11" s="8">
        <v>0</v>
      </c>
      <c r="AO11" s="9">
        <v>-100</v>
      </c>
      <c r="AP11" s="8">
        <v>11712</v>
      </c>
      <c r="AQ11" s="8">
        <v>5021</v>
      </c>
      <c r="AR11" s="8">
        <v>21508</v>
      </c>
      <c r="AS11" s="8">
        <v>29461</v>
      </c>
      <c r="AT11" s="9">
        <v>36.976938813464763</v>
      </c>
      <c r="AU11" s="8">
        <v>11712</v>
      </c>
      <c r="AV11" s="8">
        <v>5021</v>
      </c>
      <c r="AW11" s="8">
        <v>21508</v>
      </c>
      <c r="AX11" s="8">
        <v>28394</v>
      </c>
      <c r="AY11" s="9">
        <v>32.015994048726043</v>
      </c>
      <c r="AZ11" s="8">
        <v>95483</v>
      </c>
      <c r="BA11" s="8">
        <v>91494</v>
      </c>
      <c r="BB11" s="8">
        <v>519588</v>
      </c>
      <c r="BC11" s="8">
        <v>508158</v>
      </c>
      <c r="BD11" s="9">
        <v>-2.1998198572715348</v>
      </c>
      <c r="BE11" s="8">
        <v>3665</v>
      </c>
      <c r="BF11" s="8">
        <v>3703</v>
      </c>
      <c r="BG11" s="8">
        <v>19656</v>
      </c>
      <c r="BH11" s="8">
        <v>19992</v>
      </c>
      <c r="BI11" s="9">
        <v>1.7094017094017031</v>
      </c>
      <c r="BJ11" s="8">
        <v>49053</v>
      </c>
      <c r="BK11" s="8">
        <v>42177.5</v>
      </c>
      <c r="BL11" s="8">
        <v>254164.5</v>
      </c>
      <c r="BM11" s="8">
        <v>256562.25</v>
      </c>
      <c r="BN11" s="9">
        <v>0.94338509115159752</v>
      </c>
      <c r="BO11" s="8">
        <v>799.75</v>
      </c>
      <c r="BP11" s="8">
        <v>400.75</v>
      </c>
      <c r="BQ11" s="8">
        <v>1548.5</v>
      </c>
      <c r="BR11" s="8">
        <v>2205.75</v>
      </c>
      <c r="BS11" s="9">
        <v>42.44430093639005</v>
      </c>
      <c r="BT11" s="8">
        <v>3854</v>
      </c>
      <c r="BU11" s="8">
        <v>2501</v>
      </c>
      <c r="BV11" s="8">
        <v>21055.5</v>
      </c>
      <c r="BW11" s="8">
        <v>20437.5</v>
      </c>
      <c r="BX11" s="9">
        <v>-2.9351000926123869</v>
      </c>
      <c r="BY11" s="8">
        <v>44399.25</v>
      </c>
      <c r="BZ11" s="8">
        <v>39275.75</v>
      </c>
      <c r="CA11" s="8">
        <v>231560.5</v>
      </c>
      <c r="CB11" s="8">
        <v>233919</v>
      </c>
      <c r="CC11" s="9">
        <v>1.018524316539313</v>
      </c>
      <c r="CD11" s="8">
        <v>254</v>
      </c>
      <c r="CE11" s="8">
        <v>244</v>
      </c>
      <c r="CF11" s="8">
        <v>1291</v>
      </c>
      <c r="CG11" s="8">
        <v>1362</v>
      </c>
      <c r="CH11" s="9">
        <v>5.4996127033307536</v>
      </c>
      <c r="CI11" s="8">
        <v>5410148</v>
      </c>
      <c r="CJ11" s="8">
        <v>5506087</v>
      </c>
      <c r="CK11" s="8">
        <v>25703938</v>
      </c>
      <c r="CL11" s="8">
        <v>27882140</v>
      </c>
      <c r="CM11" s="9">
        <v>8.4741956660492974</v>
      </c>
      <c r="CN11" s="8">
        <v>12</v>
      </c>
      <c r="CO11" s="8">
        <v>8</v>
      </c>
      <c r="CP11" s="8">
        <v>37</v>
      </c>
      <c r="CQ11" s="8">
        <v>34</v>
      </c>
      <c r="CR11" s="9">
        <v>-8.1081081081081123</v>
      </c>
      <c r="CS11" s="8">
        <v>29769</v>
      </c>
      <c r="CT11" s="8">
        <v>33532</v>
      </c>
      <c r="CU11" s="8">
        <v>84814</v>
      </c>
      <c r="CV11" s="8">
        <v>95908</v>
      </c>
      <c r="CW11" s="9">
        <v>13.080387671846619</v>
      </c>
      <c r="CX11" s="8">
        <v>12873</v>
      </c>
      <c r="CY11" s="8">
        <v>14903</v>
      </c>
      <c r="CZ11" s="8">
        <v>40267</v>
      </c>
      <c r="DA11" s="8">
        <v>47485</v>
      </c>
      <c r="DB11" s="9">
        <v>17.925348300096861</v>
      </c>
      <c r="DC11" s="8">
        <v>16896</v>
      </c>
      <c r="DD11" s="8">
        <v>18629</v>
      </c>
      <c r="DE11" s="8">
        <v>44547</v>
      </c>
      <c r="DF11" s="8">
        <v>48423</v>
      </c>
      <c r="DG11" s="9">
        <v>8.7009226210519159</v>
      </c>
      <c r="DH11" s="8">
        <v>5922</v>
      </c>
      <c r="DI11" s="8">
        <v>6773</v>
      </c>
      <c r="DJ11" s="8">
        <v>18061</v>
      </c>
      <c r="DK11" s="8">
        <v>21732</v>
      </c>
      <c r="DL11" s="9">
        <v>20.325563368584241</v>
      </c>
      <c r="DM11" s="8">
        <v>10485</v>
      </c>
      <c r="DN11" s="8">
        <v>9539</v>
      </c>
      <c r="DO11" s="8">
        <v>54740</v>
      </c>
      <c r="DP11" s="8">
        <v>56799</v>
      </c>
      <c r="DQ11" s="9">
        <v>3.761417610522471</v>
      </c>
    </row>
    <row r="12" spans="1:121" x14ac:dyDescent="0.25">
      <c r="A12" s="7" t="s">
        <v>63</v>
      </c>
      <c r="B12" s="8">
        <v>2629092</v>
      </c>
      <c r="C12" s="8">
        <v>2082360</v>
      </c>
      <c r="D12" s="8">
        <v>14309067</v>
      </c>
      <c r="E12" s="8">
        <v>13882742</v>
      </c>
      <c r="F12" s="9">
        <v>-2.9794045970991609</v>
      </c>
      <c r="G12" s="8">
        <v>538712</v>
      </c>
      <c r="H12" s="8">
        <v>701833</v>
      </c>
      <c r="I12" s="8">
        <v>3426927</v>
      </c>
      <c r="J12" s="8">
        <v>3984650</v>
      </c>
      <c r="K12" s="9">
        <v>16.27472659907842</v>
      </c>
      <c r="L12" s="8">
        <v>115977</v>
      </c>
      <c r="M12" s="8">
        <v>74398</v>
      </c>
      <c r="N12" s="8">
        <v>531704</v>
      </c>
      <c r="O12" s="8">
        <v>489444</v>
      </c>
      <c r="P12" s="9">
        <v>-7.9480312354242244</v>
      </c>
      <c r="Q12" s="8">
        <v>68554</v>
      </c>
      <c r="R12" s="8">
        <v>58048</v>
      </c>
      <c r="S12" s="8">
        <v>335045</v>
      </c>
      <c r="T12" s="8">
        <v>302044</v>
      </c>
      <c r="U12" s="9">
        <v>-9.8497216791774207</v>
      </c>
      <c r="V12" s="8">
        <v>39.113999999999997</v>
      </c>
      <c r="W12" s="8">
        <v>40.238999999999997</v>
      </c>
      <c r="X12" s="8">
        <v>137.78800000000001</v>
      </c>
      <c r="Y12" s="8">
        <v>40.238999999999997</v>
      </c>
      <c r="Z12" s="9">
        <v>-70.796440909222852</v>
      </c>
      <c r="AA12" s="8">
        <v>8674</v>
      </c>
      <c r="AB12" s="8">
        <v>22781</v>
      </c>
      <c r="AC12" s="8">
        <v>95842</v>
      </c>
      <c r="AD12" s="8">
        <v>102088</v>
      </c>
      <c r="AE12" s="9">
        <v>6.5169758560964937</v>
      </c>
      <c r="AF12" s="8">
        <v>1302</v>
      </c>
      <c r="AG12" s="8">
        <v>926</v>
      </c>
      <c r="AH12" s="8">
        <v>9157</v>
      </c>
      <c r="AI12" s="8">
        <v>5056</v>
      </c>
      <c r="AJ12" s="9">
        <v>-44.785410068799827</v>
      </c>
      <c r="AK12" s="8">
        <v>0</v>
      </c>
      <c r="AL12" s="8">
        <v>0</v>
      </c>
      <c r="AM12" s="8">
        <v>0</v>
      </c>
      <c r="AN12" s="8">
        <v>0</v>
      </c>
      <c r="AO12" s="9" t="s">
        <v>75</v>
      </c>
      <c r="AP12" s="8">
        <v>0</v>
      </c>
      <c r="AQ12" s="8">
        <v>496</v>
      </c>
      <c r="AR12" s="8">
        <v>0</v>
      </c>
      <c r="AS12" s="8">
        <v>437061</v>
      </c>
      <c r="AT12" s="9" t="s">
        <v>75</v>
      </c>
      <c r="AU12" s="8">
        <v>0</v>
      </c>
      <c r="AV12" s="8">
        <v>496</v>
      </c>
      <c r="AW12" s="8">
        <v>0</v>
      </c>
      <c r="AX12" s="8">
        <v>816</v>
      </c>
      <c r="AY12" s="9" t="s">
        <v>75</v>
      </c>
      <c r="AZ12" s="8">
        <v>0</v>
      </c>
      <c r="BA12" s="8">
        <v>0</v>
      </c>
      <c r="BB12" s="8">
        <v>0</v>
      </c>
      <c r="BC12" s="8">
        <v>0</v>
      </c>
      <c r="BD12" s="9" t="s">
        <v>75</v>
      </c>
      <c r="BE12" s="8">
        <v>0</v>
      </c>
      <c r="BF12" s="8">
        <v>0</v>
      </c>
      <c r="BG12" s="8">
        <v>0</v>
      </c>
      <c r="BH12" s="8">
        <v>0</v>
      </c>
      <c r="BI12" s="9" t="s">
        <v>75</v>
      </c>
      <c r="BJ12" s="8">
        <v>5375.25</v>
      </c>
      <c r="BK12" s="8">
        <v>4246</v>
      </c>
      <c r="BL12" s="8">
        <v>26265</v>
      </c>
      <c r="BM12" s="8">
        <v>21864.25</v>
      </c>
      <c r="BN12" s="9">
        <v>-16.755187511897962</v>
      </c>
      <c r="BO12" s="8">
        <v>0</v>
      </c>
      <c r="BP12" s="8">
        <v>248</v>
      </c>
      <c r="BQ12" s="8">
        <v>0</v>
      </c>
      <c r="BR12" s="8">
        <v>395</v>
      </c>
      <c r="BS12" s="9" t="s">
        <v>75</v>
      </c>
      <c r="BT12" s="8">
        <v>1609</v>
      </c>
      <c r="BU12" s="8">
        <v>549</v>
      </c>
      <c r="BV12" s="8">
        <v>7125</v>
      </c>
      <c r="BW12" s="8">
        <v>4159.25</v>
      </c>
      <c r="BX12" s="9">
        <v>-41.624561403508771</v>
      </c>
      <c r="BY12" s="8">
        <v>3766.25</v>
      </c>
      <c r="BZ12" s="8">
        <v>3449</v>
      </c>
      <c r="CA12" s="8">
        <v>19140</v>
      </c>
      <c r="CB12" s="8">
        <v>17310</v>
      </c>
      <c r="CC12" s="9">
        <v>-9.5611285266457742</v>
      </c>
      <c r="CD12" s="8">
        <v>181</v>
      </c>
      <c r="CE12" s="8">
        <v>190</v>
      </c>
      <c r="CF12" s="8">
        <v>1105</v>
      </c>
      <c r="CG12" s="8">
        <v>1038</v>
      </c>
      <c r="CH12" s="9">
        <v>-6.0633484162895996</v>
      </c>
      <c r="CI12" s="8">
        <v>4486486</v>
      </c>
      <c r="CJ12" s="8">
        <v>4000562</v>
      </c>
      <c r="CK12" s="8">
        <v>26580302</v>
      </c>
      <c r="CL12" s="8">
        <v>23549326</v>
      </c>
      <c r="CM12" s="9">
        <v>-11.40309090543818</v>
      </c>
      <c r="CN12" s="8">
        <v>15</v>
      </c>
      <c r="CO12" s="8">
        <v>11</v>
      </c>
      <c r="CP12" s="8">
        <v>95</v>
      </c>
      <c r="CQ12" s="8">
        <v>63</v>
      </c>
      <c r="CR12" s="9">
        <v>-33.684210526315788</v>
      </c>
      <c r="CS12" s="8">
        <v>14791</v>
      </c>
      <c r="CT12" s="8">
        <v>15520</v>
      </c>
      <c r="CU12" s="8">
        <v>79803</v>
      </c>
      <c r="CV12" s="8">
        <v>69409</v>
      </c>
      <c r="CW12" s="9">
        <v>-13.02457301103969</v>
      </c>
      <c r="CX12" s="8">
        <v>0</v>
      </c>
      <c r="CY12" s="8">
        <v>569</v>
      </c>
      <c r="CZ12" s="8">
        <v>0</v>
      </c>
      <c r="DA12" s="8">
        <v>2454</v>
      </c>
      <c r="DB12" s="9" t="s">
        <v>75</v>
      </c>
      <c r="DC12" s="8">
        <v>14791</v>
      </c>
      <c r="DD12" s="8">
        <v>14951</v>
      </c>
      <c r="DE12" s="8">
        <v>79803</v>
      </c>
      <c r="DF12" s="8">
        <v>66955</v>
      </c>
      <c r="DG12" s="9">
        <v>-16.099645376740231</v>
      </c>
      <c r="DH12" s="8">
        <v>0</v>
      </c>
      <c r="DI12" s="8">
        <v>0</v>
      </c>
      <c r="DJ12" s="8">
        <v>0</v>
      </c>
      <c r="DK12" s="8">
        <v>0</v>
      </c>
      <c r="DL12" s="9" t="s">
        <v>75</v>
      </c>
      <c r="DM12" s="8">
        <v>0</v>
      </c>
      <c r="DN12" s="8">
        <v>0</v>
      </c>
      <c r="DO12" s="8">
        <v>6</v>
      </c>
      <c r="DP12" s="8">
        <v>35</v>
      </c>
      <c r="DQ12" s="9">
        <v>483.33333333333343</v>
      </c>
    </row>
    <row r="13" spans="1:121" x14ac:dyDescent="0.25">
      <c r="A13" s="7" t="s">
        <v>64</v>
      </c>
      <c r="B13" s="8">
        <v>949995</v>
      </c>
      <c r="C13" s="8">
        <v>712627</v>
      </c>
      <c r="D13" s="8">
        <v>5150179</v>
      </c>
      <c r="E13" s="8">
        <v>4723395</v>
      </c>
      <c r="F13" s="9">
        <v>-8.2867799352216736</v>
      </c>
      <c r="G13" s="8">
        <v>730181</v>
      </c>
      <c r="H13" s="8">
        <v>620519</v>
      </c>
      <c r="I13" s="8">
        <v>5139957</v>
      </c>
      <c r="J13" s="8">
        <v>3500199</v>
      </c>
      <c r="K13" s="9">
        <v>-31.90217350067325</v>
      </c>
      <c r="L13" s="8">
        <v>130028</v>
      </c>
      <c r="M13" s="8">
        <v>111544</v>
      </c>
      <c r="N13" s="8">
        <v>789888</v>
      </c>
      <c r="O13" s="8">
        <v>628508</v>
      </c>
      <c r="P13" s="9">
        <v>-20.43074461189434</v>
      </c>
      <c r="Q13" s="8">
        <v>118091</v>
      </c>
      <c r="R13" s="8">
        <v>103025</v>
      </c>
      <c r="S13" s="8">
        <v>724165</v>
      </c>
      <c r="T13" s="8">
        <v>587669</v>
      </c>
      <c r="U13" s="9">
        <v>-18.848743035081782</v>
      </c>
      <c r="V13" s="8">
        <v>333.74900000000002</v>
      </c>
      <c r="W13" s="8">
        <v>296.16300000000001</v>
      </c>
      <c r="X13" s="8">
        <v>1145.9110000000001</v>
      </c>
      <c r="Y13" s="8">
        <v>1358.038</v>
      </c>
      <c r="Z13" s="9">
        <v>18.511647065086191</v>
      </c>
      <c r="AA13" s="8">
        <v>3046</v>
      </c>
      <c r="AB13" s="8">
        <v>2763</v>
      </c>
      <c r="AC13" s="8">
        <v>17133</v>
      </c>
      <c r="AD13" s="8">
        <v>14678</v>
      </c>
      <c r="AE13" s="9">
        <v>-14.32907255004962</v>
      </c>
      <c r="AF13" s="8">
        <v>0</v>
      </c>
      <c r="AG13" s="8">
        <v>0</v>
      </c>
      <c r="AH13" s="8">
        <v>0</v>
      </c>
      <c r="AI13" s="8">
        <v>0</v>
      </c>
      <c r="AJ13" s="9" t="s">
        <v>75</v>
      </c>
      <c r="AK13" s="8">
        <v>0</v>
      </c>
      <c r="AL13" s="8">
        <v>0</v>
      </c>
      <c r="AM13" s="8">
        <v>0</v>
      </c>
      <c r="AN13" s="8">
        <v>0</v>
      </c>
      <c r="AO13" s="9" t="s">
        <v>75</v>
      </c>
      <c r="AP13" s="8">
        <v>3789</v>
      </c>
      <c r="AQ13" s="8">
        <v>920</v>
      </c>
      <c r="AR13" s="8">
        <v>17348</v>
      </c>
      <c r="AS13" s="8">
        <v>7303</v>
      </c>
      <c r="AT13" s="9">
        <v>-57.902928291445697</v>
      </c>
      <c r="AU13" s="8">
        <v>3493</v>
      </c>
      <c r="AV13" s="8">
        <v>920</v>
      </c>
      <c r="AW13" s="8">
        <v>16690</v>
      </c>
      <c r="AX13" s="8">
        <v>7303</v>
      </c>
      <c r="AY13" s="9">
        <v>-56.243259436788499</v>
      </c>
      <c r="AZ13" s="8">
        <v>13848</v>
      </c>
      <c r="BA13" s="8">
        <v>12764</v>
      </c>
      <c r="BB13" s="8">
        <v>189567</v>
      </c>
      <c r="BC13" s="8">
        <v>91095</v>
      </c>
      <c r="BD13" s="9">
        <v>-51.945750051433002</v>
      </c>
      <c r="BE13" s="8">
        <v>0</v>
      </c>
      <c r="BF13" s="8">
        <v>4</v>
      </c>
      <c r="BG13" s="8">
        <v>12</v>
      </c>
      <c r="BH13" s="8">
        <v>21</v>
      </c>
      <c r="BI13" s="9">
        <v>75</v>
      </c>
      <c r="BJ13" s="8">
        <v>9394</v>
      </c>
      <c r="BK13" s="8">
        <v>7591.75</v>
      </c>
      <c r="BL13" s="8">
        <v>55176.25</v>
      </c>
      <c r="BM13" s="8">
        <v>42063.75</v>
      </c>
      <c r="BN13" s="9">
        <v>-23.764753856958379</v>
      </c>
      <c r="BO13" s="8">
        <v>361</v>
      </c>
      <c r="BP13" s="8">
        <v>72</v>
      </c>
      <c r="BQ13" s="8">
        <v>1664</v>
      </c>
      <c r="BR13" s="8">
        <v>1035</v>
      </c>
      <c r="BS13" s="9">
        <v>-37.800480769230766</v>
      </c>
      <c r="BT13" s="8">
        <v>301</v>
      </c>
      <c r="BU13" s="8">
        <v>639.75</v>
      </c>
      <c r="BV13" s="8">
        <v>1351</v>
      </c>
      <c r="BW13" s="8">
        <v>3248.75</v>
      </c>
      <c r="BX13" s="9">
        <v>140.47002220577349</v>
      </c>
      <c r="BY13" s="8">
        <v>8732</v>
      </c>
      <c r="BZ13" s="8">
        <v>6880</v>
      </c>
      <c r="CA13" s="8">
        <v>52161.25</v>
      </c>
      <c r="CB13" s="8">
        <v>37780</v>
      </c>
      <c r="CC13" s="9">
        <v>-27.570754151788918</v>
      </c>
      <c r="CD13" s="8">
        <v>139</v>
      </c>
      <c r="CE13" s="8">
        <v>118</v>
      </c>
      <c r="CF13" s="8">
        <v>805</v>
      </c>
      <c r="CG13" s="8">
        <v>693</v>
      </c>
      <c r="CH13" s="9">
        <v>-13.913043478260869</v>
      </c>
      <c r="CI13" s="8">
        <v>1877995</v>
      </c>
      <c r="CJ13" s="8">
        <v>1577837</v>
      </c>
      <c r="CK13" s="8">
        <v>11111108</v>
      </c>
      <c r="CL13" s="8">
        <v>9754019</v>
      </c>
      <c r="CM13" s="9">
        <v>-12.213804419865239</v>
      </c>
      <c r="CN13" s="8">
        <v>0</v>
      </c>
      <c r="CO13" s="8">
        <v>0</v>
      </c>
      <c r="CP13" s="8">
        <v>1</v>
      </c>
      <c r="CQ13" s="8">
        <v>0</v>
      </c>
      <c r="CR13" s="9">
        <v>-100</v>
      </c>
      <c r="CS13" s="8">
        <v>0</v>
      </c>
      <c r="CT13" s="8">
        <v>0</v>
      </c>
      <c r="CU13" s="8">
        <v>633</v>
      </c>
      <c r="CV13" s="8">
        <v>0</v>
      </c>
      <c r="CW13" s="9">
        <v>-100</v>
      </c>
      <c r="CX13" s="8">
        <v>0</v>
      </c>
      <c r="CY13" s="8">
        <v>0</v>
      </c>
      <c r="CZ13" s="8">
        <v>0</v>
      </c>
      <c r="DA13" s="8">
        <v>0</v>
      </c>
      <c r="DB13" s="9" t="s">
        <v>75</v>
      </c>
      <c r="DC13" s="8">
        <v>0</v>
      </c>
      <c r="DD13" s="8">
        <v>0</v>
      </c>
      <c r="DE13" s="8">
        <v>633</v>
      </c>
      <c r="DF13" s="8">
        <v>0</v>
      </c>
      <c r="DG13" s="9">
        <v>-100</v>
      </c>
      <c r="DH13" s="8">
        <v>0</v>
      </c>
      <c r="DI13" s="8">
        <v>0</v>
      </c>
      <c r="DJ13" s="8">
        <v>0</v>
      </c>
      <c r="DK13" s="8">
        <v>0</v>
      </c>
      <c r="DL13" s="9" t="s">
        <v>75</v>
      </c>
      <c r="DM13" s="8">
        <v>183</v>
      </c>
      <c r="DN13" s="8">
        <v>64</v>
      </c>
      <c r="DO13" s="8">
        <v>689</v>
      </c>
      <c r="DP13" s="8">
        <v>552</v>
      </c>
      <c r="DQ13" s="9">
        <v>-19.88388969521046</v>
      </c>
    </row>
    <row r="14" spans="1:121" x14ac:dyDescent="0.25">
      <c r="A14" s="7" t="s">
        <v>65</v>
      </c>
      <c r="B14" s="8">
        <v>57241</v>
      </c>
      <c r="C14" s="8">
        <v>57457</v>
      </c>
      <c r="D14" s="8">
        <v>327145</v>
      </c>
      <c r="E14" s="8">
        <v>309371</v>
      </c>
      <c r="F14" s="9">
        <v>-5.4330648489202096</v>
      </c>
      <c r="G14" s="8">
        <v>1400</v>
      </c>
      <c r="H14" s="8">
        <v>0</v>
      </c>
      <c r="I14" s="8">
        <v>3656</v>
      </c>
      <c r="J14" s="8">
        <v>4326</v>
      </c>
      <c r="K14" s="9">
        <v>18.326039387308541</v>
      </c>
      <c r="L14" s="8">
        <v>49758</v>
      </c>
      <c r="M14" s="8">
        <v>45154</v>
      </c>
      <c r="N14" s="8">
        <v>273571</v>
      </c>
      <c r="O14" s="8">
        <v>262518</v>
      </c>
      <c r="P14" s="9">
        <v>-4.0402674260064089</v>
      </c>
      <c r="Q14" s="8">
        <v>5738</v>
      </c>
      <c r="R14" s="8">
        <v>5911</v>
      </c>
      <c r="S14" s="8">
        <v>34172</v>
      </c>
      <c r="T14" s="8">
        <v>33846</v>
      </c>
      <c r="U14" s="9">
        <v>-0.95399742479223448</v>
      </c>
      <c r="V14" s="8">
        <v>0</v>
      </c>
      <c r="W14" s="8">
        <v>0</v>
      </c>
      <c r="X14" s="8">
        <v>0.9</v>
      </c>
      <c r="Y14" s="8">
        <v>0</v>
      </c>
      <c r="Z14" s="9">
        <v>-100</v>
      </c>
      <c r="AA14" s="8">
        <v>44175</v>
      </c>
      <c r="AB14" s="8">
        <v>57771</v>
      </c>
      <c r="AC14" s="8">
        <v>317374</v>
      </c>
      <c r="AD14" s="8">
        <v>327710</v>
      </c>
      <c r="AE14" s="9">
        <v>3.2567255036644411</v>
      </c>
      <c r="AF14" s="8">
        <v>42806</v>
      </c>
      <c r="AG14" s="8">
        <v>55558</v>
      </c>
      <c r="AH14" s="8">
        <v>309747</v>
      </c>
      <c r="AI14" s="8">
        <v>317433</v>
      </c>
      <c r="AJ14" s="9">
        <v>2.4813799649391228</v>
      </c>
      <c r="AK14" s="8">
        <v>0</v>
      </c>
      <c r="AL14" s="8">
        <v>0</v>
      </c>
      <c r="AM14" s="8">
        <v>0</v>
      </c>
      <c r="AN14" s="8">
        <v>0</v>
      </c>
      <c r="AO14" s="9" t="s">
        <v>75</v>
      </c>
      <c r="AP14" s="8">
        <v>0</v>
      </c>
      <c r="AQ14" s="8">
        <v>0</v>
      </c>
      <c r="AR14" s="8">
        <v>0</v>
      </c>
      <c r="AS14" s="8">
        <v>0</v>
      </c>
      <c r="AT14" s="9" t="s">
        <v>75</v>
      </c>
      <c r="AU14" s="8">
        <v>0</v>
      </c>
      <c r="AV14" s="8">
        <v>0</v>
      </c>
      <c r="AW14" s="8">
        <v>0</v>
      </c>
      <c r="AX14" s="8">
        <v>0</v>
      </c>
      <c r="AY14" s="9" t="s">
        <v>75</v>
      </c>
      <c r="AZ14" s="8">
        <v>49498</v>
      </c>
      <c r="BA14" s="8">
        <v>44959</v>
      </c>
      <c r="BB14" s="8">
        <v>271507</v>
      </c>
      <c r="BC14" s="8">
        <v>260307</v>
      </c>
      <c r="BD14" s="9">
        <v>-4.125123845794036</v>
      </c>
      <c r="BE14" s="8">
        <v>2712</v>
      </c>
      <c r="BF14" s="8">
        <v>2603</v>
      </c>
      <c r="BG14" s="8">
        <v>14532</v>
      </c>
      <c r="BH14" s="8">
        <v>15380</v>
      </c>
      <c r="BI14" s="9">
        <v>5.8353977429121917</v>
      </c>
      <c r="BJ14" s="8">
        <v>464</v>
      </c>
      <c r="BK14" s="8">
        <v>492</v>
      </c>
      <c r="BL14" s="8">
        <v>2688</v>
      </c>
      <c r="BM14" s="8">
        <v>2840.5</v>
      </c>
      <c r="BN14" s="9">
        <v>5.673363095238102</v>
      </c>
      <c r="BO14" s="8">
        <v>0</v>
      </c>
      <c r="BP14" s="8">
        <v>0</v>
      </c>
      <c r="BQ14" s="8">
        <v>0</v>
      </c>
      <c r="BR14" s="8">
        <v>0</v>
      </c>
      <c r="BS14" s="9" t="s">
        <v>75</v>
      </c>
      <c r="BT14" s="8">
        <v>450</v>
      </c>
      <c r="BU14" s="8">
        <v>489</v>
      </c>
      <c r="BV14" s="8">
        <v>2634</v>
      </c>
      <c r="BW14" s="8">
        <v>2782.5</v>
      </c>
      <c r="BX14" s="9">
        <v>5.6378132118450992</v>
      </c>
      <c r="BY14" s="8">
        <v>14</v>
      </c>
      <c r="BZ14" s="8">
        <v>3</v>
      </c>
      <c r="CA14" s="8">
        <v>54</v>
      </c>
      <c r="CB14" s="8">
        <v>58</v>
      </c>
      <c r="CC14" s="9">
        <v>7.4074074074074048</v>
      </c>
      <c r="CD14" s="8">
        <v>783</v>
      </c>
      <c r="CE14" s="8">
        <v>853</v>
      </c>
      <c r="CF14" s="8">
        <v>4499</v>
      </c>
      <c r="CG14" s="8">
        <v>4823</v>
      </c>
      <c r="CH14" s="9">
        <v>7.2016003556345813</v>
      </c>
      <c r="CI14" s="8">
        <v>5384108</v>
      </c>
      <c r="CJ14" s="8">
        <v>5825699</v>
      </c>
      <c r="CK14" s="8">
        <v>33716761</v>
      </c>
      <c r="CL14" s="8">
        <v>35235499</v>
      </c>
      <c r="CM14" s="9">
        <v>4.5044006451272054</v>
      </c>
      <c r="CN14" s="8">
        <v>0</v>
      </c>
      <c r="CO14" s="8">
        <v>1</v>
      </c>
      <c r="CP14" s="8">
        <v>3</v>
      </c>
      <c r="CQ14" s="8">
        <v>13</v>
      </c>
      <c r="CR14" s="9">
        <v>333.33333333333331</v>
      </c>
      <c r="CS14" s="8">
        <v>145270</v>
      </c>
      <c r="CT14" s="8">
        <v>171480</v>
      </c>
      <c r="CU14" s="8">
        <v>603153</v>
      </c>
      <c r="CV14" s="8">
        <v>842156</v>
      </c>
      <c r="CW14" s="9">
        <v>39.625600801123433</v>
      </c>
      <c r="CX14" s="8">
        <v>145270</v>
      </c>
      <c r="CY14" s="8">
        <v>168821</v>
      </c>
      <c r="CZ14" s="8">
        <v>599800</v>
      </c>
      <c r="DA14" s="8">
        <v>816795</v>
      </c>
      <c r="DB14" s="9">
        <v>36.177892630876947</v>
      </c>
      <c r="DC14" s="8">
        <v>0</v>
      </c>
      <c r="DD14" s="8">
        <v>2659</v>
      </c>
      <c r="DE14" s="8">
        <v>3353</v>
      </c>
      <c r="DF14" s="8">
        <v>25361</v>
      </c>
      <c r="DG14" s="9">
        <v>656.36743215031311</v>
      </c>
      <c r="DH14" s="8">
        <v>33938</v>
      </c>
      <c r="DI14" s="8">
        <v>39697</v>
      </c>
      <c r="DJ14" s="8">
        <v>131349</v>
      </c>
      <c r="DK14" s="8">
        <v>191786</v>
      </c>
      <c r="DL14" s="9">
        <v>46.012531500049477</v>
      </c>
      <c r="DM14" s="8">
        <v>140</v>
      </c>
      <c r="DN14" s="8">
        <v>110</v>
      </c>
      <c r="DO14" s="8">
        <v>1110</v>
      </c>
      <c r="DP14" s="8">
        <v>640</v>
      </c>
      <c r="DQ14" s="9">
        <v>-42.342342342342342</v>
      </c>
    </row>
    <row r="15" spans="1:121" x14ac:dyDescent="0.25">
      <c r="A15" s="7" t="s">
        <v>66</v>
      </c>
      <c r="B15" s="8">
        <v>287826</v>
      </c>
      <c r="C15" s="8">
        <v>362760</v>
      </c>
      <c r="D15" s="8">
        <v>1772074</v>
      </c>
      <c r="E15" s="8">
        <v>2318622</v>
      </c>
      <c r="F15" s="9">
        <v>30.842278595589129</v>
      </c>
      <c r="G15" s="8">
        <v>737068</v>
      </c>
      <c r="H15" s="8">
        <v>434602</v>
      </c>
      <c r="I15" s="8">
        <v>3725245</v>
      </c>
      <c r="J15" s="8">
        <v>1846981</v>
      </c>
      <c r="K15" s="9">
        <v>-50.419878424103651</v>
      </c>
      <c r="L15" s="8">
        <v>131101</v>
      </c>
      <c r="M15" s="8">
        <v>87301</v>
      </c>
      <c r="N15" s="8">
        <v>425323</v>
      </c>
      <c r="O15" s="8">
        <v>620258</v>
      </c>
      <c r="P15" s="9">
        <v>45.832226331517461</v>
      </c>
      <c r="Q15" s="8">
        <v>49943</v>
      </c>
      <c r="R15" s="8">
        <v>25502</v>
      </c>
      <c r="S15" s="8">
        <v>146511</v>
      </c>
      <c r="T15" s="8">
        <v>236033</v>
      </c>
      <c r="U15" s="9">
        <v>61.102579328514601</v>
      </c>
      <c r="V15" s="8">
        <v>11.763999999999999</v>
      </c>
      <c r="W15" s="8">
        <v>12.993</v>
      </c>
      <c r="X15" s="8">
        <v>78.744</v>
      </c>
      <c r="Y15" s="8">
        <v>104.797</v>
      </c>
      <c r="Z15" s="9">
        <v>33.08569541806358</v>
      </c>
      <c r="AA15" s="8">
        <v>1741</v>
      </c>
      <c r="AB15" s="8">
        <v>2954</v>
      </c>
      <c r="AC15" s="8">
        <v>6700</v>
      </c>
      <c r="AD15" s="8">
        <v>8166</v>
      </c>
      <c r="AE15" s="9">
        <v>21.880597014925371</v>
      </c>
      <c r="AF15" s="8">
        <v>937</v>
      </c>
      <c r="AG15" s="8">
        <v>2389</v>
      </c>
      <c r="AH15" s="8">
        <v>4129</v>
      </c>
      <c r="AI15" s="8">
        <v>4963</v>
      </c>
      <c r="AJ15" s="9">
        <v>20.198595301525799</v>
      </c>
      <c r="AK15" s="8">
        <v>0</v>
      </c>
      <c r="AL15" s="8">
        <v>0</v>
      </c>
      <c r="AM15" s="8">
        <v>0</v>
      </c>
      <c r="AN15" s="8">
        <v>68</v>
      </c>
      <c r="AO15" s="9" t="s">
        <v>75</v>
      </c>
      <c r="AP15" s="8">
        <v>225914</v>
      </c>
      <c r="AQ15" s="8">
        <v>107297</v>
      </c>
      <c r="AR15" s="8">
        <v>233345</v>
      </c>
      <c r="AS15" s="8">
        <v>405335</v>
      </c>
      <c r="AT15" s="9">
        <v>73.706314684265777</v>
      </c>
      <c r="AU15" s="8">
        <v>0</v>
      </c>
      <c r="AV15" s="8">
        <v>0</v>
      </c>
      <c r="AW15" s="8">
        <v>0</v>
      </c>
      <c r="AX15" s="8">
        <v>0</v>
      </c>
      <c r="AY15" s="9" t="s">
        <v>75</v>
      </c>
      <c r="AZ15" s="8">
        <v>2389</v>
      </c>
      <c r="BA15" s="8">
        <v>2390</v>
      </c>
      <c r="BB15" s="8">
        <v>5566</v>
      </c>
      <c r="BC15" s="8">
        <v>8982</v>
      </c>
      <c r="BD15" s="9">
        <v>61.37261947538628</v>
      </c>
      <c r="BE15" s="8">
        <v>11</v>
      </c>
      <c r="BF15" s="8">
        <v>0</v>
      </c>
      <c r="BG15" s="8">
        <v>20</v>
      </c>
      <c r="BH15" s="8">
        <v>21</v>
      </c>
      <c r="BI15" s="9">
        <v>5</v>
      </c>
      <c r="BJ15" s="8">
        <v>4112.5</v>
      </c>
      <c r="BK15" s="8">
        <v>2063.75</v>
      </c>
      <c r="BL15" s="8">
        <v>12974.5</v>
      </c>
      <c r="BM15" s="8">
        <v>19318</v>
      </c>
      <c r="BN15" s="9">
        <v>48.892057497398753</v>
      </c>
      <c r="BO15" s="8">
        <v>0</v>
      </c>
      <c r="BP15" s="8">
        <v>0</v>
      </c>
      <c r="BQ15" s="8">
        <v>0</v>
      </c>
      <c r="BR15" s="8">
        <v>0</v>
      </c>
      <c r="BS15" s="9" t="s">
        <v>75</v>
      </c>
      <c r="BT15" s="8">
        <v>1282</v>
      </c>
      <c r="BU15" s="8">
        <v>309</v>
      </c>
      <c r="BV15" s="8">
        <v>3323.75</v>
      </c>
      <c r="BW15" s="8">
        <v>4933.25</v>
      </c>
      <c r="BX15" s="9">
        <v>48.424219631440387</v>
      </c>
      <c r="BY15" s="8">
        <v>2830.5</v>
      </c>
      <c r="BZ15" s="8">
        <v>1754.75</v>
      </c>
      <c r="CA15" s="8">
        <v>9650.75</v>
      </c>
      <c r="CB15" s="8">
        <v>14384.75</v>
      </c>
      <c r="CC15" s="9">
        <v>49.053182395150628</v>
      </c>
      <c r="CD15" s="8">
        <v>109</v>
      </c>
      <c r="CE15" s="8">
        <v>93</v>
      </c>
      <c r="CF15" s="8">
        <v>512</v>
      </c>
      <c r="CG15" s="8">
        <v>530</v>
      </c>
      <c r="CH15" s="9">
        <v>3.515625</v>
      </c>
      <c r="CI15" s="8">
        <v>1648180</v>
      </c>
      <c r="CJ15" s="8">
        <v>1686721</v>
      </c>
      <c r="CK15" s="8">
        <v>7917441</v>
      </c>
      <c r="CL15" s="8">
        <v>9088813</v>
      </c>
      <c r="CM15" s="9">
        <v>14.7948308045491</v>
      </c>
      <c r="CN15" s="8">
        <v>2</v>
      </c>
      <c r="CO15" s="8">
        <v>0</v>
      </c>
      <c r="CP15" s="8">
        <v>6</v>
      </c>
      <c r="CQ15" s="8">
        <v>7</v>
      </c>
      <c r="CR15" s="9">
        <v>16.666666666666671</v>
      </c>
      <c r="CS15" s="8">
        <v>513</v>
      </c>
      <c r="CT15" s="8">
        <v>0</v>
      </c>
      <c r="CU15" s="8">
        <v>3558</v>
      </c>
      <c r="CV15" s="8">
        <v>3147</v>
      </c>
      <c r="CW15" s="9">
        <v>-11.55143338954468</v>
      </c>
      <c r="CX15" s="8">
        <v>0</v>
      </c>
      <c r="CY15" s="8">
        <v>0</v>
      </c>
      <c r="CZ15" s="8">
        <v>0</v>
      </c>
      <c r="DA15" s="8">
        <v>0</v>
      </c>
      <c r="DB15" s="9" t="s">
        <v>75</v>
      </c>
      <c r="DC15" s="8">
        <v>513</v>
      </c>
      <c r="DD15" s="8">
        <v>0</v>
      </c>
      <c r="DE15" s="8">
        <v>3558</v>
      </c>
      <c r="DF15" s="8">
        <v>3147</v>
      </c>
      <c r="DG15" s="9">
        <v>-11.55143338954468</v>
      </c>
      <c r="DH15" s="8">
        <v>0</v>
      </c>
      <c r="DI15" s="8">
        <v>0</v>
      </c>
      <c r="DJ15" s="8">
        <v>0</v>
      </c>
      <c r="DK15" s="8">
        <v>0</v>
      </c>
      <c r="DL15" s="9" t="s">
        <v>75</v>
      </c>
      <c r="DM15" s="8">
        <v>2</v>
      </c>
      <c r="DN15" s="8">
        <v>0</v>
      </c>
      <c r="DO15" s="8">
        <v>3</v>
      </c>
      <c r="DP15" s="8">
        <v>126</v>
      </c>
      <c r="DQ15" s="9">
        <v>4100</v>
      </c>
    </row>
    <row r="16" spans="1:121" x14ac:dyDescent="0.25">
      <c r="A16" s="7" t="s">
        <v>67</v>
      </c>
      <c r="B16" s="8">
        <v>100860</v>
      </c>
      <c r="C16" s="8">
        <v>74648</v>
      </c>
      <c r="D16" s="8">
        <v>464988</v>
      </c>
      <c r="E16" s="8">
        <v>460508</v>
      </c>
      <c r="F16" s="9">
        <v>-0.96346572384663887</v>
      </c>
      <c r="G16" s="8">
        <v>1419216</v>
      </c>
      <c r="H16" s="8">
        <v>1524721</v>
      </c>
      <c r="I16" s="8">
        <v>8489715</v>
      </c>
      <c r="J16" s="8">
        <v>9337726</v>
      </c>
      <c r="K16" s="9">
        <v>9.9886863104356252</v>
      </c>
      <c r="L16" s="8">
        <v>123598</v>
      </c>
      <c r="M16" s="8">
        <v>137276</v>
      </c>
      <c r="N16" s="8">
        <v>655574</v>
      </c>
      <c r="O16" s="8">
        <v>771067</v>
      </c>
      <c r="P16" s="9">
        <v>17.617080604172831</v>
      </c>
      <c r="Q16" s="8">
        <v>59594</v>
      </c>
      <c r="R16" s="8">
        <v>71946</v>
      </c>
      <c r="S16" s="8">
        <v>324927</v>
      </c>
      <c r="T16" s="8">
        <v>369756</v>
      </c>
      <c r="U16" s="9">
        <v>13.79663739855414</v>
      </c>
      <c r="V16" s="8">
        <v>529.03100000000006</v>
      </c>
      <c r="W16" s="8">
        <v>1000.599</v>
      </c>
      <c r="X16" s="8">
        <v>5767.9860000000017</v>
      </c>
      <c r="Y16" s="8">
        <v>5423.2129999999997</v>
      </c>
      <c r="Z16" s="9">
        <v>-5.9773550074497583</v>
      </c>
      <c r="AA16" s="8">
        <v>0</v>
      </c>
      <c r="AB16" s="8">
        <v>0</v>
      </c>
      <c r="AC16" s="8">
        <v>15592</v>
      </c>
      <c r="AD16" s="8">
        <v>11065</v>
      </c>
      <c r="AE16" s="9">
        <v>-29.034120061570039</v>
      </c>
      <c r="AF16" s="8">
        <v>0</v>
      </c>
      <c r="AG16" s="8">
        <v>0</v>
      </c>
      <c r="AH16" s="8">
        <v>15592</v>
      </c>
      <c r="AI16" s="8">
        <v>11065</v>
      </c>
      <c r="AJ16" s="9">
        <v>-29.034120061570039</v>
      </c>
      <c r="AK16" s="8">
        <v>0</v>
      </c>
      <c r="AL16" s="8">
        <v>0</v>
      </c>
      <c r="AM16" s="8">
        <v>0</v>
      </c>
      <c r="AN16" s="8">
        <v>0</v>
      </c>
      <c r="AO16" s="9" t="s">
        <v>75</v>
      </c>
      <c r="AP16" s="8">
        <v>70740</v>
      </c>
      <c r="AQ16" s="8">
        <v>725481</v>
      </c>
      <c r="AR16" s="8">
        <v>843653</v>
      </c>
      <c r="AS16" s="8">
        <v>4264101</v>
      </c>
      <c r="AT16" s="9">
        <v>405.43303941312371</v>
      </c>
      <c r="AU16" s="8">
        <v>98</v>
      </c>
      <c r="AV16" s="8">
        <v>140</v>
      </c>
      <c r="AW16" s="8">
        <v>7874</v>
      </c>
      <c r="AX16" s="8">
        <v>969</v>
      </c>
      <c r="AY16" s="9">
        <v>-87.69367538735078</v>
      </c>
      <c r="AZ16" s="8">
        <v>0</v>
      </c>
      <c r="BA16" s="8">
        <v>0</v>
      </c>
      <c r="BB16" s="8">
        <v>0</v>
      </c>
      <c r="BC16" s="8">
        <v>0</v>
      </c>
      <c r="BD16" s="9" t="s">
        <v>75</v>
      </c>
      <c r="BE16" s="8">
        <v>0</v>
      </c>
      <c r="BF16" s="8">
        <v>0</v>
      </c>
      <c r="BG16" s="8">
        <v>0</v>
      </c>
      <c r="BH16" s="8">
        <v>0</v>
      </c>
      <c r="BI16" s="9" t="s">
        <v>75</v>
      </c>
      <c r="BJ16" s="8">
        <v>4466</v>
      </c>
      <c r="BK16" s="8">
        <v>5234</v>
      </c>
      <c r="BL16" s="8">
        <v>23938</v>
      </c>
      <c r="BM16" s="8">
        <v>27220</v>
      </c>
      <c r="BN16" s="9">
        <v>13.710418581335119</v>
      </c>
      <c r="BO16" s="8">
        <v>44</v>
      </c>
      <c r="BP16" s="8">
        <v>59</v>
      </c>
      <c r="BQ16" s="8">
        <v>674</v>
      </c>
      <c r="BR16" s="8">
        <v>217</v>
      </c>
      <c r="BS16" s="9">
        <v>-67.804154302670625</v>
      </c>
      <c r="BT16" s="8">
        <v>697</v>
      </c>
      <c r="BU16" s="8">
        <v>560</v>
      </c>
      <c r="BV16" s="8">
        <v>3924</v>
      </c>
      <c r="BW16" s="8">
        <v>3686</v>
      </c>
      <c r="BX16" s="9">
        <v>-6.0652395514780864</v>
      </c>
      <c r="BY16" s="8">
        <v>3725</v>
      </c>
      <c r="BZ16" s="8">
        <v>4615</v>
      </c>
      <c r="CA16" s="8">
        <v>19340</v>
      </c>
      <c r="CB16" s="8">
        <v>23317</v>
      </c>
      <c r="CC16" s="9">
        <v>20.563598759048599</v>
      </c>
      <c r="CD16" s="8">
        <v>121</v>
      </c>
      <c r="CE16" s="8">
        <v>102</v>
      </c>
      <c r="CF16" s="8">
        <v>623</v>
      </c>
      <c r="CG16" s="8">
        <v>620</v>
      </c>
      <c r="CH16" s="9">
        <v>-0.48154093097913631</v>
      </c>
      <c r="CI16" s="8">
        <v>2173662</v>
      </c>
      <c r="CJ16" s="8">
        <v>2031529</v>
      </c>
      <c r="CK16" s="8">
        <v>10527599</v>
      </c>
      <c r="CL16" s="8">
        <v>11208553</v>
      </c>
      <c r="CM16" s="9">
        <v>6.4682744849989007</v>
      </c>
      <c r="CN16" s="8">
        <v>6</v>
      </c>
      <c r="CO16" s="8">
        <v>2</v>
      </c>
      <c r="CP16" s="8">
        <v>13</v>
      </c>
      <c r="CQ16" s="8">
        <v>13</v>
      </c>
      <c r="CR16" s="9">
        <v>0</v>
      </c>
      <c r="CS16" s="8">
        <v>3647</v>
      </c>
      <c r="CT16" s="8">
        <v>4312</v>
      </c>
      <c r="CU16" s="8">
        <v>8058</v>
      </c>
      <c r="CV16" s="8">
        <v>11632</v>
      </c>
      <c r="CW16" s="9">
        <v>44.353437577562659</v>
      </c>
      <c r="CX16" s="8">
        <v>0</v>
      </c>
      <c r="CY16" s="8">
        <v>0</v>
      </c>
      <c r="CZ16" s="8">
        <v>0</v>
      </c>
      <c r="DA16" s="8">
        <v>0</v>
      </c>
      <c r="DB16" s="9" t="s">
        <v>75</v>
      </c>
      <c r="DC16" s="8">
        <v>3647</v>
      </c>
      <c r="DD16" s="8">
        <v>4312</v>
      </c>
      <c r="DE16" s="8">
        <v>8058</v>
      </c>
      <c r="DF16" s="8">
        <v>11632</v>
      </c>
      <c r="DG16" s="9">
        <v>44.353437577562659</v>
      </c>
      <c r="DH16" s="8">
        <v>0</v>
      </c>
      <c r="DI16" s="8">
        <v>0</v>
      </c>
      <c r="DJ16" s="8">
        <v>0</v>
      </c>
      <c r="DK16" s="8">
        <v>0</v>
      </c>
      <c r="DL16" s="9" t="s">
        <v>75</v>
      </c>
      <c r="DM16" s="8">
        <v>0</v>
      </c>
      <c r="DN16" s="8">
        <v>3</v>
      </c>
      <c r="DO16" s="8">
        <v>0</v>
      </c>
      <c r="DP16" s="8">
        <v>7</v>
      </c>
      <c r="DQ16" s="9" t="s">
        <v>75</v>
      </c>
    </row>
    <row r="17" spans="1:121" x14ac:dyDescent="0.25">
      <c r="A17" s="7" t="s">
        <v>68</v>
      </c>
      <c r="B17" s="8">
        <v>1767084</v>
      </c>
      <c r="C17" s="8">
        <v>1722424</v>
      </c>
      <c r="D17" s="8">
        <v>12121769</v>
      </c>
      <c r="E17" s="8">
        <v>11426420</v>
      </c>
      <c r="F17" s="9">
        <v>-5.736365707018507</v>
      </c>
      <c r="G17" s="8">
        <v>363036</v>
      </c>
      <c r="H17" s="8">
        <v>607621</v>
      </c>
      <c r="I17" s="8">
        <v>2514208</v>
      </c>
      <c r="J17" s="8">
        <v>2671384</v>
      </c>
      <c r="K17" s="9">
        <v>6.251511410352677</v>
      </c>
      <c r="L17" s="8">
        <v>103351</v>
      </c>
      <c r="M17" s="8">
        <v>136799</v>
      </c>
      <c r="N17" s="8">
        <v>659233</v>
      </c>
      <c r="O17" s="8">
        <v>651774</v>
      </c>
      <c r="P17" s="9">
        <v>-1.131466416274677</v>
      </c>
      <c r="Q17" s="8">
        <v>49163</v>
      </c>
      <c r="R17" s="8">
        <v>54426</v>
      </c>
      <c r="S17" s="8">
        <v>288593</v>
      </c>
      <c r="T17" s="8">
        <v>275261</v>
      </c>
      <c r="U17" s="9">
        <v>-4.6196546693786757</v>
      </c>
      <c r="V17" s="8">
        <v>19.454999999999998</v>
      </c>
      <c r="W17" s="8">
        <v>18.192</v>
      </c>
      <c r="X17" s="8">
        <v>102.039</v>
      </c>
      <c r="Y17" s="8">
        <v>96.765000000000015</v>
      </c>
      <c r="Z17" s="9">
        <v>-5.1686120012936394</v>
      </c>
      <c r="AA17" s="8">
        <v>8028</v>
      </c>
      <c r="AB17" s="8">
        <v>15209</v>
      </c>
      <c r="AC17" s="8">
        <v>91241</v>
      </c>
      <c r="AD17" s="8">
        <v>80422</v>
      </c>
      <c r="AE17" s="9">
        <v>-11.85760787365329</v>
      </c>
      <c r="AF17" s="8">
        <v>6067</v>
      </c>
      <c r="AG17" s="8">
        <v>12129</v>
      </c>
      <c r="AH17" s="8">
        <v>79829</v>
      </c>
      <c r="AI17" s="8">
        <v>65367</v>
      </c>
      <c r="AJ17" s="9">
        <v>-18.11622342757644</v>
      </c>
      <c r="AK17" s="8">
        <v>0</v>
      </c>
      <c r="AL17" s="8">
        <v>11201</v>
      </c>
      <c r="AM17" s="8">
        <v>43852</v>
      </c>
      <c r="AN17" s="8">
        <v>42702</v>
      </c>
      <c r="AO17" s="9">
        <v>-2.6224573565629901</v>
      </c>
      <c r="AP17" s="8">
        <v>127806</v>
      </c>
      <c r="AQ17" s="8">
        <v>202136</v>
      </c>
      <c r="AR17" s="8">
        <v>1126077</v>
      </c>
      <c r="AS17" s="8">
        <v>1028816</v>
      </c>
      <c r="AT17" s="9">
        <v>-8.6371535871880809</v>
      </c>
      <c r="AU17" s="8">
        <v>26</v>
      </c>
      <c r="AV17" s="8">
        <v>1332</v>
      </c>
      <c r="AW17" s="8">
        <v>37</v>
      </c>
      <c r="AX17" s="8">
        <v>1338</v>
      </c>
      <c r="AY17" s="9">
        <v>3516.2162162162158</v>
      </c>
      <c r="AZ17" s="8">
        <v>39141</v>
      </c>
      <c r="BA17" s="8">
        <v>49667</v>
      </c>
      <c r="BB17" s="8">
        <v>285236</v>
      </c>
      <c r="BC17" s="8">
        <v>320388</v>
      </c>
      <c r="BD17" s="9">
        <v>12.323830091573299</v>
      </c>
      <c r="BE17" s="8">
        <v>2250</v>
      </c>
      <c r="BF17" s="8">
        <v>2699</v>
      </c>
      <c r="BG17" s="8">
        <v>14812</v>
      </c>
      <c r="BH17" s="8">
        <v>16106</v>
      </c>
      <c r="BI17" s="9">
        <v>8.7361598703753742</v>
      </c>
      <c r="BJ17" s="8">
        <v>6891.25</v>
      </c>
      <c r="BK17" s="8">
        <v>7558.25</v>
      </c>
      <c r="BL17" s="8">
        <v>40523</v>
      </c>
      <c r="BM17" s="8">
        <v>38517</v>
      </c>
      <c r="BN17" s="9">
        <v>-4.9502751523826021</v>
      </c>
      <c r="BO17" s="8">
        <v>2.25</v>
      </c>
      <c r="BP17" s="8">
        <v>97.5</v>
      </c>
      <c r="BQ17" s="8">
        <v>4.25</v>
      </c>
      <c r="BR17" s="8">
        <v>98.5</v>
      </c>
      <c r="BS17" s="9">
        <v>2217.6470588235288</v>
      </c>
      <c r="BT17" s="8">
        <v>5875</v>
      </c>
      <c r="BU17" s="8">
        <v>6087.25</v>
      </c>
      <c r="BV17" s="8">
        <v>34864.25</v>
      </c>
      <c r="BW17" s="8">
        <v>33172</v>
      </c>
      <c r="BX17" s="9">
        <v>-4.8538259104957149</v>
      </c>
      <c r="BY17" s="8">
        <v>1014</v>
      </c>
      <c r="BZ17" s="8">
        <v>1373.5</v>
      </c>
      <c r="CA17" s="8">
        <v>5654.5</v>
      </c>
      <c r="CB17" s="8">
        <v>5246.5</v>
      </c>
      <c r="CC17" s="9">
        <v>-7.2154920859492506</v>
      </c>
      <c r="CD17" s="8">
        <v>165</v>
      </c>
      <c r="CE17" s="8">
        <v>190</v>
      </c>
      <c r="CF17" s="8">
        <v>1081</v>
      </c>
      <c r="CG17" s="8">
        <v>1011</v>
      </c>
      <c r="CH17" s="9">
        <v>-6.4754856614246128</v>
      </c>
      <c r="CI17" s="8">
        <v>3438055</v>
      </c>
      <c r="CJ17" s="8">
        <v>3451352</v>
      </c>
      <c r="CK17" s="8">
        <v>21317218</v>
      </c>
      <c r="CL17" s="8">
        <v>20297474</v>
      </c>
      <c r="CM17" s="9">
        <v>-4.7836636093884266</v>
      </c>
      <c r="CN17" s="8">
        <v>4</v>
      </c>
      <c r="CO17" s="8">
        <v>4</v>
      </c>
      <c r="CP17" s="8">
        <v>9</v>
      </c>
      <c r="CQ17" s="8">
        <v>8</v>
      </c>
      <c r="CR17" s="9">
        <v>-11.111111111111111</v>
      </c>
      <c r="CS17" s="8">
        <v>6082</v>
      </c>
      <c r="CT17" s="8">
        <v>6184</v>
      </c>
      <c r="CU17" s="8">
        <v>29827</v>
      </c>
      <c r="CV17" s="8">
        <v>29825</v>
      </c>
      <c r="CW17" s="9">
        <v>-6.7053340932687888E-3</v>
      </c>
      <c r="CX17" s="8">
        <v>5591</v>
      </c>
      <c r="CY17" s="8">
        <v>5777</v>
      </c>
      <c r="CZ17" s="8">
        <v>28733</v>
      </c>
      <c r="DA17" s="8">
        <v>28875</v>
      </c>
      <c r="DB17" s="9">
        <v>0.49420526920265218</v>
      </c>
      <c r="DC17" s="8">
        <v>491</v>
      </c>
      <c r="DD17" s="8">
        <v>407</v>
      </c>
      <c r="DE17" s="8">
        <v>1094</v>
      </c>
      <c r="DF17" s="8">
        <v>950</v>
      </c>
      <c r="DG17" s="9">
        <v>-13.162705667276059</v>
      </c>
      <c r="DH17" s="8">
        <v>3289</v>
      </c>
      <c r="DI17" s="8">
        <v>3498</v>
      </c>
      <c r="DJ17" s="8">
        <v>16975</v>
      </c>
      <c r="DK17" s="8">
        <v>17700</v>
      </c>
      <c r="DL17" s="9">
        <v>4.2709867452135484</v>
      </c>
      <c r="DM17" s="8">
        <v>750</v>
      </c>
      <c r="DN17" s="8">
        <v>1622</v>
      </c>
      <c r="DO17" s="8">
        <v>4353</v>
      </c>
      <c r="DP17" s="8">
        <v>7524</v>
      </c>
      <c r="DQ17" s="9">
        <v>72.846312887663686</v>
      </c>
    </row>
    <row r="18" spans="1:121" x14ac:dyDescent="0.25">
      <c r="A18" s="7" t="s">
        <v>69</v>
      </c>
      <c r="B18" s="8">
        <v>568431</v>
      </c>
      <c r="C18" s="8">
        <v>458939</v>
      </c>
      <c r="D18" s="8">
        <v>4076720</v>
      </c>
      <c r="E18" s="8">
        <v>3720131</v>
      </c>
      <c r="F18" s="9">
        <v>-8.7469583390568886</v>
      </c>
      <c r="G18" s="8">
        <v>20293</v>
      </c>
      <c r="H18" s="8">
        <v>41430</v>
      </c>
      <c r="I18" s="8">
        <v>186639</v>
      </c>
      <c r="J18" s="8">
        <v>206157</v>
      </c>
      <c r="K18" s="9">
        <v>10.457621397457119</v>
      </c>
      <c r="L18" s="8">
        <v>1484674</v>
      </c>
      <c r="M18" s="8">
        <v>1636140</v>
      </c>
      <c r="N18" s="8">
        <v>8564095</v>
      </c>
      <c r="O18" s="8">
        <v>8876861</v>
      </c>
      <c r="P18" s="9">
        <v>3.6520613094553491</v>
      </c>
      <c r="Q18" s="8">
        <v>1077033</v>
      </c>
      <c r="R18" s="8">
        <v>1228354</v>
      </c>
      <c r="S18" s="8">
        <v>6295210</v>
      </c>
      <c r="T18" s="8">
        <v>6524746</v>
      </c>
      <c r="U18" s="9">
        <v>3.6462008415922611</v>
      </c>
      <c r="V18" s="8">
        <v>127.315</v>
      </c>
      <c r="W18" s="8">
        <v>74.210000000000008</v>
      </c>
      <c r="X18" s="8">
        <v>455.39900000000011</v>
      </c>
      <c r="Y18" s="8">
        <v>358.39200000000011</v>
      </c>
      <c r="Z18" s="9">
        <v>-21.301539968247639</v>
      </c>
      <c r="AA18" s="8">
        <v>182877</v>
      </c>
      <c r="AB18" s="8">
        <v>168767</v>
      </c>
      <c r="AC18" s="8">
        <v>1290684</v>
      </c>
      <c r="AD18" s="8">
        <v>1230236</v>
      </c>
      <c r="AE18" s="9">
        <v>-4.6834081773695146</v>
      </c>
      <c r="AF18" s="8">
        <v>173338</v>
      </c>
      <c r="AG18" s="8">
        <v>156147</v>
      </c>
      <c r="AH18" s="8">
        <v>1160575</v>
      </c>
      <c r="AI18" s="8">
        <v>1081145</v>
      </c>
      <c r="AJ18" s="9">
        <v>-6.8440212825539106</v>
      </c>
      <c r="AK18" s="8">
        <v>0</v>
      </c>
      <c r="AL18" s="8">
        <v>0</v>
      </c>
      <c r="AM18" s="8">
        <v>1</v>
      </c>
      <c r="AN18" s="8">
        <v>0</v>
      </c>
      <c r="AO18" s="9">
        <v>-100</v>
      </c>
      <c r="AP18" s="8">
        <v>997669</v>
      </c>
      <c r="AQ18" s="8">
        <v>1011921</v>
      </c>
      <c r="AR18" s="8">
        <v>6157825</v>
      </c>
      <c r="AS18" s="8">
        <v>6082814</v>
      </c>
      <c r="AT18" s="9">
        <v>-1.2181411456155331</v>
      </c>
      <c r="AU18" s="8">
        <v>712744</v>
      </c>
      <c r="AV18" s="8">
        <v>879049</v>
      </c>
      <c r="AW18" s="8">
        <v>4171334</v>
      </c>
      <c r="AX18" s="8">
        <v>4409199</v>
      </c>
      <c r="AY18" s="9">
        <v>5.7023724304982579</v>
      </c>
      <c r="AZ18" s="8">
        <v>395662</v>
      </c>
      <c r="BA18" s="8">
        <v>401368</v>
      </c>
      <c r="BB18" s="8">
        <v>2257984</v>
      </c>
      <c r="BC18" s="8">
        <v>2328645</v>
      </c>
      <c r="BD18" s="9">
        <v>3.1293844420509629</v>
      </c>
      <c r="BE18" s="8">
        <v>28923</v>
      </c>
      <c r="BF18" s="8">
        <v>28356</v>
      </c>
      <c r="BG18" s="8">
        <v>166149</v>
      </c>
      <c r="BH18" s="8">
        <v>163799</v>
      </c>
      <c r="BI18" s="9">
        <v>-1.4143931049840861</v>
      </c>
      <c r="BJ18" s="8">
        <v>100341</v>
      </c>
      <c r="BK18" s="8">
        <v>102839</v>
      </c>
      <c r="BL18" s="8">
        <v>580705</v>
      </c>
      <c r="BM18" s="8">
        <v>584074</v>
      </c>
      <c r="BN18" s="9">
        <v>0.58015687827726481</v>
      </c>
      <c r="BO18" s="8">
        <v>49850</v>
      </c>
      <c r="BP18" s="8">
        <v>55794</v>
      </c>
      <c r="BQ18" s="8">
        <v>295339</v>
      </c>
      <c r="BR18" s="8">
        <v>299505</v>
      </c>
      <c r="BS18" s="9">
        <v>1.4105824154615481</v>
      </c>
      <c r="BT18" s="8">
        <v>45045</v>
      </c>
      <c r="BU18" s="8">
        <v>40620</v>
      </c>
      <c r="BV18" s="8">
        <v>250999</v>
      </c>
      <c r="BW18" s="8">
        <v>248070</v>
      </c>
      <c r="BX18" s="9">
        <v>-1.166936920067414</v>
      </c>
      <c r="BY18" s="8">
        <v>5446</v>
      </c>
      <c r="BZ18" s="8">
        <v>6425</v>
      </c>
      <c r="CA18" s="8">
        <v>34367</v>
      </c>
      <c r="CB18" s="8">
        <v>36499</v>
      </c>
      <c r="CC18" s="9">
        <v>6.2036255710419823</v>
      </c>
      <c r="CD18" s="8">
        <v>983</v>
      </c>
      <c r="CE18" s="8">
        <v>1019</v>
      </c>
      <c r="CF18" s="8">
        <v>6157</v>
      </c>
      <c r="CG18" s="8">
        <v>6219</v>
      </c>
      <c r="CH18" s="9">
        <v>1.006983920740623</v>
      </c>
      <c r="CI18" s="8">
        <v>18516003</v>
      </c>
      <c r="CJ18" s="8">
        <v>19042526</v>
      </c>
      <c r="CK18" s="8">
        <v>137162718</v>
      </c>
      <c r="CL18" s="8">
        <v>136496315</v>
      </c>
      <c r="CM18" s="9">
        <v>-0.48584849419505372</v>
      </c>
      <c r="CN18" s="8">
        <v>5</v>
      </c>
      <c r="CO18" s="8">
        <v>11</v>
      </c>
      <c r="CP18" s="8">
        <v>382</v>
      </c>
      <c r="CQ18" s="8">
        <v>367</v>
      </c>
      <c r="CR18" s="9">
        <v>-3.9267015706806352</v>
      </c>
      <c r="CS18" s="8">
        <v>150058</v>
      </c>
      <c r="CT18" s="8">
        <v>158436</v>
      </c>
      <c r="CU18" s="8">
        <v>1140787</v>
      </c>
      <c r="CV18" s="8">
        <v>1564405</v>
      </c>
      <c r="CW18" s="9">
        <v>37.133838306362179</v>
      </c>
      <c r="CX18" s="8">
        <v>137488</v>
      </c>
      <c r="CY18" s="8">
        <v>137977</v>
      </c>
      <c r="CZ18" s="8">
        <v>695845</v>
      </c>
      <c r="DA18" s="8">
        <v>717705</v>
      </c>
      <c r="DB18" s="9">
        <v>3.1415042143005971</v>
      </c>
      <c r="DC18" s="8">
        <v>12570</v>
      </c>
      <c r="DD18" s="8">
        <v>20459</v>
      </c>
      <c r="DE18" s="8">
        <v>444942</v>
      </c>
      <c r="DF18" s="8">
        <v>846700</v>
      </c>
      <c r="DG18" s="9">
        <v>90.294465346045115</v>
      </c>
      <c r="DH18" s="8">
        <v>56822</v>
      </c>
      <c r="DI18" s="8">
        <v>57782</v>
      </c>
      <c r="DJ18" s="8">
        <v>301966</v>
      </c>
      <c r="DK18" s="8">
        <v>306812</v>
      </c>
      <c r="DL18" s="9">
        <v>1.604816436287535</v>
      </c>
      <c r="DM18" s="8">
        <v>25706</v>
      </c>
      <c r="DN18" s="8">
        <v>32895</v>
      </c>
      <c r="DO18" s="8">
        <v>176606</v>
      </c>
      <c r="DP18" s="8">
        <v>224580</v>
      </c>
      <c r="DQ18" s="9">
        <v>27.16442249980182</v>
      </c>
    </row>
    <row r="19" spans="1:121" x14ac:dyDescent="0.25">
      <c r="A19" s="7" t="s">
        <v>70</v>
      </c>
      <c r="B19" s="8">
        <v>11065</v>
      </c>
      <c r="C19" s="8">
        <v>1500</v>
      </c>
      <c r="D19" s="8">
        <v>57734</v>
      </c>
      <c r="E19" s="8">
        <v>42053</v>
      </c>
      <c r="F19" s="9">
        <v>-27.160771815567951</v>
      </c>
      <c r="G19" s="8">
        <v>115176</v>
      </c>
      <c r="H19" s="8">
        <v>88206</v>
      </c>
      <c r="I19" s="8">
        <v>827089</v>
      </c>
      <c r="J19" s="8">
        <v>651126</v>
      </c>
      <c r="K19" s="9">
        <v>-21.274977662621549</v>
      </c>
      <c r="L19" s="8">
        <v>246597</v>
      </c>
      <c r="M19" s="8">
        <v>98279</v>
      </c>
      <c r="N19" s="8">
        <v>2038801</v>
      </c>
      <c r="O19" s="8">
        <v>457446</v>
      </c>
      <c r="P19" s="9">
        <v>-77.562989227492039</v>
      </c>
      <c r="Q19" s="8">
        <v>190073</v>
      </c>
      <c r="R19" s="8">
        <v>36447</v>
      </c>
      <c r="S19" s="8">
        <v>1813926</v>
      </c>
      <c r="T19" s="8">
        <v>160797</v>
      </c>
      <c r="U19" s="9">
        <v>-91.135415667452804</v>
      </c>
      <c r="V19" s="8">
        <v>42.396000000000001</v>
      </c>
      <c r="W19" s="8">
        <v>25.545000000000002</v>
      </c>
      <c r="X19" s="8">
        <v>146.77000000000001</v>
      </c>
      <c r="Y19" s="8">
        <v>83.6</v>
      </c>
      <c r="Z19" s="9">
        <v>-43.040130816924453</v>
      </c>
      <c r="AA19" s="8">
        <v>5675</v>
      </c>
      <c r="AB19" s="8">
        <v>6406</v>
      </c>
      <c r="AC19" s="8">
        <v>35156</v>
      </c>
      <c r="AD19" s="8">
        <v>42532</v>
      </c>
      <c r="AE19" s="9">
        <v>20.980771418818971</v>
      </c>
      <c r="AF19" s="8">
        <v>2361</v>
      </c>
      <c r="AG19" s="8">
        <v>2845</v>
      </c>
      <c r="AH19" s="8">
        <v>12154</v>
      </c>
      <c r="AI19" s="8">
        <v>16403</v>
      </c>
      <c r="AJ19" s="9">
        <v>34.95968405463222</v>
      </c>
      <c r="AK19" s="8">
        <v>0</v>
      </c>
      <c r="AL19" s="8">
        <v>0</v>
      </c>
      <c r="AM19" s="8">
        <v>0</v>
      </c>
      <c r="AN19" s="8">
        <v>0</v>
      </c>
      <c r="AO19" s="9" t="s">
        <v>75</v>
      </c>
      <c r="AP19" s="8">
        <v>163625</v>
      </c>
      <c r="AQ19" s="8">
        <v>4853</v>
      </c>
      <c r="AR19" s="8">
        <v>1668473</v>
      </c>
      <c r="AS19" s="8">
        <v>24564</v>
      </c>
      <c r="AT19" s="9">
        <v>-98.527755618460716</v>
      </c>
      <c r="AU19" s="8">
        <v>159594</v>
      </c>
      <c r="AV19" s="8">
        <v>4852</v>
      </c>
      <c r="AW19" s="8">
        <v>1655907</v>
      </c>
      <c r="AX19" s="8">
        <v>18460</v>
      </c>
      <c r="AY19" s="9">
        <v>-98.885203094135122</v>
      </c>
      <c r="AZ19" s="8">
        <v>45067</v>
      </c>
      <c r="BA19" s="8">
        <v>62176</v>
      </c>
      <c r="BB19" s="8">
        <v>221913</v>
      </c>
      <c r="BC19" s="8">
        <v>307643</v>
      </c>
      <c r="BD19" s="9">
        <v>38.63225678531677</v>
      </c>
      <c r="BE19" s="8">
        <v>2547</v>
      </c>
      <c r="BF19" s="8">
        <v>3428</v>
      </c>
      <c r="BG19" s="8">
        <v>12721</v>
      </c>
      <c r="BH19" s="8">
        <v>17347</v>
      </c>
      <c r="BI19" s="9">
        <v>36.365065639493757</v>
      </c>
      <c r="BJ19" s="8">
        <v>17362.5</v>
      </c>
      <c r="BK19" s="8">
        <v>5949</v>
      </c>
      <c r="BL19" s="8">
        <v>165274.5</v>
      </c>
      <c r="BM19" s="8">
        <v>23197.5</v>
      </c>
      <c r="BN19" s="9">
        <v>-85.964259459263218</v>
      </c>
      <c r="BO19" s="8">
        <v>13876</v>
      </c>
      <c r="BP19" s="8">
        <v>2419</v>
      </c>
      <c r="BQ19" s="8">
        <v>151314.75</v>
      </c>
      <c r="BR19" s="8">
        <v>9053</v>
      </c>
      <c r="BS19" s="9">
        <v>-94.017106726211424</v>
      </c>
      <c r="BT19" s="8">
        <v>973.5</v>
      </c>
      <c r="BU19" s="8">
        <v>944</v>
      </c>
      <c r="BV19" s="8">
        <v>3794.75</v>
      </c>
      <c r="BW19" s="8">
        <v>4745.5</v>
      </c>
      <c r="BX19" s="9">
        <v>25.05435140654852</v>
      </c>
      <c r="BY19" s="8">
        <v>2513</v>
      </c>
      <c r="BZ19" s="8">
        <v>2586</v>
      </c>
      <c r="CA19" s="8">
        <v>10165</v>
      </c>
      <c r="CB19" s="8">
        <v>9399</v>
      </c>
      <c r="CC19" s="9">
        <v>-7.5356615838662</v>
      </c>
      <c r="CD19" s="8">
        <v>122</v>
      </c>
      <c r="CE19" s="8">
        <v>144</v>
      </c>
      <c r="CF19" s="8">
        <v>710</v>
      </c>
      <c r="CG19" s="8">
        <v>797</v>
      </c>
      <c r="CH19" s="9">
        <v>12.25352112676056</v>
      </c>
      <c r="CI19" s="8">
        <v>3453933</v>
      </c>
      <c r="CJ19" s="8">
        <v>4219055</v>
      </c>
      <c r="CK19" s="8">
        <v>24273212</v>
      </c>
      <c r="CL19" s="8">
        <v>23428261</v>
      </c>
      <c r="CM19" s="9">
        <v>-3.481002019839821</v>
      </c>
      <c r="CN19" s="8">
        <v>13</v>
      </c>
      <c r="CO19" s="8">
        <v>20</v>
      </c>
      <c r="CP19" s="8">
        <v>127</v>
      </c>
      <c r="CQ19" s="8">
        <v>138</v>
      </c>
      <c r="CR19" s="9">
        <v>8.6614173228346516</v>
      </c>
      <c r="CS19" s="8">
        <v>46622</v>
      </c>
      <c r="CT19" s="8">
        <v>50287</v>
      </c>
      <c r="CU19" s="8">
        <v>212921</v>
      </c>
      <c r="CV19" s="8">
        <v>312888</v>
      </c>
      <c r="CW19" s="9">
        <v>46.950277332907518</v>
      </c>
      <c r="CX19" s="8">
        <v>29932</v>
      </c>
      <c r="CY19" s="8">
        <v>22876</v>
      </c>
      <c r="CZ19" s="8">
        <v>114667</v>
      </c>
      <c r="DA19" s="8">
        <v>118076</v>
      </c>
      <c r="DB19" s="9">
        <v>2.972956473963734</v>
      </c>
      <c r="DC19" s="8">
        <v>16690</v>
      </c>
      <c r="DD19" s="8">
        <v>27411</v>
      </c>
      <c r="DE19" s="8">
        <v>98254</v>
      </c>
      <c r="DF19" s="8">
        <v>194812</v>
      </c>
      <c r="DG19" s="9">
        <v>98.273861623954247</v>
      </c>
      <c r="DH19" s="8">
        <v>5295</v>
      </c>
      <c r="DI19" s="8">
        <v>4626</v>
      </c>
      <c r="DJ19" s="8">
        <v>18774</v>
      </c>
      <c r="DK19" s="8">
        <v>23529</v>
      </c>
      <c r="DL19" s="9">
        <v>25.32758069670821</v>
      </c>
      <c r="DM19" s="8">
        <v>7303</v>
      </c>
      <c r="DN19" s="8">
        <v>6270</v>
      </c>
      <c r="DO19" s="8">
        <v>67102</v>
      </c>
      <c r="DP19" s="8">
        <v>30224</v>
      </c>
      <c r="DQ19" s="9">
        <v>-54.958123453846383</v>
      </c>
    </row>
    <row r="20" spans="1:121" ht="22.5" x14ac:dyDescent="0.25">
      <c r="A20" s="7" t="s">
        <v>71</v>
      </c>
      <c r="B20" s="8">
        <v>0</v>
      </c>
      <c r="C20" s="8">
        <v>0</v>
      </c>
      <c r="D20" s="8">
        <v>2</v>
      </c>
      <c r="E20" s="8">
        <v>0</v>
      </c>
      <c r="F20" s="9">
        <v>-100</v>
      </c>
      <c r="G20" s="8">
        <v>86893</v>
      </c>
      <c r="H20" s="8">
        <v>128260</v>
      </c>
      <c r="I20" s="8">
        <v>406820</v>
      </c>
      <c r="J20" s="8">
        <v>461896</v>
      </c>
      <c r="K20" s="9">
        <v>13.538174131065331</v>
      </c>
      <c r="L20" s="8">
        <v>109484</v>
      </c>
      <c r="M20" s="8">
        <v>89046</v>
      </c>
      <c r="N20" s="8">
        <v>609563</v>
      </c>
      <c r="O20" s="8">
        <v>559277</v>
      </c>
      <c r="P20" s="9">
        <v>-8.2495164568715609</v>
      </c>
      <c r="Q20" s="8">
        <v>47503</v>
      </c>
      <c r="R20" s="8">
        <v>43369</v>
      </c>
      <c r="S20" s="8">
        <v>267182</v>
      </c>
      <c r="T20" s="8">
        <v>255413</v>
      </c>
      <c r="U20" s="9">
        <v>-4.4048626030196658</v>
      </c>
      <c r="V20" s="8">
        <v>213.84299999999999</v>
      </c>
      <c r="W20" s="8">
        <v>303.661</v>
      </c>
      <c r="X20" s="8">
        <v>1181.68</v>
      </c>
      <c r="Y20" s="8">
        <v>1348.8309999999999</v>
      </c>
      <c r="Z20" s="9">
        <v>14.14520005416016</v>
      </c>
      <c r="AA20" s="8">
        <v>4026</v>
      </c>
      <c r="AB20" s="8">
        <v>2971</v>
      </c>
      <c r="AC20" s="8">
        <v>18746</v>
      </c>
      <c r="AD20" s="8">
        <v>11904</v>
      </c>
      <c r="AE20" s="9">
        <v>-36.498453003307382</v>
      </c>
      <c r="AF20" s="8">
        <v>2406</v>
      </c>
      <c r="AG20" s="8">
        <v>1659</v>
      </c>
      <c r="AH20" s="8">
        <v>10385</v>
      </c>
      <c r="AI20" s="8">
        <v>5210</v>
      </c>
      <c r="AJ20" s="9">
        <v>-49.83148772267694</v>
      </c>
      <c r="AK20" s="8">
        <v>0</v>
      </c>
      <c r="AL20" s="8">
        <v>0</v>
      </c>
      <c r="AM20" s="8">
        <v>0</v>
      </c>
      <c r="AN20" s="8">
        <v>0</v>
      </c>
      <c r="AO20" s="9" t="s">
        <v>75</v>
      </c>
      <c r="AP20" s="8">
        <v>31</v>
      </c>
      <c r="AQ20" s="8">
        <v>27</v>
      </c>
      <c r="AR20" s="8">
        <v>952</v>
      </c>
      <c r="AS20" s="8">
        <v>1018</v>
      </c>
      <c r="AT20" s="9">
        <v>6.9327731092436977</v>
      </c>
      <c r="AU20" s="8">
        <v>31</v>
      </c>
      <c r="AV20" s="8">
        <v>27</v>
      </c>
      <c r="AW20" s="8">
        <v>937</v>
      </c>
      <c r="AX20" s="8">
        <v>1018</v>
      </c>
      <c r="AY20" s="9">
        <v>8.6446104589114157</v>
      </c>
      <c r="AZ20" s="8">
        <v>0</v>
      </c>
      <c r="BA20" s="8">
        <v>0</v>
      </c>
      <c r="BB20" s="8">
        <v>0</v>
      </c>
      <c r="BC20" s="8">
        <v>0</v>
      </c>
      <c r="BD20" s="9" t="s">
        <v>75</v>
      </c>
      <c r="BE20" s="8">
        <v>0</v>
      </c>
      <c r="BF20" s="8">
        <v>0</v>
      </c>
      <c r="BG20" s="8">
        <v>0</v>
      </c>
      <c r="BH20" s="8">
        <v>0</v>
      </c>
      <c r="BI20" s="9" t="s">
        <v>75</v>
      </c>
      <c r="BJ20" s="8">
        <v>3930</v>
      </c>
      <c r="BK20" s="8">
        <v>4007.5</v>
      </c>
      <c r="BL20" s="8">
        <v>21369.25</v>
      </c>
      <c r="BM20" s="8">
        <v>22697.25</v>
      </c>
      <c r="BN20" s="9">
        <v>6.2145372439369604</v>
      </c>
      <c r="BO20" s="8">
        <v>2</v>
      </c>
      <c r="BP20" s="8">
        <v>2</v>
      </c>
      <c r="BQ20" s="8">
        <v>277</v>
      </c>
      <c r="BR20" s="8">
        <v>284</v>
      </c>
      <c r="BS20" s="9">
        <v>2.527075812274362</v>
      </c>
      <c r="BT20" s="8">
        <v>349</v>
      </c>
      <c r="BU20" s="8">
        <v>223.25</v>
      </c>
      <c r="BV20" s="8">
        <v>1236.75</v>
      </c>
      <c r="BW20" s="8">
        <v>1794.25</v>
      </c>
      <c r="BX20" s="9">
        <v>45.077824944410757</v>
      </c>
      <c r="BY20" s="8">
        <v>3579</v>
      </c>
      <c r="BZ20" s="8">
        <v>3782.25</v>
      </c>
      <c r="CA20" s="8">
        <v>19855.5</v>
      </c>
      <c r="CB20" s="8">
        <v>20619</v>
      </c>
      <c r="CC20" s="9">
        <v>3.8452821636322478</v>
      </c>
      <c r="CD20" s="8">
        <v>49</v>
      </c>
      <c r="CE20" s="8">
        <v>34</v>
      </c>
      <c r="CF20" s="8">
        <v>238</v>
      </c>
      <c r="CG20" s="8">
        <v>228</v>
      </c>
      <c r="CH20" s="9">
        <v>-4.2016806722689068</v>
      </c>
      <c r="CI20" s="8">
        <v>264414</v>
      </c>
      <c r="CJ20" s="8">
        <v>260923</v>
      </c>
      <c r="CK20" s="8">
        <v>1472416</v>
      </c>
      <c r="CL20" s="8">
        <v>1356946</v>
      </c>
      <c r="CM20" s="9">
        <v>-7.8422130702192874</v>
      </c>
      <c r="CN20" s="8">
        <v>0</v>
      </c>
      <c r="CO20" s="8">
        <v>0</v>
      </c>
      <c r="CP20" s="8">
        <v>1</v>
      </c>
      <c r="CQ20" s="8">
        <v>0</v>
      </c>
      <c r="CR20" s="9">
        <v>-100</v>
      </c>
      <c r="CS20" s="8">
        <v>0</v>
      </c>
      <c r="CT20" s="8">
        <v>0</v>
      </c>
      <c r="CU20" s="8">
        <v>0</v>
      </c>
      <c r="CV20" s="8">
        <v>0</v>
      </c>
      <c r="CW20" s="9" t="s">
        <v>75</v>
      </c>
      <c r="CX20" s="8">
        <v>0</v>
      </c>
      <c r="CY20" s="8">
        <v>0</v>
      </c>
      <c r="CZ20" s="8">
        <v>0</v>
      </c>
      <c r="DA20" s="8">
        <v>0</v>
      </c>
      <c r="DB20" s="9" t="s">
        <v>75</v>
      </c>
      <c r="DC20" s="8">
        <v>0</v>
      </c>
      <c r="DD20" s="8">
        <v>0</v>
      </c>
      <c r="DE20" s="8">
        <v>0</v>
      </c>
      <c r="DF20" s="8">
        <v>0</v>
      </c>
      <c r="DG20" s="9" t="s">
        <v>75</v>
      </c>
      <c r="DH20" s="8">
        <v>0</v>
      </c>
      <c r="DI20" s="8">
        <v>0</v>
      </c>
      <c r="DJ20" s="8">
        <v>0</v>
      </c>
      <c r="DK20" s="8">
        <v>0</v>
      </c>
      <c r="DL20" s="9" t="s">
        <v>75</v>
      </c>
      <c r="DM20" s="8">
        <v>5</v>
      </c>
      <c r="DN20" s="8">
        <v>11</v>
      </c>
      <c r="DO20" s="8">
        <v>52</v>
      </c>
      <c r="DP20" s="8">
        <v>33</v>
      </c>
      <c r="DQ20" s="9">
        <v>-36.53846153846154</v>
      </c>
    </row>
    <row r="21" spans="1:121" x14ac:dyDescent="0.25">
      <c r="A21" s="7" t="s">
        <v>72</v>
      </c>
      <c r="B21" s="8">
        <v>4690</v>
      </c>
      <c r="C21" s="8">
        <v>4263</v>
      </c>
      <c r="D21" s="8">
        <v>28755</v>
      </c>
      <c r="E21" s="8">
        <v>29302</v>
      </c>
      <c r="F21" s="9">
        <v>1.9022778647191809</v>
      </c>
      <c r="G21" s="8">
        <v>3304</v>
      </c>
      <c r="H21" s="8">
        <v>0</v>
      </c>
      <c r="I21" s="8">
        <v>14713</v>
      </c>
      <c r="J21" s="8">
        <v>8004</v>
      </c>
      <c r="K21" s="9">
        <v>-45.599130021069797</v>
      </c>
      <c r="L21" s="8">
        <v>48639</v>
      </c>
      <c r="M21" s="8">
        <v>37310</v>
      </c>
      <c r="N21" s="8">
        <v>240021</v>
      </c>
      <c r="O21" s="8">
        <v>222127</v>
      </c>
      <c r="P21" s="9">
        <v>-7.4551810049953957</v>
      </c>
      <c r="Q21" s="8">
        <v>3527</v>
      </c>
      <c r="R21" s="8">
        <v>4355</v>
      </c>
      <c r="S21" s="8">
        <v>20835</v>
      </c>
      <c r="T21" s="8">
        <v>23572</v>
      </c>
      <c r="U21" s="9">
        <v>13.136549076073919</v>
      </c>
      <c r="V21" s="8">
        <v>0</v>
      </c>
      <c r="W21" s="8">
        <v>0</v>
      </c>
      <c r="X21" s="8">
        <v>0</v>
      </c>
      <c r="Y21" s="8">
        <v>0</v>
      </c>
      <c r="Z21" s="9" t="s">
        <v>75</v>
      </c>
      <c r="AA21" s="8">
        <v>1076</v>
      </c>
      <c r="AB21" s="8">
        <v>394</v>
      </c>
      <c r="AC21" s="8">
        <v>2251</v>
      </c>
      <c r="AD21" s="8">
        <v>540</v>
      </c>
      <c r="AE21" s="9">
        <v>-76.010661928031993</v>
      </c>
      <c r="AF21" s="8">
        <v>0</v>
      </c>
      <c r="AG21" s="8">
        <v>0</v>
      </c>
      <c r="AH21" s="8">
        <v>0</v>
      </c>
      <c r="AI21" s="8">
        <v>0</v>
      </c>
      <c r="AJ21" s="9" t="s">
        <v>75</v>
      </c>
      <c r="AK21" s="8">
        <v>0</v>
      </c>
      <c r="AL21" s="8">
        <v>0</v>
      </c>
      <c r="AM21" s="8">
        <v>0</v>
      </c>
      <c r="AN21" s="8">
        <v>0</v>
      </c>
      <c r="AO21" s="9" t="s">
        <v>75</v>
      </c>
      <c r="AP21" s="8">
        <v>0</v>
      </c>
      <c r="AQ21" s="8">
        <v>0</v>
      </c>
      <c r="AR21" s="8">
        <v>0</v>
      </c>
      <c r="AS21" s="8">
        <v>0</v>
      </c>
      <c r="AT21" s="9" t="s">
        <v>75</v>
      </c>
      <c r="AU21" s="8">
        <v>0</v>
      </c>
      <c r="AV21" s="8">
        <v>0</v>
      </c>
      <c r="AW21" s="8">
        <v>0</v>
      </c>
      <c r="AX21" s="8">
        <v>0</v>
      </c>
      <c r="AY21" s="9" t="s">
        <v>75</v>
      </c>
      <c r="AZ21" s="8">
        <v>48639</v>
      </c>
      <c r="BA21" s="8">
        <v>37310</v>
      </c>
      <c r="BB21" s="8">
        <v>240021</v>
      </c>
      <c r="BC21" s="8">
        <v>222127</v>
      </c>
      <c r="BD21" s="9">
        <v>-7.4551810049953957</v>
      </c>
      <c r="BE21" s="8">
        <v>3210</v>
      </c>
      <c r="BF21" s="8">
        <v>2393</v>
      </c>
      <c r="BG21" s="8">
        <v>15422</v>
      </c>
      <c r="BH21" s="8">
        <v>14587</v>
      </c>
      <c r="BI21" s="9">
        <v>-5.4143431461548488</v>
      </c>
      <c r="BJ21" s="8">
        <v>509</v>
      </c>
      <c r="BK21" s="8">
        <v>602.5</v>
      </c>
      <c r="BL21" s="8">
        <v>3053.25</v>
      </c>
      <c r="BM21" s="8">
        <v>3236.5</v>
      </c>
      <c r="BN21" s="9">
        <v>6.0018013592074064</v>
      </c>
      <c r="BO21" s="8">
        <v>0</v>
      </c>
      <c r="BP21" s="8">
        <v>0</v>
      </c>
      <c r="BQ21" s="8">
        <v>0</v>
      </c>
      <c r="BR21" s="8">
        <v>0</v>
      </c>
      <c r="BS21" s="9" t="s">
        <v>75</v>
      </c>
      <c r="BT21" s="8">
        <v>508</v>
      </c>
      <c r="BU21" s="8">
        <v>600.5</v>
      </c>
      <c r="BV21" s="8">
        <v>3027.25</v>
      </c>
      <c r="BW21" s="8">
        <v>3210.5</v>
      </c>
      <c r="BX21" s="9">
        <v>6.0533487488644804</v>
      </c>
      <c r="BY21" s="8">
        <v>1</v>
      </c>
      <c r="BZ21" s="8">
        <v>2</v>
      </c>
      <c r="CA21" s="8">
        <v>26</v>
      </c>
      <c r="CB21" s="8">
        <v>26</v>
      </c>
      <c r="CC21" s="9">
        <v>0</v>
      </c>
      <c r="CD21" s="8">
        <v>104</v>
      </c>
      <c r="CE21" s="8">
        <v>109</v>
      </c>
      <c r="CF21" s="8">
        <v>544</v>
      </c>
      <c r="CG21" s="8">
        <v>581</v>
      </c>
      <c r="CH21" s="9">
        <v>6.8014705882352899</v>
      </c>
      <c r="CI21" s="8">
        <v>2352118</v>
      </c>
      <c r="CJ21" s="8">
        <v>2969730</v>
      </c>
      <c r="CK21" s="8">
        <v>12123744</v>
      </c>
      <c r="CL21" s="8">
        <v>14858316</v>
      </c>
      <c r="CM21" s="9">
        <v>22.55550760557135</v>
      </c>
      <c r="CN21" s="8">
        <v>2</v>
      </c>
      <c r="CO21" s="8">
        <v>0</v>
      </c>
      <c r="CP21" s="8">
        <v>4</v>
      </c>
      <c r="CQ21" s="8">
        <v>5</v>
      </c>
      <c r="CR21" s="9">
        <v>25</v>
      </c>
      <c r="CS21" s="8">
        <v>53985</v>
      </c>
      <c r="CT21" s="8">
        <v>51019</v>
      </c>
      <c r="CU21" s="8">
        <v>168893</v>
      </c>
      <c r="CV21" s="8">
        <v>200427</v>
      </c>
      <c r="CW21" s="9">
        <v>18.670992877147071</v>
      </c>
      <c r="CX21" s="8">
        <v>52897</v>
      </c>
      <c r="CY21" s="8">
        <v>51019</v>
      </c>
      <c r="CZ21" s="8">
        <v>167645</v>
      </c>
      <c r="DA21" s="8">
        <v>197711</v>
      </c>
      <c r="DB21" s="9">
        <v>17.934325509260649</v>
      </c>
      <c r="DC21" s="8">
        <v>1088</v>
      </c>
      <c r="DD21" s="8">
        <v>0</v>
      </c>
      <c r="DE21" s="8">
        <v>1248</v>
      </c>
      <c r="DF21" s="8">
        <v>2716</v>
      </c>
      <c r="DG21" s="9">
        <v>117.6282051282051</v>
      </c>
      <c r="DH21" s="8">
        <v>11281</v>
      </c>
      <c r="DI21" s="8">
        <v>11534</v>
      </c>
      <c r="DJ21" s="8">
        <v>32832</v>
      </c>
      <c r="DK21" s="8">
        <v>44062</v>
      </c>
      <c r="DL21" s="9">
        <v>34.20443469785576</v>
      </c>
      <c r="DM21" s="8">
        <v>250</v>
      </c>
      <c r="DN21" s="8">
        <v>189</v>
      </c>
      <c r="DO21" s="8">
        <v>1215</v>
      </c>
      <c r="DP21" s="8">
        <v>975</v>
      </c>
      <c r="DQ21" s="9">
        <v>-19.753086419753089</v>
      </c>
    </row>
    <row r="22" spans="1:121" x14ac:dyDescent="0.25">
      <c r="A22" s="7" t="s">
        <v>73</v>
      </c>
      <c r="B22" s="8">
        <v>100643</v>
      </c>
      <c r="C22" s="8">
        <v>109136</v>
      </c>
      <c r="D22" s="8">
        <v>662113</v>
      </c>
      <c r="E22" s="8">
        <v>656317</v>
      </c>
      <c r="F22" s="9">
        <v>-0.87537927815947114</v>
      </c>
      <c r="G22" s="8">
        <v>78253</v>
      </c>
      <c r="H22" s="8">
        <v>122823</v>
      </c>
      <c r="I22" s="8">
        <v>384462</v>
      </c>
      <c r="J22" s="8">
        <v>400583</v>
      </c>
      <c r="K22" s="9">
        <v>4.1931322211297868</v>
      </c>
      <c r="L22" s="8">
        <v>17553</v>
      </c>
      <c r="M22" s="8">
        <v>57614</v>
      </c>
      <c r="N22" s="8">
        <v>77208</v>
      </c>
      <c r="O22" s="8">
        <v>312920</v>
      </c>
      <c r="P22" s="9">
        <v>305.29478810485961</v>
      </c>
      <c r="Q22" s="8">
        <v>0</v>
      </c>
      <c r="R22" s="8">
        <v>266</v>
      </c>
      <c r="S22" s="8">
        <v>0</v>
      </c>
      <c r="T22" s="8">
        <v>2645</v>
      </c>
      <c r="U22" s="9" t="s">
        <v>75</v>
      </c>
      <c r="V22" s="8">
        <v>99.542000000000002</v>
      </c>
      <c r="W22" s="8">
        <v>78.076000000000008</v>
      </c>
      <c r="X22" s="8">
        <v>436.11199999999991</v>
      </c>
      <c r="Y22" s="8">
        <v>344.97199999999998</v>
      </c>
      <c r="Z22" s="9">
        <v>-20.898301353780671</v>
      </c>
      <c r="AA22" s="8">
        <v>1746</v>
      </c>
      <c r="AB22" s="8">
        <v>2306</v>
      </c>
      <c r="AC22" s="8">
        <v>8122</v>
      </c>
      <c r="AD22" s="8">
        <v>12237</v>
      </c>
      <c r="AE22" s="9">
        <v>50.66486087170648</v>
      </c>
      <c r="AF22" s="8">
        <v>1052</v>
      </c>
      <c r="AG22" s="8">
        <v>1479</v>
      </c>
      <c r="AH22" s="8">
        <v>5703</v>
      </c>
      <c r="AI22" s="8">
        <v>7281</v>
      </c>
      <c r="AJ22" s="9">
        <v>27.669647553918988</v>
      </c>
      <c r="AK22" s="8">
        <v>0</v>
      </c>
      <c r="AL22" s="8">
        <v>0</v>
      </c>
      <c r="AM22" s="8">
        <v>0</v>
      </c>
      <c r="AN22" s="8">
        <v>2998</v>
      </c>
      <c r="AO22" s="9" t="s">
        <v>75</v>
      </c>
      <c r="AP22" s="8">
        <v>6070</v>
      </c>
      <c r="AQ22" s="8">
        <v>3058</v>
      </c>
      <c r="AR22" s="8">
        <v>41767</v>
      </c>
      <c r="AS22" s="8">
        <v>49028</v>
      </c>
      <c r="AT22" s="9">
        <v>17.384538032417939</v>
      </c>
      <c r="AU22" s="8">
        <v>0</v>
      </c>
      <c r="AV22" s="8">
        <v>0</v>
      </c>
      <c r="AW22" s="8">
        <v>0</v>
      </c>
      <c r="AX22" s="8">
        <v>0</v>
      </c>
      <c r="AY22" s="9" t="s">
        <v>75</v>
      </c>
      <c r="AZ22" s="8">
        <v>2994</v>
      </c>
      <c r="BA22" s="8">
        <v>51544</v>
      </c>
      <c r="BB22" s="8">
        <v>21737</v>
      </c>
      <c r="BC22" s="8">
        <v>280783</v>
      </c>
      <c r="BD22" s="9">
        <v>1191.72838938216</v>
      </c>
      <c r="BE22" s="8">
        <v>146</v>
      </c>
      <c r="BF22" s="8">
        <v>1924</v>
      </c>
      <c r="BG22" s="8">
        <v>1053</v>
      </c>
      <c r="BH22" s="8">
        <v>10329</v>
      </c>
      <c r="BI22" s="9">
        <v>880.91168091168095</v>
      </c>
      <c r="BJ22" s="8">
        <v>0</v>
      </c>
      <c r="BK22" s="8">
        <v>42</v>
      </c>
      <c r="BL22" s="8">
        <v>0</v>
      </c>
      <c r="BM22" s="8">
        <v>460</v>
      </c>
      <c r="BN22" s="9" t="s">
        <v>75</v>
      </c>
      <c r="BO22" s="8">
        <v>0</v>
      </c>
      <c r="BP22" s="8">
        <v>0</v>
      </c>
      <c r="BQ22" s="8">
        <v>0</v>
      </c>
      <c r="BR22" s="8">
        <v>0</v>
      </c>
      <c r="BS22" s="9" t="s">
        <v>75</v>
      </c>
      <c r="BT22" s="8">
        <v>0</v>
      </c>
      <c r="BU22" s="8">
        <v>0</v>
      </c>
      <c r="BV22" s="8">
        <v>0</v>
      </c>
      <c r="BW22" s="8">
        <v>0</v>
      </c>
      <c r="BX22" s="9" t="s">
        <v>75</v>
      </c>
      <c r="BY22" s="8">
        <v>0</v>
      </c>
      <c r="BZ22" s="8">
        <v>42</v>
      </c>
      <c r="CA22" s="8">
        <v>0</v>
      </c>
      <c r="CB22" s="8">
        <v>460</v>
      </c>
      <c r="CC22" s="9" t="s">
        <v>75</v>
      </c>
      <c r="CD22" s="8">
        <v>66</v>
      </c>
      <c r="CE22" s="8">
        <v>102</v>
      </c>
      <c r="CF22" s="8">
        <v>254</v>
      </c>
      <c r="CG22" s="8">
        <v>468</v>
      </c>
      <c r="CH22" s="9">
        <v>84.251968503937007</v>
      </c>
      <c r="CI22" s="8">
        <v>922383</v>
      </c>
      <c r="CJ22" s="8">
        <v>1784478</v>
      </c>
      <c r="CK22" s="8">
        <v>3731121</v>
      </c>
      <c r="CL22" s="8">
        <v>7414238</v>
      </c>
      <c r="CM22" s="9">
        <v>98.713416155627215</v>
      </c>
      <c r="CN22" s="8">
        <v>1</v>
      </c>
      <c r="CO22" s="8">
        <v>1</v>
      </c>
      <c r="CP22" s="8">
        <v>5</v>
      </c>
      <c r="CQ22" s="8">
        <v>8</v>
      </c>
      <c r="CR22" s="9">
        <v>60</v>
      </c>
      <c r="CS22" s="8">
        <v>7208</v>
      </c>
      <c r="CT22" s="8">
        <v>13831</v>
      </c>
      <c r="CU22" s="8">
        <v>20777</v>
      </c>
      <c r="CV22" s="8">
        <v>45225</v>
      </c>
      <c r="CW22" s="9">
        <v>117.6685758290417</v>
      </c>
      <c r="CX22" s="8">
        <v>7074</v>
      </c>
      <c r="CY22" s="8">
        <v>13259</v>
      </c>
      <c r="CZ22" s="8">
        <v>18786</v>
      </c>
      <c r="DA22" s="8">
        <v>34820</v>
      </c>
      <c r="DB22" s="9">
        <v>85.350793143830515</v>
      </c>
      <c r="DC22" s="8">
        <v>134</v>
      </c>
      <c r="DD22" s="8">
        <v>572</v>
      </c>
      <c r="DE22" s="8">
        <v>1991</v>
      </c>
      <c r="DF22" s="8">
        <v>10405</v>
      </c>
      <c r="DG22" s="9">
        <v>422.60170768458062</v>
      </c>
      <c r="DH22" s="8">
        <v>1900</v>
      </c>
      <c r="DI22" s="8">
        <v>3265</v>
      </c>
      <c r="DJ22" s="8">
        <v>5470</v>
      </c>
      <c r="DK22" s="8">
        <v>8674</v>
      </c>
      <c r="DL22" s="9">
        <v>58.574040219378418</v>
      </c>
      <c r="DM22" s="8">
        <v>62</v>
      </c>
      <c r="DN22" s="8">
        <v>8</v>
      </c>
      <c r="DO22" s="8">
        <v>62</v>
      </c>
      <c r="DP22" s="8">
        <v>1204</v>
      </c>
      <c r="DQ22" s="9">
        <v>1841.935483870968</v>
      </c>
    </row>
    <row r="23" spans="1:121" x14ac:dyDescent="0.25">
      <c r="A23" s="7" t="s">
        <v>74</v>
      </c>
      <c r="B23" s="8">
        <v>0</v>
      </c>
      <c r="C23" s="8">
        <v>0</v>
      </c>
      <c r="D23" s="8">
        <v>0</v>
      </c>
      <c r="E23" s="8">
        <v>0</v>
      </c>
      <c r="F23" s="9" t="s">
        <v>75</v>
      </c>
      <c r="G23" s="8">
        <v>35931</v>
      </c>
      <c r="H23" s="8">
        <v>113579</v>
      </c>
      <c r="I23" s="8">
        <v>447044</v>
      </c>
      <c r="J23" s="8">
        <v>528227</v>
      </c>
      <c r="K23" s="9">
        <v>18.159957409114089</v>
      </c>
      <c r="L23" s="8">
        <v>231241</v>
      </c>
      <c r="M23" s="8">
        <v>213533</v>
      </c>
      <c r="N23" s="8">
        <v>1247984</v>
      </c>
      <c r="O23" s="8">
        <v>1294122</v>
      </c>
      <c r="P23" s="9">
        <v>3.6970025256734118</v>
      </c>
      <c r="Q23" s="8">
        <v>0</v>
      </c>
      <c r="R23" s="8">
        <v>0</v>
      </c>
      <c r="S23" s="8">
        <v>0</v>
      </c>
      <c r="T23" s="8">
        <v>0</v>
      </c>
      <c r="U23" s="9" t="s">
        <v>75</v>
      </c>
      <c r="V23" s="8">
        <v>1549.453</v>
      </c>
      <c r="W23" s="8">
        <v>1566.43</v>
      </c>
      <c r="X23" s="8">
        <v>10535.401</v>
      </c>
      <c r="Y23" s="8">
        <v>11966.555</v>
      </c>
      <c r="Z23" s="9">
        <v>13.584238511661781</v>
      </c>
      <c r="AA23" s="8">
        <v>2053</v>
      </c>
      <c r="AB23" s="8">
        <v>2114</v>
      </c>
      <c r="AC23" s="8">
        <v>13111</v>
      </c>
      <c r="AD23" s="8">
        <v>13153</v>
      </c>
      <c r="AE23" s="9">
        <v>0.32034169781100269</v>
      </c>
      <c r="AF23" s="8">
        <v>671</v>
      </c>
      <c r="AG23" s="8">
        <v>829</v>
      </c>
      <c r="AH23" s="8">
        <v>6068</v>
      </c>
      <c r="AI23" s="8">
        <v>5873</v>
      </c>
      <c r="AJ23" s="9">
        <v>-3.213579433091625</v>
      </c>
      <c r="AK23" s="8">
        <v>0</v>
      </c>
      <c r="AL23" s="8">
        <v>0</v>
      </c>
      <c r="AM23" s="8">
        <v>0</v>
      </c>
      <c r="AN23" s="8">
        <v>0</v>
      </c>
      <c r="AO23" s="9" t="s">
        <v>75</v>
      </c>
      <c r="AP23" s="8">
        <v>0</v>
      </c>
      <c r="AQ23" s="8">
        <v>0</v>
      </c>
      <c r="AR23" s="8">
        <v>6694</v>
      </c>
      <c r="AS23" s="8">
        <v>7803</v>
      </c>
      <c r="AT23" s="9">
        <v>16.567074992530621</v>
      </c>
      <c r="AU23" s="8">
        <v>0</v>
      </c>
      <c r="AV23" s="8">
        <v>0</v>
      </c>
      <c r="AW23" s="8">
        <v>0</v>
      </c>
      <c r="AX23" s="8">
        <v>0</v>
      </c>
      <c r="AY23" s="9" t="s">
        <v>75</v>
      </c>
      <c r="AZ23" s="8">
        <v>59238</v>
      </c>
      <c r="BA23" s="8">
        <v>62559</v>
      </c>
      <c r="BB23" s="8">
        <v>309081</v>
      </c>
      <c r="BC23" s="8">
        <v>338034</v>
      </c>
      <c r="BD23" s="9">
        <v>9.3674473681656281</v>
      </c>
      <c r="BE23" s="8">
        <v>329</v>
      </c>
      <c r="BF23" s="8">
        <v>313</v>
      </c>
      <c r="BG23" s="8">
        <v>1895</v>
      </c>
      <c r="BH23" s="8">
        <v>1793</v>
      </c>
      <c r="BI23" s="9">
        <v>-5.382585751978894</v>
      </c>
      <c r="BJ23" s="8">
        <v>0</v>
      </c>
      <c r="BK23" s="8">
        <v>0</v>
      </c>
      <c r="BL23" s="8">
        <v>0</v>
      </c>
      <c r="BM23" s="8">
        <v>0</v>
      </c>
      <c r="BN23" s="9" t="s">
        <v>75</v>
      </c>
      <c r="BO23" s="8">
        <v>0</v>
      </c>
      <c r="BP23" s="8">
        <v>0</v>
      </c>
      <c r="BQ23" s="8">
        <v>0</v>
      </c>
      <c r="BR23" s="8">
        <v>0</v>
      </c>
      <c r="BS23" s="9" t="s">
        <v>75</v>
      </c>
      <c r="BT23" s="8">
        <v>0</v>
      </c>
      <c r="BU23" s="8">
        <v>0</v>
      </c>
      <c r="BV23" s="8">
        <v>0</v>
      </c>
      <c r="BW23" s="8">
        <v>0</v>
      </c>
      <c r="BX23" s="9" t="s">
        <v>75</v>
      </c>
      <c r="BY23" s="8">
        <v>0</v>
      </c>
      <c r="BZ23" s="8">
        <v>0</v>
      </c>
      <c r="CA23" s="8">
        <v>0</v>
      </c>
      <c r="CB23" s="8">
        <v>0</v>
      </c>
      <c r="CC23" s="9" t="s">
        <v>75</v>
      </c>
      <c r="CD23" s="8">
        <v>75</v>
      </c>
      <c r="CE23" s="8">
        <v>82</v>
      </c>
      <c r="CF23" s="8">
        <v>467</v>
      </c>
      <c r="CG23" s="8">
        <v>476</v>
      </c>
      <c r="CH23" s="9">
        <v>1.9271948608137</v>
      </c>
      <c r="CI23" s="8">
        <v>653347</v>
      </c>
      <c r="CJ23" s="8">
        <v>742909</v>
      </c>
      <c r="CK23" s="8">
        <v>3720883</v>
      </c>
      <c r="CL23" s="8">
        <v>3963017</v>
      </c>
      <c r="CM23" s="9">
        <v>6.5074338537384753</v>
      </c>
      <c r="CN23" s="8">
        <v>1</v>
      </c>
      <c r="CO23" s="8">
        <v>0</v>
      </c>
      <c r="CP23" s="8">
        <v>2</v>
      </c>
      <c r="CQ23" s="8">
        <v>4</v>
      </c>
      <c r="CR23" s="9">
        <v>100</v>
      </c>
      <c r="CS23" s="8">
        <v>538</v>
      </c>
      <c r="CT23" s="8">
        <v>1</v>
      </c>
      <c r="CU23" s="8">
        <v>538</v>
      </c>
      <c r="CV23" s="8">
        <v>814</v>
      </c>
      <c r="CW23" s="9">
        <v>51.301115241635699</v>
      </c>
      <c r="CX23" s="8">
        <v>0</v>
      </c>
      <c r="CY23" s="8">
        <v>0</v>
      </c>
      <c r="CZ23" s="8">
        <v>0</v>
      </c>
      <c r="DA23" s="8">
        <v>0</v>
      </c>
      <c r="DB23" s="9" t="s">
        <v>75</v>
      </c>
      <c r="DC23" s="8">
        <v>538</v>
      </c>
      <c r="DD23" s="8">
        <v>1</v>
      </c>
      <c r="DE23" s="8">
        <v>538</v>
      </c>
      <c r="DF23" s="8">
        <v>814</v>
      </c>
      <c r="DG23" s="9">
        <v>51.301115241635699</v>
      </c>
      <c r="DH23" s="8">
        <v>0</v>
      </c>
      <c r="DI23" s="8">
        <v>0</v>
      </c>
      <c r="DJ23" s="8">
        <v>0</v>
      </c>
      <c r="DK23" s="8">
        <v>0</v>
      </c>
      <c r="DL23" s="9" t="s">
        <v>75</v>
      </c>
      <c r="DM23" s="8">
        <v>25561</v>
      </c>
      <c r="DN23" s="8">
        <v>26537</v>
      </c>
      <c r="DO23" s="8">
        <v>126224</v>
      </c>
      <c r="DP23" s="8">
        <v>141859</v>
      </c>
      <c r="DQ23" s="9">
        <v>12.38670934212195</v>
      </c>
    </row>
    <row r="24" spans="1:121" ht="22.5" x14ac:dyDescent="0.25">
      <c r="A24" s="7" t="s">
        <v>76</v>
      </c>
      <c r="B24" s="8">
        <v>331091</v>
      </c>
      <c r="C24" s="8">
        <v>284461</v>
      </c>
      <c r="D24" s="8">
        <v>1724070</v>
      </c>
      <c r="E24" s="8">
        <v>1850492</v>
      </c>
      <c r="F24" s="9">
        <v>7.3327649109374846</v>
      </c>
      <c r="G24" s="8">
        <v>29545</v>
      </c>
      <c r="H24" s="8">
        <v>61150</v>
      </c>
      <c r="I24" s="8">
        <v>209230</v>
      </c>
      <c r="J24" s="8">
        <v>200150</v>
      </c>
      <c r="K24" s="9">
        <v>-4.339721837212636</v>
      </c>
      <c r="L24" s="8">
        <v>630490</v>
      </c>
      <c r="M24" s="8">
        <v>672114</v>
      </c>
      <c r="N24" s="8">
        <v>3653438</v>
      </c>
      <c r="O24" s="8">
        <v>3980531</v>
      </c>
      <c r="P24" s="9">
        <v>8.9530190467170883</v>
      </c>
      <c r="Q24" s="8">
        <v>307408</v>
      </c>
      <c r="R24" s="8">
        <v>310510</v>
      </c>
      <c r="S24" s="8">
        <v>1801461</v>
      </c>
      <c r="T24" s="8">
        <v>1962621</v>
      </c>
      <c r="U24" s="9">
        <v>8.9460721048082661</v>
      </c>
      <c r="V24" s="8">
        <v>200.524</v>
      </c>
      <c r="W24" s="8">
        <v>441.31799999999998</v>
      </c>
      <c r="X24" s="8">
        <v>1330.9929999999999</v>
      </c>
      <c r="Y24" s="8">
        <v>1861.489</v>
      </c>
      <c r="Z24" s="9">
        <v>39.857159278824163</v>
      </c>
      <c r="AA24" s="8">
        <v>48676</v>
      </c>
      <c r="AB24" s="8">
        <v>50217</v>
      </c>
      <c r="AC24" s="8">
        <v>250313</v>
      </c>
      <c r="AD24" s="8">
        <v>337444</v>
      </c>
      <c r="AE24" s="9">
        <v>34.808819358163589</v>
      </c>
      <c r="AF24" s="8">
        <v>40201</v>
      </c>
      <c r="AG24" s="8">
        <v>46327</v>
      </c>
      <c r="AH24" s="8">
        <v>195064</v>
      </c>
      <c r="AI24" s="8">
        <v>307587</v>
      </c>
      <c r="AJ24" s="9">
        <v>57.68516999548865</v>
      </c>
      <c r="AK24" s="8">
        <v>121</v>
      </c>
      <c r="AL24" s="8">
        <v>153</v>
      </c>
      <c r="AM24" s="8">
        <v>786</v>
      </c>
      <c r="AN24" s="8">
        <v>820</v>
      </c>
      <c r="AO24" s="9">
        <v>4.3256997455470696</v>
      </c>
      <c r="AP24" s="8">
        <v>42105</v>
      </c>
      <c r="AQ24" s="8">
        <v>43816</v>
      </c>
      <c r="AR24" s="8">
        <v>291622</v>
      </c>
      <c r="AS24" s="8">
        <v>379877</v>
      </c>
      <c r="AT24" s="9">
        <v>30.263491780455531</v>
      </c>
      <c r="AU24" s="8">
        <v>38459</v>
      </c>
      <c r="AV24" s="8">
        <v>41255</v>
      </c>
      <c r="AW24" s="8">
        <v>267698</v>
      </c>
      <c r="AX24" s="8">
        <v>358045</v>
      </c>
      <c r="AY24" s="9">
        <v>33.749598428079388</v>
      </c>
      <c r="AZ24" s="8">
        <v>339268</v>
      </c>
      <c r="BA24" s="8">
        <v>373615</v>
      </c>
      <c r="BB24" s="8">
        <v>1917522</v>
      </c>
      <c r="BC24" s="8">
        <v>2105920</v>
      </c>
      <c r="BD24" s="9">
        <v>9.8250763224620101</v>
      </c>
      <c r="BE24" s="8">
        <v>25509</v>
      </c>
      <c r="BF24" s="8">
        <v>26285</v>
      </c>
      <c r="BG24" s="8">
        <v>145411</v>
      </c>
      <c r="BH24" s="8">
        <v>151790</v>
      </c>
      <c r="BI24" s="9">
        <v>4.3868758209489016</v>
      </c>
      <c r="BJ24" s="8">
        <v>40308</v>
      </c>
      <c r="BK24" s="8">
        <v>39348</v>
      </c>
      <c r="BL24" s="8">
        <v>228207</v>
      </c>
      <c r="BM24" s="8">
        <v>254885</v>
      </c>
      <c r="BN24" s="9">
        <v>11.6902636641295</v>
      </c>
      <c r="BO24" s="8">
        <v>4053</v>
      </c>
      <c r="BP24" s="8">
        <v>4332</v>
      </c>
      <c r="BQ24" s="8">
        <v>27971</v>
      </c>
      <c r="BR24" s="8">
        <v>45677</v>
      </c>
      <c r="BS24" s="9">
        <v>63.301276321904822</v>
      </c>
      <c r="BT24" s="8">
        <v>33343</v>
      </c>
      <c r="BU24" s="8">
        <v>31354</v>
      </c>
      <c r="BV24" s="8">
        <v>181006</v>
      </c>
      <c r="BW24" s="8">
        <v>186080</v>
      </c>
      <c r="BX24" s="9">
        <v>2.8032219926411268</v>
      </c>
      <c r="BY24" s="8">
        <v>2912</v>
      </c>
      <c r="BZ24" s="8">
        <v>3662</v>
      </c>
      <c r="CA24" s="8">
        <v>19230</v>
      </c>
      <c r="CB24" s="8">
        <v>23128</v>
      </c>
      <c r="CC24" s="9">
        <v>20.270410816432658</v>
      </c>
      <c r="CD24" s="8">
        <v>1247</v>
      </c>
      <c r="CE24" s="8">
        <v>1331</v>
      </c>
      <c r="CF24" s="8">
        <v>7612</v>
      </c>
      <c r="CG24" s="8">
        <v>8181</v>
      </c>
      <c r="CH24" s="9">
        <v>7.4750394114555956</v>
      </c>
      <c r="CI24" s="8">
        <v>14050427</v>
      </c>
      <c r="CJ24" s="8">
        <v>14172136</v>
      </c>
      <c r="CK24" s="8">
        <v>102148686</v>
      </c>
      <c r="CL24" s="8">
        <v>103486334</v>
      </c>
      <c r="CM24" s="9">
        <v>1.3095107263543331</v>
      </c>
      <c r="CN24" s="8">
        <v>3</v>
      </c>
      <c r="CO24" s="8">
        <v>9</v>
      </c>
      <c r="CP24" s="8">
        <v>353</v>
      </c>
      <c r="CQ24" s="8">
        <v>300</v>
      </c>
      <c r="CR24" s="9">
        <v>-15.014164305949009</v>
      </c>
      <c r="CS24" s="8">
        <v>417416</v>
      </c>
      <c r="CT24" s="8">
        <v>450046</v>
      </c>
      <c r="CU24" s="8">
        <v>2655614</v>
      </c>
      <c r="CV24" s="8">
        <v>3244261</v>
      </c>
      <c r="CW24" s="9">
        <v>22.166135590488679</v>
      </c>
      <c r="CX24" s="8">
        <v>408659</v>
      </c>
      <c r="CY24" s="8">
        <v>435749</v>
      </c>
      <c r="CZ24" s="8">
        <v>2348001</v>
      </c>
      <c r="DA24" s="8">
        <v>2632120</v>
      </c>
      <c r="DB24" s="9">
        <v>12.10046333029671</v>
      </c>
      <c r="DC24" s="8">
        <v>8757</v>
      </c>
      <c r="DD24" s="8">
        <v>14297</v>
      </c>
      <c r="DE24" s="8">
        <v>307613</v>
      </c>
      <c r="DF24" s="8">
        <v>612141</v>
      </c>
      <c r="DG24" s="9">
        <v>98.997116506779633</v>
      </c>
      <c r="DH24" s="8">
        <v>134042</v>
      </c>
      <c r="DI24" s="8">
        <v>145037</v>
      </c>
      <c r="DJ24" s="8">
        <v>763370</v>
      </c>
      <c r="DK24" s="8">
        <v>822747</v>
      </c>
      <c r="DL24" s="9">
        <v>7.7782726593919032</v>
      </c>
      <c r="DM24" s="8">
        <v>5891</v>
      </c>
      <c r="DN24" s="8">
        <v>5831</v>
      </c>
      <c r="DO24" s="8">
        <v>31951</v>
      </c>
      <c r="DP24" s="8">
        <v>40623</v>
      </c>
      <c r="DQ24" s="9">
        <v>27.14156051453789</v>
      </c>
    </row>
    <row r="25" spans="1:121" x14ac:dyDescent="0.25">
      <c r="A25" s="7" t="s">
        <v>77</v>
      </c>
      <c r="B25" s="8">
        <v>26126</v>
      </c>
      <c r="C25" s="8">
        <v>21697</v>
      </c>
      <c r="D25" s="8">
        <v>142851</v>
      </c>
      <c r="E25" s="8">
        <v>128564</v>
      </c>
      <c r="F25" s="9">
        <v>-10.00133005719246</v>
      </c>
      <c r="G25" s="8">
        <v>179636</v>
      </c>
      <c r="H25" s="8">
        <v>297935</v>
      </c>
      <c r="I25" s="8">
        <v>1545321</v>
      </c>
      <c r="J25" s="8">
        <v>1873115</v>
      </c>
      <c r="K25" s="9">
        <v>21.212032969201871</v>
      </c>
      <c r="L25" s="8">
        <v>255877</v>
      </c>
      <c r="M25" s="8">
        <v>261934</v>
      </c>
      <c r="N25" s="8">
        <v>1413221</v>
      </c>
      <c r="O25" s="8">
        <v>1461143</v>
      </c>
      <c r="P25" s="9">
        <v>3.3909770658658549</v>
      </c>
      <c r="Q25" s="8">
        <v>32445</v>
      </c>
      <c r="R25" s="8">
        <v>46844</v>
      </c>
      <c r="S25" s="8">
        <v>189263</v>
      </c>
      <c r="T25" s="8">
        <v>224065</v>
      </c>
      <c r="U25" s="9">
        <v>18.388168844412281</v>
      </c>
      <c r="V25" s="8">
        <v>310.73300000000012</v>
      </c>
      <c r="W25" s="8">
        <v>204.173</v>
      </c>
      <c r="X25" s="8">
        <v>4079.5059999999999</v>
      </c>
      <c r="Y25" s="8">
        <v>2529.3960000000002</v>
      </c>
      <c r="Z25" s="9">
        <v>-37.997492833691133</v>
      </c>
      <c r="AA25" s="8">
        <v>3138</v>
      </c>
      <c r="AB25" s="8">
        <v>5276</v>
      </c>
      <c r="AC25" s="8">
        <v>15053</v>
      </c>
      <c r="AD25" s="8">
        <v>22050</v>
      </c>
      <c r="AE25" s="9">
        <v>46.482428751743839</v>
      </c>
      <c r="AF25" s="8">
        <v>1077</v>
      </c>
      <c r="AG25" s="8">
        <v>3260</v>
      </c>
      <c r="AH25" s="8">
        <v>6897</v>
      </c>
      <c r="AI25" s="8">
        <v>12634</v>
      </c>
      <c r="AJ25" s="9">
        <v>83.181093228940114</v>
      </c>
      <c r="AK25" s="8">
        <v>0</v>
      </c>
      <c r="AL25" s="8">
        <v>0</v>
      </c>
      <c r="AM25" s="8">
        <v>0</v>
      </c>
      <c r="AN25" s="8">
        <v>0</v>
      </c>
      <c r="AO25" s="9" t="s">
        <v>75</v>
      </c>
      <c r="AP25" s="8">
        <v>2455</v>
      </c>
      <c r="AQ25" s="8">
        <v>2800</v>
      </c>
      <c r="AR25" s="8">
        <v>35045</v>
      </c>
      <c r="AS25" s="8">
        <v>31804</v>
      </c>
      <c r="AT25" s="9">
        <v>-9.2481095734056282</v>
      </c>
      <c r="AU25" s="8">
        <v>0</v>
      </c>
      <c r="AV25" s="8">
        <v>0</v>
      </c>
      <c r="AW25" s="8">
        <v>122</v>
      </c>
      <c r="AX25" s="8">
        <v>0</v>
      </c>
      <c r="AY25" s="9">
        <v>-100</v>
      </c>
      <c r="AZ25" s="8">
        <v>207959</v>
      </c>
      <c r="BA25" s="8">
        <v>207941</v>
      </c>
      <c r="BB25" s="8">
        <v>1153412</v>
      </c>
      <c r="BC25" s="8">
        <v>1215248</v>
      </c>
      <c r="BD25" s="9">
        <v>5.3611372172302652</v>
      </c>
      <c r="BE25" s="8">
        <v>5491</v>
      </c>
      <c r="BF25" s="8">
        <v>5457</v>
      </c>
      <c r="BG25" s="8">
        <v>30558</v>
      </c>
      <c r="BH25" s="8">
        <v>29027</v>
      </c>
      <c r="BI25" s="9">
        <v>-5.0101446429740122</v>
      </c>
      <c r="BJ25" s="8">
        <v>2645.25</v>
      </c>
      <c r="BK25" s="8">
        <v>4706.25</v>
      </c>
      <c r="BL25" s="8">
        <v>16067.5</v>
      </c>
      <c r="BM25" s="8">
        <v>20691.25</v>
      </c>
      <c r="BN25" s="9">
        <v>28.777034386183288</v>
      </c>
      <c r="BO25" s="8">
        <v>0</v>
      </c>
      <c r="BP25" s="8">
        <v>0</v>
      </c>
      <c r="BQ25" s="8">
        <v>4.5</v>
      </c>
      <c r="BR25" s="8">
        <v>0</v>
      </c>
      <c r="BS25" s="9">
        <v>-100</v>
      </c>
      <c r="BT25" s="8">
        <v>0</v>
      </c>
      <c r="BU25" s="8">
        <v>1929.75</v>
      </c>
      <c r="BV25" s="8">
        <v>0</v>
      </c>
      <c r="BW25" s="8">
        <v>4662.5</v>
      </c>
      <c r="BX25" s="9" t="s">
        <v>75</v>
      </c>
      <c r="BY25" s="8">
        <v>2645.25</v>
      </c>
      <c r="BZ25" s="8">
        <v>2776.5</v>
      </c>
      <c r="CA25" s="8">
        <v>16063</v>
      </c>
      <c r="CB25" s="8">
        <v>16028.75</v>
      </c>
      <c r="CC25" s="9">
        <v>-0.21322293469464171</v>
      </c>
      <c r="CD25" s="8">
        <v>123</v>
      </c>
      <c r="CE25" s="8">
        <v>149</v>
      </c>
      <c r="CF25" s="8">
        <v>719</v>
      </c>
      <c r="CG25" s="8">
        <v>798</v>
      </c>
      <c r="CH25" s="9">
        <v>10.987482614742699</v>
      </c>
      <c r="CI25" s="8">
        <v>2872093</v>
      </c>
      <c r="CJ25" s="8">
        <v>2956872</v>
      </c>
      <c r="CK25" s="8">
        <v>14553917</v>
      </c>
      <c r="CL25" s="8">
        <v>15596879</v>
      </c>
      <c r="CM25" s="9">
        <v>7.1661945028269676</v>
      </c>
      <c r="CN25" s="8">
        <v>3</v>
      </c>
      <c r="CO25" s="8">
        <v>1</v>
      </c>
      <c r="CP25" s="8">
        <v>11</v>
      </c>
      <c r="CQ25" s="8">
        <v>8</v>
      </c>
      <c r="CR25" s="9">
        <v>-27.27272727272727</v>
      </c>
      <c r="CS25" s="8">
        <v>29586</v>
      </c>
      <c r="CT25" s="8">
        <v>28621</v>
      </c>
      <c r="CU25" s="8">
        <v>105891</v>
      </c>
      <c r="CV25" s="8">
        <v>102308</v>
      </c>
      <c r="CW25" s="9">
        <v>-3.3836681115486731</v>
      </c>
      <c r="CX25" s="8">
        <v>27188</v>
      </c>
      <c r="CY25" s="8">
        <v>25590</v>
      </c>
      <c r="CZ25" s="8">
        <v>98694</v>
      </c>
      <c r="DA25" s="8">
        <v>94584</v>
      </c>
      <c r="DB25" s="9">
        <v>-4.1643868928202323</v>
      </c>
      <c r="DC25" s="8">
        <v>2398</v>
      </c>
      <c r="DD25" s="8">
        <v>3031</v>
      </c>
      <c r="DE25" s="8">
        <v>7197</v>
      </c>
      <c r="DF25" s="8">
        <v>7724</v>
      </c>
      <c r="DG25" s="9">
        <v>7.3224954842295347</v>
      </c>
      <c r="DH25" s="8">
        <v>14065</v>
      </c>
      <c r="DI25" s="8">
        <v>12937</v>
      </c>
      <c r="DJ25" s="8">
        <v>49988</v>
      </c>
      <c r="DK25" s="8">
        <v>46902</v>
      </c>
      <c r="DL25" s="9">
        <v>-6.1734816355925366</v>
      </c>
      <c r="DM25" s="8">
        <v>27872</v>
      </c>
      <c r="DN25" s="8">
        <v>35811</v>
      </c>
      <c r="DO25" s="8">
        <v>153010</v>
      </c>
      <c r="DP25" s="8">
        <v>248780</v>
      </c>
      <c r="DQ25" s="9">
        <v>62.590680347689712</v>
      </c>
    </row>
    <row r="26" spans="1:121" x14ac:dyDescent="0.25">
      <c r="A26" s="7" t="s">
        <v>78</v>
      </c>
      <c r="B26" s="8">
        <v>29087</v>
      </c>
      <c r="C26" s="8">
        <v>15692</v>
      </c>
      <c r="D26" s="8">
        <v>204065</v>
      </c>
      <c r="E26" s="8">
        <v>215798</v>
      </c>
      <c r="F26" s="9">
        <v>5.7496385955455338</v>
      </c>
      <c r="G26" s="8">
        <v>129850</v>
      </c>
      <c r="H26" s="8">
        <v>148856</v>
      </c>
      <c r="I26" s="8">
        <v>865792</v>
      </c>
      <c r="J26" s="8">
        <v>880216</v>
      </c>
      <c r="K26" s="9">
        <v>1.665989059727977</v>
      </c>
      <c r="L26" s="8">
        <v>170992</v>
      </c>
      <c r="M26" s="8">
        <v>145755</v>
      </c>
      <c r="N26" s="8">
        <v>780669</v>
      </c>
      <c r="O26" s="8">
        <v>797914</v>
      </c>
      <c r="P26" s="9">
        <v>2.2090027911957582</v>
      </c>
      <c r="Q26" s="8">
        <v>96231</v>
      </c>
      <c r="R26" s="8">
        <v>89438</v>
      </c>
      <c r="S26" s="8">
        <v>480568</v>
      </c>
      <c r="T26" s="8">
        <v>510257</v>
      </c>
      <c r="U26" s="9">
        <v>6.1778978209119231</v>
      </c>
      <c r="V26" s="8">
        <v>0</v>
      </c>
      <c r="W26" s="8">
        <v>0</v>
      </c>
      <c r="X26" s="8">
        <v>0</v>
      </c>
      <c r="Y26" s="8">
        <v>0</v>
      </c>
      <c r="Z26" s="9" t="s">
        <v>75</v>
      </c>
      <c r="AA26" s="8">
        <v>1821</v>
      </c>
      <c r="AB26" s="8">
        <v>0</v>
      </c>
      <c r="AC26" s="8">
        <v>15979</v>
      </c>
      <c r="AD26" s="8">
        <v>14723</v>
      </c>
      <c r="AE26" s="9">
        <v>-7.8603166656236292</v>
      </c>
      <c r="AF26" s="8">
        <v>828</v>
      </c>
      <c r="AG26" s="8">
        <v>0</v>
      </c>
      <c r="AH26" s="8">
        <v>6582</v>
      </c>
      <c r="AI26" s="8">
        <v>6347</v>
      </c>
      <c r="AJ26" s="9">
        <v>-3.570343360680639</v>
      </c>
      <c r="AK26" s="8">
        <v>0</v>
      </c>
      <c r="AL26" s="8">
        <v>0</v>
      </c>
      <c r="AM26" s="8">
        <v>0</v>
      </c>
      <c r="AN26" s="8">
        <v>0</v>
      </c>
      <c r="AO26" s="9" t="s">
        <v>75</v>
      </c>
      <c r="AP26" s="8">
        <v>0</v>
      </c>
      <c r="AQ26" s="8">
        <v>0</v>
      </c>
      <c r="AR26" s="8">
        <v>0</v>
      </c>
      <c r="AS26" s="8">
        <v>0</v>
      </c>
      <c r="AT26" s="9" t="s">
        <v>75</v>
      </c>
      <c r="AU26" s="8">
        <v>0</v>
      </c>
      <c r="AV26" s="8">
        <v>0</v>
      </c>
      <c r="AW26" s="8">
        <v>0</v>
      </c>
      <c r="AX26" s="8">
        <v>0</v>
      </c>
      <c r="AY26" s="9" t="s">
        <v>75</v>
      </c>
      <c r="AZ26" s="8">
        <v>13696</v>
      </c>
      <c r="BA26" s="8">
        <v>15698</v>
      </c>
      <c r="BB26" s="8">
        <v>51891</v>
      </c>
      <c r="BC26" s="8">
        <v>89038</v>
      </c>
      <c r="BD26" s="9">
        <v>71.58659497793451</v>
      </c>
      <c r="BE26" s="8">
        <v>763</v>
      </c>
      <c r="BF26" s="8">
        <v>807</v>
      </c>
      <c r="BG26" s="8">
        <v>2710</v>
      </c>
      <c r="BH26" s="8">
        <v>4289</v>
      </c>
      <c r="BI26" s="9">
        <v>58.265682656826563</v>
      </c>
      <c r="BJ26" s="8">
        <v>13681.25</v>
      </c>
      <c r="BK26" s="8">
        <v>12421.5</v>
      </c>
      <c r="BL26" s="8">
        <v>66497</v>
      </c>
      <c r="BM26" s="8">
        <v>71355.5</v>
      </c>
      <c r="BN26" s="9">
        <v>7.3063446471269353</v>
      </c>
      <c r="BO26" s="8">
        <v>0</v>
      </c>
      <c r="BP26" s="8">
        <v>0</v>
      </c>
      <c r="BQ26" s="8">
        <v>0</v>
      </c>
      <c r="BR26" s="8">
        <v>0</v>
      </c>
      <c r="BS26" s="9" t="s">
        <v>75</v>
      </c>
      <c r="BT26" s="8">
        <v>13575</v>
      </c>
      <c r="BU26" s="8">
        <v>12349.5</v>
      </c>
      <c r="BV26" s="8">
        <v>65760.75</v>
      </c>
      <c r="BW26" s="8">
        <v>70811.5</v>
      </c>
      <c r="BX26" s="9">
        <v>7.6804933033762524</v>
      </c>
      <c r="BY26" s="8">
        <v>106.25</v>
      </c>
      <c r="BZ26" s="8">
        <v>72</v>
      </c>
      <c r="CA26" s="8">
        <v>736.25</v>
      </c>
      <c r="CB26" s="8">
        <v>544</v>
      </c>
      <c r="CC26" s="9">
        <v>-26.112054329371819</v>
      </c>
      <c r="CD26" s="8">
        <v>77</v>
      </c>
      <c r="CE26" s="8">
        <v>75</v>
      </c>
      <c r="CF26" s="8">
        <v>454</v>
      </c>
      <c r="CG26" s="8">
        <v>450</v>
      </c>
      <c r="CH26" s="9">
        <v>-0.88105726872247203</v>
      </c>
      <c r="CI26" s="8">
        <v>447993</v>
      </c>
      <c r="CJ26" s="8">
        <v>431930</v>
      </c>
      <c r="CK26" s="8">
        <v>2631299</v>
      </c>
      <c r="CL26" s="8">
        <v>2646232</v>
      </c>
      <c r="CM26" s="9">
        <v>0.56751437217890555</v>
      </c>
      <c r="CN26" s="8">
        <v>6</v>
      </c>
      <c r="CO26" s="8">
        <v>6</v>
      </c>
      <c r="CP26" s="8">
        <v>40</v>
      </c>
      <c r="CQ26" s="8">
        <v>40</v>
      </c>
      <c r="CR26" s="9">
        <v>0</v>
      </c>
      <c r="CS26" s="8">
        <v>1372</v>
      </c>
      <c r="CT26" s="8">
        <v>1590</v>
      </c>
      <c r="CU26" s="8">
        <v>9756</v>
      </c>
      <c r="CV26" s="8">
        <v>11430</v>
      </c>
      <c r="CW26" s="9">
        <v>17.158671586715869</v>
      </c>
      <c r="CX26" s="8">
        <v>0</v>
      </c>
      <c r="CY26" s="8">
        <v>0</v>
      </c>
      <c r="CZ26" s="8">
        <v>0</v>
      </c>
      <c r="DA26" s="8">
        <v>0</v>
      </c>
      <c r="DB26" s="9" t="s">
        <v>75</v>
      </c>
      <c r="DC26" s="8">
        <v>1372</v>
      </c>
      <c r="DD26" s="8">
        <v>1590</v>
      </c>
      <c r="DE26" s="8">
        <v>9756</v>
      </c>
      <c r="DF26" s="8">
        <v>11430</v>
      </c>
      <c r="DG26" s="9">
        <v>17.158671586715869</v>
      </c>
      <c r="DH26" s="8">
        <v>0</v>
      </c>
      <c r="DI26" s="8">
        <v>0</v>
      </c>
      <c r="DJ26" s="8">
        <v>0</v>
      </c>
      <c r="DK26" s="8">
        <v>0</v>
      </c>
      <c r="DL26" s="9" t="s">
        <v>75</v>
      </c>
      <c r="DM26" s="8">
        <v>407</v>
      </c>
      <c r="DN26" s="8">
        <v>559</v>
      </c>
      <c r="DO26" s="8">
        <v>1974</v>
      </c>
      <c r="DP26" s="8">
        <v>2875</v>
      </c>
      <c r="DQ26" s="9">
        <v>45.643363728470121</v>
      </c>
    </row>
    <row r="27" spans="1:121" x14ac:dyDescent="0.25">
      <c r="A27" s="7" t="s">
        <v>79</v>
      </c>
      <c r="B27" s="8">
        <v>1699618</v>
      </c>
      <c r="C27" s="8">
        <v>1582849</v>
      </c>
      <c r="D27" s="8">
        <v>9797435</v>
      </c>
      <c r="E27" s="8">
        <v>10001962</v>
      </c>
      <c r="F27" s="9">
        <v>2.0875565900666828</v>
      </c>
      <c r="G27" s="8">
        <v>1128551</v>
      </c>
      <c r="H27" s="8">
        <v>888203</v>
      </c>
      <c r="I27" s="8">
        <v>4834665</v>
      </c>
      <c r="J27" s="8">
        <v>5331185</v>
      </c>
      <c r="K27" s="9">
        <v>10.26999802468217</v>
      </c>
      <c r="L27" s="8">
        <v>216459</v>
      </c>
      <c r="M27" s="8">
        <v>174860</v>
      </c>
      <c r="N27" s="8">
        <v>1442928</v>
      </c>
      <c r="O27" s="8">
        <v>934126</v>
      </c>
      <c r="P27" s="9">
        <v>-35.261773283213017</v>
      </c>
      <c r="Q27" s="8">
        <v>50489</v>
      </c>
      <c r="R27" s="8">
        <v>30114</v>
      </c>
      <c r="S27" s="8">
        <v>556155</v>
      </c>
      <c r="T27" s="8">
        <v>189668</v>
      </c>
      <c r="U27" s="9">
        <v>-65.896557614334142</v>
      </c>
      <c r="V27" s="8">
        <v>231.673</v>
      </c>
      <c r="W27" s="8">
        <v>175.46</v>
      </c>
      <c r="X27" s="8">
        <v>882.22299999999996</v>
      </c>
      <c r="Y27" s="8">
        <v>931.89699999999982</v>
      </c>
      <c r="Z27" s="9">
        <v>5.6305491922110349</v>
      </c>
      <c r="AA27" s="8">
        <v>7936</v>
      </c>
      <c r="AB27" s="8">
        <v>8966</v>
      </c>
      <c r="AC27" s="8">
        <v>56574</v>
      </c>
      <c r="AD27" s="8">
        <v>57144</v>
      </c>
      <c r="AE27" s="9">
        <v>1.007529960759356</v>
      </c>
      <c r="AF27" s="8">
        <v>4881</v>
      </c>
      <c r="AG27" s="8">
        <v>1776</v>
      </c>
      <c r="AH27" s="8">
        <v>29299</v>
      </c>
      <c r="AI27" s="8">
        <v>21017</v>
      </c>
      <c r="AJ27" s="9">
        <v>-28.267176354141782</v>
      </c>
      <c r="AK27" s="8">
        <v>0</v>
      </c>
      <c r="AL27" s="8">
        <v>5228</v>
      </c>
      <c r="AM27" s="8">
        <v>29085</v>
      </c>
      <c r="AN27" s="8">
        <v>31514</v>
      </c>
      <c r="AO27" s="9">
        <v>8.3513838748495743</v>
      </c>
      <c r="AP27" s="8">
        <v>496354</v>
      </c>
      <c r="AQ27" s="8">
        <v>82718</v>
      </c>
      <c r="AR27" s="8">
        <v>1885294</v>
      </c>
      <c r="AS27" s="8">
        <v>948516</v>
      </c>
      <c r="AT27" s="9">
        <v>-49.688695768405353</v>
      </c>
      <c r="AU27" s="8">
        <v>805</v>
      </c>
      <c r="AV27" s="8">
        <v>516</v>
      </c>
      <c r="AW27" s="8">
        <v>290228</v>
      </c>
      <c r="AX27" s="8">
        <v>4335</v>
      </c>
      <c r="AY27" s="9">
        <v>-98.506346734291654</v>
      </c>
      <c r="AZ27" s="8">
        <v>59847</v>
      </c>
      <c r="BA27" s="8">
        <v>29614</v>
      </c>
      <c r="BB27" s="8">
        <v>308251</v>
      </c>
      <c r="BC27" s="8">
        <v>184298</v>
      </c>
      <c r="BD27" s="9">
        <v>-40.211710586502562</v>
      </c>
      <c r="BE27" s="8">
        <v>1424</v>
      </c>
      <c r="BF27" s="8">
        <v>0</v>
      </c>
      <c r="BG27" s="8">
        <v>7837</v>
      </c>
      <c r="BH27" s="8">
        <v>152</v>
      </c>
      <c r="BI27" s="9">
        <v>-98.060482327421212</v>
      </c>
      <c r="BJ27" s="8">
        <v>6274.5</v>
      </c>
      <c r="BK27" s="8">
        <v>3885</v>
      </c>
      <c r="BL27" s="8">
        <v>54874.75</v>
      </c>
      <c r="BM27" s="8">
        <v>23819.5</v>
      </c>
      <c r="BN27" s="9">
        <v>-56.592968532886253</v>
      </c>
      <c r="BO27" s="8">
        <v>341.75</v>
      </c>
      <c r="BP27" s="8">
        <v>232</v>
      </c>
      <c r="BQ27" s="8">
        <v>23699.5</v>
      </c>
      <c r="BR27" s="8">
        <v>1979.5</v>
      </c>
      <c r="BS27" s="9">
        <v>-91.647503111879999</v>
      </c>
      <c r="BT27" s="8">
        <v>1238.25</v>
      </c>
      <c r="BU27" s="8">
        <v>1473</v>
      </c>
      <c r="BV27" s="8">
        <v>4911.25</v>
      </c>
      <c r="BW27" s="8">
        <v>6600</v>
      </c>
      <c r="BX27" s="9">
        <v>34.385339781114787</v>
      </c>
      <c r="BY27" s="8">
        <v>4694.5</v>
      </c>
      <c r="BZ27" s="8">
        <v>2180</v>
      </c>
      <c r="CA27" s="8">
        <v>26264</v>
      </c>
      <c r="CB27" s="8">
        <v>15240</v>
      </c>
      <c r="CC27" s="9">
        <v>-41.973804447151998</v>
      </c>
      <c r="CD27" s="8">
        <v>209</v>
      </c>
      <c r="CE27" s="8">
        <v>208</v>
      </c>
      <c r="CF27" s="8">
        <v>1204</v>
      </c>
      <c r="CG27" s="8">
        <v>1221</v>
      </c>
      <c r="CH27" s="9">
        <v>1.411960132890371</v>
      </c>
      <c r="CI27" s="8">
        <v>4293571</v>
      </c>
      <c r="CJ27" s="8">
        <v>4418589</v>
      </c>
      <c r="CK27" s="8">
        <v>23488166</v>
      </c>
      <c r="CL27" s="8">
        <v>24912256</v>
      </c>
      <c r="CM27" s="9">
        <v>6.0630106241585651</v>
      </c>
      <c r="CN27" s="8">
        <v>1</v>
      </c>
      <c r="CO27" s="8">
        <v>5</v>
      </c>
      <c r="CP27" s="8">
        <v>11</v>
      </c>
      <c r="CQ27" s="8">
        <v>20</v>
      </c>
      <c r="CR27" s="9">
        <v>81.818181818181813</v>
      </c>
      <c r="CS27" s="8">
        <v>1622</v>
      </c>
      <c r="CT27" s="8">
        <v>13323</v>
      </c>
      <c r="CU27" s="8">
        <v>8582</v>
      </c>
      <c r="CV27" s="8">
        <v>33105</v>
      </c>
      <c r="CW27" s="9">
        <v>285.74924260079229</v>
      </c>
      <c r="CX27" s="8">
        <v>63</v>
      </c>
      <c r="CY27" s="8">
        <v>0</v>
      </c>
      <c r="CZ27" s="8">
        <v>295</v>
      </c>
      <c r="DA27" s="8">
        <v>12</v>
      </c>
      <c r="DB27" s="9">
        <v>-95.932203389830505</v>
      </c>
      <c r="DC27" s="8">
        <v>1559</v>
      </c>
      <c r="DD27" s="8">
        <v>13323</v>
      </c>
      <c r="DE27" s="8">
        <v>8287</v>
      </c>
      <c r="DF27" s="8">
        <v>33093</v>
      </c>
      <c r="DG27" s="9">
        <v>299.33630988294919</v>
      </c>
      <c r="DH27" s="8">
        <v>0</v>
      </c>
      <c r="DI27" s="8">
        <v>0</v>
      </c>
      <c r="DJ27" s="8">
        <v>0</v>
      </c>
      <c r="DK27" s="8">
        <v>0</v>
      </c>
      <c r="DL27" s="9" t="s">
        <v>75</v>
      </c>
      <c r="DM27" s="8">
        <v>17430</v>
      </c>
      <c r="DN27" s="8">
        <v>20799</v>
      </c>
      <c r="DO27" s="8">
        <v>92115</v>
      </c>
      <c r="DP27" s="8">
        <v>126416</v>
      </c>
      <c r="DQ27" s="9">
        <v>37.237149215654341</v>
      </c>
    </row>
    <row r="28" spans="1:121" x14ac:dyDescent="0.25">
      <c r="A28" s="7" t="s">
        <v>80</v>
      </c>
      <c r="B28" s="8">
        <v>294907</v>
      </c>
      <c r="C28" s="8">
        <v>330355</v>
      </c>
      <c r="D28" s="8">
        <v>2652396</v>
      </c>
      <c r="E28" s="8">
        <v>2657456</v>
      </c>
      <c r="F28" s="9">
        <v>0.19077091052768941</v>
      </c>
      <c r="G28" s="8">
        <v>100249</v>
      </c>
      <c r="H28" s="8">
        <v>160713</v>
      </c>
      <c r="I28" s="8">
        <v>1065181</v>
      </c>
      <c r="J28" s="8">
        <v>1094630</v>
      </c>
      <c r="K28" s="9">
        <v>2.7646944509900209</v>
      </c>
      <c r="L28" s="8">
        <v>6504628</v>
      </c>
      <c r="M28" s="8">
        <v>5930842</v>
      </c>
      <c r="N28" s="8">
        <v>37810876</v>
      </c>
      <c r="O28" s="8">
        <v>34525917</v>
      </c>
      <c r="P28" s="9">
        <v>-8.6878680091939628</v>
      </c>
      <c r="Q28" s="8">
        <v>5154194</v>
      </c>
      <c r="R28" s="8">
        <v>4550349</v>
      </c>
      <c r="S28" s="8">
        <v>30205755</v>
      </c>
      <c r="T28" s="8">
        <v>26783811</v>
      </c>
      <c r="U28" s="9">
        <v>-11.32878155172747</v>
      </c>
      <c r="V28" s="8">
        <v>142.74799999999999</v>
      </c>
      <c r="W28" s="8">
        <v>142.74799999999999</v>
      </c>
      <c r="X28" s="8">
        <v>426.17599999999999</v>
      </c>
      <c r="Y28" s="8">
        <v>573.1049999999999</v>
      </c>
      <c r="Z28" s="9">
        <v>34.476131926715681</v>
      </c>
      <c r="AA28" s="8">
        <v>28577</v>
      </c>
      <c r="AB28" s="8">
        <v>33514</v>
      </c>
      <c r="AC28" s="8">
        <v>175930</v>
      </c>
      <c r="AD28" s="8">
        <v>215830</v>
      </c>
      <c r="AE28" s="9">
        <v>22.679474791110099</v>
      </c>
      <c r="AF28" s="8">
        <v>24025</v>
      </c>
      <c r="AG28" s="8">
        <v>27743</v>
      </c>
      <c r="AH28" s="8">
        <v>144081</v>
      </c>
      <c r="AI28" s="8">
        <v>179667</v>
      </c>
      <c r="AJ28" s="9">
        <v>24.698607033543642</v>
      </c>
      <c r="AK28" s="8">
        <v>0</v>
      </c>
      <c r="AL28" s="8">
        <v>0</v>
      </c>
      <c r="AM28" s="8">
        <v>0</v>
      </c>
      <c r="AN28" s="8">
        <v>0</v>
      </c>
      <c r="AO28" s="9" t="s">
        <v>75</v>
      </c>
      <c r="AP28" s="8">
        <v>2685946</v>
      </c>
      <c r="AQ28" s="8">
        <v>2515947</v>
      </c>
      <c r="AR28" s="8">
        <v>16688089</v>
      </c>
      <c r="AS28" s="8">
        <v>14989775</v>
      </c>
      <c r="AT28" s="9">
        <v>-10.176803347585221</v>
      </c>
      <c r="AU28" s="8">
        <v>2659003</v>
      </c>
      <c r="AV28" s="8">
        <v>2448059</v>
      </c>
      <c r="AW28" s="8">
        <v>16410715</v>
      </c>
      <c r="AX28" s="8">
        <v>14662063</v>
      </c>
      <c r="AY28" s="9">
        <v>-10.65555035231554</v>
      </c>
      <c r="AZ28" s="8">
        <v>1196411</v>
      </c>
      <c r="BA28" s="8">
        <v>1195956</v>
      </c>
      <c r="BB28" s="8">
        <v>6559206</v>
      </c>
      <c r="BC28" s="8">
        <v>6758857</v>
      </c>
      <c r="BD28" s="9">
        <v>3.0438287804956872</v>
      </c>
      <c r="BE28" s="8">
        <v>44430</v>
      </c>
      <c r="BF28" s="8">
        <v>43961</v>
      </c>
      <c r="BG28" s="8">
        <v>241975</v>
      </c>
      <c r="BH28" s="8">
        <v>241868</v>
      </c>
      <c r="BI28" s="9">
        <v>-4.4219444157448613E-2</v>
      </c>
      <c r="BJ28" s="8">
        <v>454707</v>
      </c>
      <c r="BK28" s="8">
        <v>402340</v>
      </c>
      <c r="BL28" s="8">
        <v>2659860</v>
      </c>
      <c r="BM28" s="8">
        <v>2372668</v>
      </c>
      <c r="BN28" s="9">
        <v>-10.79726000616574</v>
      </c>
      <c r="BO28" s="8">
        <v>208296</v>
      </c>
      <c r="BP28" s="8">
        <v>199765</v>
      </c>
      <c r="BQ28" s="8">
        <v>1296478</v>
      </c>
      <c r="BR28" s="8">
        <v>1167185</v>
      </c>
      <c r="BS28" s="9">
        <v>-9.9726335502800652</v>
      </c>
      <c r="BT28" s="8">
        <v>17780</v>
      </c>
      <c r="BU28" s="8">
        <v>18224</v>
      </c>
      <c r="BV28" s="8">
        <v>100930</v>
      </c>
      <c r="BW28" s="8">
        <v>98887</v>
      </c>
      <c r="BX28" s="9">
        <v>-2.0241751709105391</v>
      </c>
      <c r="BY28" s="8">
        <v>228631</v>
      </c>
      <c r="BZ28" s="8">
        <v>184351</v>
      </c>
      <c r="CA28" s="8">
        <v>1262452</v>
      </c>
      <c r="CB28" s="8">
        <v>1106596</v>
      </c>
      <c r="CC28" s="9">
        <v>-12.345499076400531</v>
      </c>
      <c r="CD28" s="8">
        <v>627</v>
      </c>
      <c r="CE28" s="8">
        <v>693</v>
      </c>
      <c r="CF28" s="8">
        <v>3671</v>
      </c>
      <c r="CG28" s="8">
        <v>3721</v>
      </c>
      <c r="CH28" s="9">
        <v>1.3620266957232301</v>
      </c>
      <c r="CI28" s="8">
        <v>23876481</v>
      </c>
      <c r="CJ28" s="8">
        <v>26943795</v>
      </c>
      <c r="CK28" s="8">
        <v>137744699</v>
      </c>
      <c r="CL28" s="8">
        <v>146597072</v>
      </c>
      <c r="CM28" s="9">
        <v>6.4266523969826173</v>
      </c>
      <c r="CN28" s="8">
        <v>20</v>
      </c>
      <c r="CO28" s="8">
        <v>23</v>
      </c>
      <c r="CP28" s="8">
        <v>125</v>
      </c>
      <c r="CQ28" s="8">
        <v>104</v>
      </c>
      <c r="CR28" s="9">
        <v>-16.8</v>
      </c>
      <c r="CS28" s="8">
        <v>138745</v>
      </c>
      <c r="CT28" s="8">
        <v>184014</v>
      </c>
      <c r="CU28" s="8">
        <v>483171</v>
      </c>
      <c r="CV28" s="8">
        <v>610441</v>
      </c>
      <c r="CW28" s="9">
        <v>26.340570936583529</v>
      </c>
      <c r="CX28" s="8">
        <v>90802</v>
      </c>
      <c r="CY28" s="8">
        <v>88130</v>
      </c>
      <c r="CZ28" s="8">
        <v>318789</v>
      </c>
      <c r="DA28" s="8">
        <v>332888</v>
      </c>
      <c r="DB28" s="9">
        <v>4.4226745590343484</v>
      </c>
      <c r="DC28" s="8">
        <v>47943</v>
      </c>
      <c r="DD28" s="8">
        <v>95884</v>
      </c>
      <c r="DE28" s="8">
        <v>164382</v>
      </c>
      <c r="DF28" s="8">
        <v>277553</v>
      </c>
      <c r="DG28" s="9">
        <v>68.846345706950871</v>
      </c>
      <c r="DH28" s="8">
        <v>13958</v>
      </c>
      <c r="DI28" s="8">
        <v>15210</v>
      </c>
      <c r="DJ28" s="8">
        <v>75619</v>
      </c>
      <c r="DK28" s="8">
        <v>79721</v>
      </c>
      <c r="DL28" s="9">
        <v>5.4245626099260704</v>
      </c>
      <c r="DM28" s="8">
        <v>47353</v>
      </c>
      <c r="DN28" s="8">
        <v>60531</v>
      </c>
      <c r="DO28" s="8">
        <v>294596</v>
      </c>
      <c r="DP28" s="8">
        <v>324648</v>
      </c>
      <c r="DQ28" s="9">
        <v>10.20108894893346</v>
      </c>
    </row>
    <row r="29" spans="1:121" x14ac:dyDescent="0.25">
      <c r="A29" s="7" t="s">
        <v>81</v>
      </c>
      <c r="B29" s="8">
        <v>6379</v>
      </c>
      <c r="C29" s="8">
        <v>0</v>
      </c>
      <c r="D29" s="8">
        <v>18918</v>
      </c>
      <c r="E29" s="8">
        <v>17713</v>
      </c>
      <c r="F29" s="9">
        <v>-6.3695950946188873</v>
      </c>
      <c r="G29" s="8">
        <v>28682</v>
      </c>
      <c r="H29" s="8">
        <v>27878</v>
      </c>
      <c r="I29" s="8">
        <v>161331</v>
      </c>
      <c r="J29" s="8">
        <v>174991</v>
      </c>
      <c r="K29" s="9">
        <v>8.4670646063062946</v>
      </c>
      <c r="L29" s="8">
        <v>371978</v>
      </c>
      <c r="M29" s="8">
        <v>405506</v>
      </c>
      <c r="N29" s="8">
        <v>2148660</v>
      </c>
      <c r="O29" s="8">
        <v>2176477</v>
      </c>
      <c r="P29" s="9">
        <v>1.294620833449684</v>
      </c>
      <c r="Q29" s="8">
        <v>233957</v>
      </c>
      <c r="R29" s="8">
        <v>231684</v>
      </c>
      <c r="S29" s="8">
        <v>1364929</v>
      </c>
      <c r="T29" s="8">
        <v>1287795</v>
      </c>
      <c r="U29" s="9">
        <v>-5.6511364327375304</v>
      </c>
      <c r="V29" s="8">
        <v>2837.9920000000002</v>
      </c>
      <c r="W29" s="8">
        <v>2723.8589999999999</v>
      </c>
      <c r="X29" s="8">
        <v>15898.529</v>
      </c>
      <c r="Y29" s="8">
        <v>15411.880999999999</v>
      </c>
      <c r="Z29" s="9">
        <v>-3.0609624324363689</v>
      </c>
      <c r="AA29" s="8">
        <v>14374</v>
      </c>
      <c r="AB29" s="8">
        <v>6083</v>
      </c>
      <c r="AC29" s="8">
        <v>61290</v>
      </c>
      <c r="AD29" s="8">
        <v>35255</v>
      </c>
      <c r="AE29" s="9">
        <v>-42.478381465165597</v>
      </c>
      <c r="AF29" s="8">
        <v>8313</v>
      </c>
      <c r="AG29" s="8">
        <v>0</v>
      </c>
      <c r="AH29" s="8">
        <v>32478</v>
      </c>
      <c r="AI29" s="8">
        <v>6663</v>
      </c>
      <c r="AJ29" s="9">
        <v>-79.484574173286532</v>
      </c>
      <c r="AK29" s="8">
        <v>0</v>
      </c>
      <c r="AL29" s="8">
        <v>0</v>
      </c>
      <c r="AM29" s="8">
        <v>0</v>
      </c>
      <c r="AN29" s="8">
        <v>0</v>
      </c>
      <c r="AO29" s="9" t="s">
        <v>75</v>
      </c>
      <c r="AP29" s="8">
        <v>21035</v>
      </c>
      <c r="AQ29" s="8">
        <v>29207</v>
      </c>
      <c r="AR29" s="8">
        <v>130921</v>
      </c>
      <c r="AS29" s="8">
        <v>144796</v>
      </c>
      <c r="AT29" s="9">
        <v>10.597994210248929</v>
      </c>
      <c r="AU29" s="8">
        <v>14110</v>
      </c>
      <c r="AV29" s="8">
        <v>17200</v>
      </c>
      <c r="AW29" s="8">
        <v>95058</v>
      </c>
      <c r="AX29" s="8">
        <v>96677</v>
      </c>
      <c r="AY29" s="9">
        <v>1.70317069578573</v>
      </c>
      <c r="AZ29" s="8">
        <v>105563</v>
      </c>
      <c r="BA29" s="8">
        <v>118445</v>
      </c>
      <c r="BB29" s="8">
        <v>472398</v>
      </c>
      <c r="BC29" s="8">
        <v>644296</v>
      </c>
      <c r="BD29" s="9">
        <v>36.388384370805973</v>
      </c>
      <c r="BE29" s="8">
        <v>1131</v>
      </c>
      <c r="BF29" s="8">
        <v>995</v>
      </c>
      <c r="BG29" s="8">
        <v>5141</v>
      </c>
      <c r="BH29" s="8">
        <v>5782</v>
      </c>
      <c r="BI29" s="9">
        <v>12.46839136354795</v>
      </c>
      <c r="BJ29" s="8">
        <v>18958</v>
      </c>
      <c r="BK29" s="8">
        <v>19325</v>
      </c>
      <c r="BL29" s="8">
        <v>113176</v>
      </c>
      <c r="BM29" s="8">
        <v>110936</v>
      </c>
      <c r="BN29" s="9">
        <v>-1.979218208807523</v>
      </c>
      <c r="BO29" s="8">
        <v>1023</v>
      </c>
      <c r="BP29" s="8">
        <v>1270</v>
      </c>
      <c r="BQ29" s="8">
        <v>7121</v>
      </c>
      <c r="BR29" s="8">
        <v>8567</v>
      </c>
      <c r="BS29" s="9">
        <v>20.306136778542339</v>
      </c>
      <c r="BT29" s="8">
        <v>1945</v>
      </c>
      <c r="BU29" s="8">
        <v>1379</v>
      </c>
      <c r="BV29" s="8">
        <v>10079</v>
      </c>
      <c r="BW29" s="8">
        <v>6520</v>
      </c>
      <c r="BX29" s="9">
        <v>-35.311042762178793</v>
      </c>
      <c r="BY29" s="8">
        <v>15990</v>
      </c>
      <c r="BZ29" s="8">
        <v>16676</v>
      </c>
      <c r="CA29" s="8">
        <v>95976</v>
      </c>
      <c r="CB29" s="8">
        <v>95849</v>
      </c>
      <c r="CC29" s="9">
        <v>-0.13232474785363019</v>
      </c>
      <c r="CD29" s="8">
        <v>126</v>
      </c>
      <c r="CE29" s="8">
        <v>158</v>
      </c>
      <c r="CF29" s="8">
        <v>749</v>
      </c>
      <c r="CG29" s="8">
        <v>911</v>
      </c>
      <c r="CH29" s="9">
        <v>21.628838451268361</v>
      </c>
      <c r="CI29" s="8">
        <v>3057028</v>
      </c>
      <c r="CJ29" s="8">
        <v>4210769</v>
      </c>
      <c r="CK29" s="8">
        <v>17090751</v>
      </c>
      <c r="CL29" s="8">
        <v>21207495</v>
      </c>
      <c r="CM29" s="9">
        <v>24.087554724774819</v>
      </c>
      <c r="CN29" s="8">
        <v>8</v>
      </c>
      <c r="CO29" s="8">
        <v>12</v>
      </c>
      <c r="CP29" s="8">
        <v>42</v>
      </c>
      <c r="CQ29" s="8">
        <v>41</v>
      </c>
      <c r="CR29" s="9">
        <v>-2.38095238095238</v>
      </c>
      <c r="CS29" s="8">
        <v>13553</v>
      </c>
      <c r="CT29" s="8">
        <v>24636</v>
      </c>
      <c r="CU29" s="8">
        <v>62545</v>
      </c>
      <c r="CV29" s="8">
        <v>76729</v>
      </c>
      <c r="CW29" s="9">
        <v>22.678071788312408</v>
      </c>
      <c r="CX29" s="8">
        <v>0</v>
      </c>
      <c r="CY29" s="8">
        <v>2</v>
      </c>
      <c r="CZ29" s="8">
        <v>0</v>
      </c>
      <c r="DA29" s="8">
        <v>2</v>
      </c>
      <c r="DB29" s="9" t="s">
        <v>75</v>
      </c>
      <c r="DC29" s="8">
        <v>13553</v>
      </c>
      <c r="DD29" s="8">
        <v>24634</v>
      </c>
      <c r="DE29" s="8">
        <v>62545</v>
      </c>
      <c r="DF29" s="8">
        <v>76727</v>
      </c>
      <c r="DG29" s="9">
        <v>22.674874090654729</v>
      </c>
      <c r="DH29" s="8">
        <v>0</v>
      </c>
      <c r="DI29" s="8">
        <v>0</v>
      </c>
      <c r="DJ29" s="8">
        <v>0</v>
      </c>
      <c r="DK29" s="8">
        <v>0</v>
      </c>
      <c r="DL29" s="9" t="s">
        <v>75</v>
      </c>
      <c r="DM29" s="8">
        <v>46770</v>
      </c>
      <c r="DN29" s="8">
        <v>60947</v>
      </c>
      <c r="DO29" s="8">
        <v>215568</v>
      </c>
      <c r="DP29" s="8">
        <v>323579</v>
      </c>
      <c r="DQ29" s="9">
        <v>50.105303198990583</v>
      </c>
    </row>
    <row r="30" spans="1:121" x14ac:dyDescent="0.25">
      <c r="A30" s="7" t="s">
        <v>82</v>
      </c>
      <c r="B30" s="8">
        <v>22797</v>
      </c>
      <c r="C30" s="8">
        <v>16719</v>
      </c>
      <c r="D30" s="8">
        <v>161782</v>
      </c>
      <c r="E30" s="8">
        <v>139539</v>
      </c>
      <c r="F30" s="9">
        <v>-13.748748315634611</v>
      </c>
      <c r="G30" s="8">
        <v>49303</v>
      </c>
      <c r="H30" s="8">
        <v>101000</v>
      </c>
      <c r="I30" s="8">
        <v>173273</v>
      </c>
      <c r="J30" s="8">
        <v>299552</v>
      </c>
      <c r="K30" s="9">
        <v>72.878636602355812</v>
      </c>
      <c r="L30" s="8">
        <v>83306</v>
      </c>
      <c r="M30" s="8">
        <v>46057</v>
      </c>
      <c r="N30" s="8">
        <v>436751</v>
      </c>
      <c r="O30" s="8">
        <v>351632</v>
      </c>
      <c r="P30" s="9">
        <v>-19.4891368308258</v>
      </c>
      <c r="Q30" s="8">
        <v>25359</v>
      </c>
      <c r="R30" s="8">
        <v>17406</v>
      </c>
      <c r="S30" s="8">
        <v>151204</v>
      </c>
      <c r="T30" s="8">
        <v>119650</v>
      </c>
      <c r="U30" s="9">
        <v>-20.86849554244597</v>
      </c>
      <c r="V30" s="8">
        <v>0</v>
      </c>
      <c r="W30" s="8">
        <v>0</v>
      </c>
      <c r="X30" s="8">
        <v>0</v>
      </c>
      <c r="Y30" s="8">
        <v>0</v>
      </c>
      <c r="Z30" s="9" t="s">
        <v>75</v>
      </c>
      <c r="AA30" s="8">
        <v>669</v>
      </c>
      <c r="AB30" s="8">
        <v>941</v>
      </c>
      <c r="AC30" s="8">
        <v>3861</v>
      </c>
      <c r="AD30" s="8">
        <v>4139</v>
      </c>
      <c r="AE30" s="9">
        <v>7.2002072002072026</v>
      </c>
      <c r="AF30" s="8">
        <v>131</v>
      </c>
      <c r="AG30" s="8">
        <v>331</v>
      </c>
      <c r="AH30" s="8">
        <v>1100</v>
      </c>
      <c r="AI30" s="8">
        <v>1873</v>
      </c>
      <c r="AJ30" s="9">
        <v>70.27272727272728</v>
      </c>
      <c r="AK30" s="8">
        <v>0</v>
      </c>
      <c r="AL30" s="8">
        <v>0</v>
      </c>
      <c r="AM30" s="8">
        <v>0</v>
      </c>
      <c r="AN30" s="8">
        <v>0</v>
      </c>
      <c r="AO30" s="9" t="s">
        <v>75</v>
      </c>
      <c r="AP30" s="8">
        <v>4816</v>
      </c>
      <c r="AQ30" s="8">
        <v>0</v>
      </c>
      <c r="AR30" s="8">
        <v>20029</v>
      </c>
      <c r="AS30" s="8">
        <v>244</v>
      </c>
      <c r="AT30" s="9">
        <v>-98.781766438663936</v>
      </c>
      <c r="AU30" s="8">
        <v>42</v>
      </c>
      <c r="AV30" s="8">
        <v>0</v>
      </c>
      <c r="AW30" s="8">
        <v>1432</v>
      </c>
      <c r="AX30" s="8">
        <v>244</v>
      </c>
      <c r="AY30" s="9">
        <v>-82.960893854748605</v>
      </c>
      <c r="AZ30" s="8">
        <v>0</v>
      </c>
      <c r="BA30" s="8">
        <v>0</v>
      </c>
      <c r="BB30" s="8">
        <v>0</v>
      </c>
      <c r="BC30" s="8">
        <v>0</v>
      </c>
      <c r="BD30" s="9" t="s">
        <v>75</v>
      </c>
      <c r="BE30" s="8">
        <v>0</v>
      </c>
      <c r="BF30" s="8">
        <v>0</v>
      </c>
      <c r="BG30" s="8">
        <v>0</v>
      </c>
      <c r="BH30" s="8">
        <v>0</v>
      </c>
      <c r="BI30" s="9" t="s">
        <v>75</v>
      </c>
      <c r="BJ30" s="8">
        <v>3198.25</v>
      </c>
      <c r="BK30" s="8">
        <v>2143.5</v>
      </c>
      <c r="BL30" s="8">
        <v>17434.25</v>
      </c>
      <c r="BM30" s="8">
        <v>14085.75</v>
      </c>
      <c r="BN30" s="9">
        <v>-19.20644707974246</v>
      </c>
      <c r="BO30" s="8">
        <v>8.5</v>
      </c>
      <c r="BP30" s="8">
        <v>0</v>
      </c>
      <c r="BQ30" s="8">
        <v>209.25</v>
      </c>
      <c r="BR30" s="8">
        <v>12</v>
      </c>
      <c r="BS30" s="9">
        <v>-94.26523297491039</v>
      </c>
      <c r="BT30" s="8">
        <v>3007.75</v>
      </c>
      <c r="BU30" s="8">
        <v>1932.5</v>
      </c>
      <c r="BV30" s="8">
        <v>16056</v>
      </c>
      <c r="BW30" s="8">
        <v>13246.5</v>
      </c>
      <c r="BX30" s="9">
        <v>-17.498131539611361</v>
      </c>
      <c r="BY30" s="8">
        <v>182</v>
      </c>
      <c r="BZ30" s="8">
        <v>211</v>
      </c>
      <c r="CA30" s="8">
        <v>1169</v>
      </c>
      <c r="CB30" s="8">
        <v>827.25</v>
      </c>
      <c r="CC30" s="9">
        <v>-29.23438836612489</v>
      </c>
      <c r="CD30" s="8">
        <v>41</v>
      </c>
      <c r="CE30" s="8">
        <v>36</v>
      </c>
      <c r="CF30" s="8">
        <v>214</v>
      </c>
      <c r="CG30" s="8">
        <v>187</v>
      </c>
      <c r="CH30" s="9">
        <v>-12.61682242990655</v>
      </c>
      <c r="CI30" s="8">
        <v>288722</v>
      </c>
      <c r="CJ30" s="8">
        <v>260232</v>
      </c>
      <c r="CK30" s="8">
        <v>1502906</v>
      </c>
      <c r="CL30" s="8">
        <v>1484394</v>
      </c>
      <c r="CM30" s="9">
        <v>-1.2317470287562879</v>
      </c>
      <c r="CN30" s="8">
        <v>0</v>
      </c>
      <c r="CO30" s="8">
        <v>1</v>
      </c>
      <c r="CP30" s="8">
        <v>2</v>
      </c>
      <c r="CQ30" s="8">
        <v>4</v>
      </c>
      <c r="CR30" s="9">
        <v>100</v>
      </c>
      <c r="CS30" s="8">
        <v>0</v>
      </c>
      <c r="CT30" s="8">
        <v>344</v>
      </c>
      <c r="CU30" s="8">
        <v>383</v>
      </c>
      <c r="CV30" s="8">
        <v>1179</v>
      </c>
      <c r="CW30" s="9">
        <v>207.83289817232381</v>
      </c>
      <c r="CX30" s="8">
        <v>0</v>
      </c>
      <c r="CY30" s="8">
        <v>0</v>
      </c>
      <c r="CZ30" s="8">
        <v>0</v>
      </c>
      <c r="DA30" s="8">
        <v>0</v>
      </c>
      <c r="DB30" s="9" t="s">
        <v>75</v>
      </c>
      <c r="DC30" s="8">
        <v>0</v>
      </c>
      <c r="DD30" s="8">
        <v>344</v>
      </c>
      <c r="DE30" s="8">
        <v>383</v>
      </c>
      <c r="DF30" s="8">
        <v>1179</v>
      </c>
      <c r="DG30" s="9">
        <v>207.83289817232381</v>
      </c>
      <c r="DH30" s="8">
        <v>0</v>
      </c>
      <c r="DI30" s="8">
        <v>0</v>
      </c>
      <c r="DJ30" s="8">
        <v>0</v>
      </c>
      <c r="DK30" s="8">
        <v>0</v>
      </c>
      <c r="DL30" s="9" t="s">
        <v>75</v>
      </c>
      <c r="DM30" s="8">
        <v>6</v>
      </c>
      <c r="DN30" s="8">
        <v>4</v>
      </c>
      <c r="DO30" s="8">
        <v>104</v>
      </c>
      <c r="DP30" s="8">
        <v>28</v>
      </c>
      <c r="DQ30" s="9">
        <v>-73.07692307692308</v>
      </c>
    </row>
    <row r="31" spans="1:121" x14ac:dyDescent="0.25">
      <c r="A31" s="10" t="s">
        <v>83</v>
      </c>
      <c r="B31" s="11">
        <f>SUM(B3:B30)</f>
        <v>15329191</v>
      </c>
      <c r="C31" s="12">
        <f>SUM(C3:C30)</f>
        <v>13418867</v>
      </c>
      <c r="D31" s="11">
        <f>SUM(D3:D30)</f>
        <v>91359401</v>
      </c>
      <c r="E31" s="13">
        <f>SUM(E3:E30)</f>
        <v>87739891</v>
      </c>
      <c r="F31" s="14">
        <f>E31*100/D31-100</f>
        <v>-3.9618363960157694</v>
      </c>
      <c r="G31" s="11">
        <f>SUM(G3:G30)</f>
        <v>7882149</v>
      </c>
      <c r="H31" s="12">
        <f>SUM(H3:H30)</f>
        <v>8492952</v>
      </c>
      <c r="I31" s="11">
        <f>SUM(I3:I30)</f>
        <v>46278261</v>
      </c>
      <c r="J31" s="13">
        <f>SUM(J3:J30)</f>
        <v>47253789</v>
      </c>
      <c r="K31" s="14">
        <f>J31*100/I31-100</f>
        <v>2.1079616626043958</v>
      </c>
      <c r="L31" s="11">
        <f>SUM(L3:L30)</f>
        <v>24001455</v>
      </c>
      <c r="M31" s="12">
        <f>SUM(M3:M30)</f>
        <v>22719729</v>
      </c>
      <c r="N31" s="11">
        <f>SUM(N3:N30)</f>
        <v>139902761</v>
      </c>
      <c r="O31" s="13">
        <f>SUM(O3:O30)</f>
        <v>131853091</v>
      </c>
      <c r="P31" s="15">
        <f>O31*100/N31-100</f>
        <v>-5.7537606423650232</v>
      </c>
      <c r="Q31" s="11">
        <f>SUM(Q3:Q30)</f>
        <v>16224106</v>
      </c>
      <c r="R31" s="12">
        <f>SUM(R3:R30)</f>
        <v>15106077</v>
      </c>
      <c r="S31" s="16">
        <f>SUM(S3:S30)</f>
        <v>96889811</v>
      </c>
      <c r="T31" s="13">
        <f>SUM(T3:T30)</f>
        <v>88649226</v>
      </c>
      <c r="U31" s="14">
        <f>T31*100/S31-100</f>
        <v>-8.5051099955185236</v>
      </c>
      <c r="V31" s="11">
        <f>SUM(V3:V30)</f>
        <v>14071.424000000001</v>
      </c>
      <c r="W31" s="12">
        <f>SUM(W3:W30)</f>
        <v>14286.170999999997</v>
      </c>
      <c r="X31" s="11">
        <f>SUM(X3:X30)</f>
        <v>73474.33</v>
      </c>
      <c r="Y31" s="13">
        <f>SUM(Y3:Y30)</f>
        <v>69194.278999999995</v>
      </c>
      <c r="Z31" s="14">
        <f>Y31*100/X31-100</f>
        <v>-5.8252331120270213</v>
      </c>
      <c r="AA31" s="11">
        <f>SUM(AA3:AA30)</f>
        <v>922481</v>
      </c>
      <c r="AB31" s="12">
        <f>SUM(AB3:AB30)</f>
        <v>871084</v>
      </c>
      <c r="AC31" s="16">
        <f>SUM(AC3:AC30)</f>
        <v>5701519</v>
      </c>
      <c r="AD31" s="16">
        <f>SUM(AD3:AD30)</f>
        <v>5340215</v>
      </c>
      <c r="AE31" s="14">
        <f>AD31*100/AC31-100</f>
        <v>-6.3369779176391461</v>
      </c>
      <c r="AF31" s="11">
        <f>SUM(AF3:AF30)</f>
        <v>792008</v>
      </c>
      <c r="AG31" s="12">
        <f>SUM(AG3:AG30)</f>
        <v>710755</v>
      </c>
      <c r="AH31" s="11">
        <f>SUM(AH3:AH30)</f>
        <v>4844559</v>
      </c>
      <c r="AI31" s="13">
        <f>SUM(AI3:AI30)</f>
        <v>4453003</v>
      </c>
      <c r="AJ31" s="14">
        <f>AI31*100/AH31-100</f>
        <v>-8.0823868591547807</v>
      </c>
      <c r="AK31" s="11">
        <f>SUM(AK3:AK30)</f>
        <v>246790</v>
      </c>
      <c r="AL31" s="12">
        <f>SUM(AL3:AL30)</f>
        <v>360083</v>
      </c>
      <c r="AM31" s="16">
        <f>SUM(AM3:AM30)</f>
        <v>1838464</v>
      </c>
      <c r="AN31" s="16">
        <f>SUM(AN3:AN30)</f>
        <v>1832721</v>
      </c>
      <c r="AO31" s="14">
        <f>AN31*100/AM31-100</f>
        <v>-0.31238033488826034</v>
      </c>
      <c r="AP31" s="11">
        <f>SUM(AP3:AP30)</f>
        <v>12087230</v>
      </c>
      <c r="AQ31" s="12">
        <f>SUM(AQ3:AQ30)</f>
        <v>11787634</v>
      </c>
      <c r="AR31" s="16">
        <f>SUM(AR3:AR30)</f>
        <v>74962051</v>
      </c>
      <c r="AS31" s="16">
        <f>SUM(AS3:AS30)</f>
        <v>72468700</v>
      </c>
      <c r="AT31" s="15">
        <f>AS31*100/AR31-100</f>
        <v>-3.3261509880512676</v>
      </c>
      <c r="AU31" s="11">
        <f>SUM(AU3:AU30)</f>
        <v>9184214</v>
      </c>
      <c r="AV31" s="12">
        <f>SUM(AV3:AV30)</f>
        <v>8834926</v>
      </c>
      <c r="AW31" s="11">
        <f>SUM(AW3:AW30)</f>
        <v>57654858</v>
      </c>
      <c r="AX31" s="13">
        <f>SUM(AX3:AX30)</f>
        <v>52243065</v>
      </c>
      <c r="AY31" s="14">
        <f>AX31*100/AW31-100</f>
        <v>-9.3865342622125638</v>
      </c>
      <c r="AZ31" s="11">
        <f>SUM(AZ3:AZ30)</f>
        <v>6527661</v>
      </c>
      <c r="BA31" s="12">
        <f>SUM(BA3:BA30)</f>
        <v>6516931</v>
      </c>
      <c r="BB31" s="11">
        <f>SUM(BB3:BB30)</f>
        <v>36282154</v>
      </c>
      <c r="BC31" s="13">
        <f>SUM(BC3:BC30)</f>
        <v>37037562</v>
      </c>
      <c r="BD31" s="14">
        <f>BC31*100/BB31-100</f>
        <v>2.0820373564369987</v>
      </c>
      <c r="BE31" s="11">
        <f>SUM(BE3:BE30)</f>
        <v>275025</v>
      </c>
      <c r="BF31" s="12">
        <f>SUM(BF3:BF30)</f>
        <v>274061</v>
      </c>
      <c r="BG31" s="16">
        <f>SUM(BG3:BG30)</f>
        <v>1509019</v>
      </c>
      <c r="BH31" s="16">
        <f>SUM(BH3:BH30)</f>
        <v>1526869</v>
      </c>
      <c r="BI31" s="14">
        <f>BH31*100/BG31-100</f>
        <v>1.1828876906122474</v>
      </c>
      <c r="BJ31" s="11">
        <f>SUM(BJ3:BJ30)</f>
        <v>1474293.75</v>
      </c>
      <c r="BK31" s="12">
        <f>SUM(BK3:BK30)</f>
        <v>1387317.25</v>
      </c>
      <c r="BL31" s="11">
        <f>SUM(BL3:BL30)</f>
        <v>8774709.25</v>
      </c>
      <c r="BM31" s="16">
        <f>SUM(BM3:BM30)</f>
        <v>8088730.25</v>
      </c>
      <c r="BN31" s="14">
        <f>BM31*100/BL31-100</f>
        <v>-7.8176835317933779</v>
      </c>
      <c r="BO31" s="11">
        <f>SUM(BO3:BO30)</f>
        <v>719435.25</v>
      </c>
      <c r="BP31" s="12">
        <f>SUM(BP3:BP30)</f>
        <v>702790</v>
      </c>
      <c r="BQ31" s="16">
        <f>SUM(BQ3:BQ30)</f>
        <v>4597803.67</v>
      </c>
      <c r="BR31" s="13">
        <f>SUM(BR3:BR30)</f>
        <v>4124249.75</v>
      </c>
      <c r="BS31" s="14">
        <f>BR31*100/BQ31-100</f>
        <v>-10.299568097913152</v>
      </c>
      <c r="BT31" s="11">
        <f>SUM(BT3:BT30)</f>
        <v>188694.25</v>
      </c>
      <c r="BU31" s="12">
        <f>SUM(BU3:BU30)</f>
        <v>174582.25</v>
      </c>
      <c r="BV31" s="11">
        <f>SUM(BV3:BV30)</f>
        <v>1026728.25</v>
      </c>
      <c r="BW31" s="16">
        <f>SUM(BW3:BW30)</f>
        <v>1023278.75</v>
      </c>
      <c r="BX31" s="15">
        <f>BW31*100/BV31-100</f>
        <v>-0.33597010698790086</v>
      </c>
      <c r="BY31" s="11">
        <f>SUM(BY3:BY30)</f>
        <v>566164.25</v>
      </c>
      <c r="BZ31" s="12">
        <f>SUM(BZ3:BZ30)</f>
        <v>509945</v>
      </c>
      <c r="CA31" s="16">
        <f>SUM(CA3:CA30)</f>
        <v>3150177.33</v>
      </c>
      <c r="CB31" s="16">
        <f>SUM(CB3:CB30)</f>
        <v>2941201.75</v>
      </c>
      <c r="CC31" s="14">
        <f>CB31*100/CA31-100</f>
        <v>-6.6337719470541714</v>
      </c>
      <c r="CD31" s="11">
        <f>SUM(CD3:CD30)</f>
        <v>14045</v>
      </c>
      <c r="CE31" s="12">
        <f>SUM(CE3:CE30)</f>
        <v>15351</v>
      </c>
      <c r="CF31" s="16">
        <f>SUM(CF3:CF30)</f>
        <v>72078</v>
      </c>
      <c r="CG31" s="13">
        <f>SUM(CG3:CG30)</f>
        <v>77228</v>
      </c>
      <c r="CH31" s="14">
        <f>CG31*100/CF31-100</f>
        <v>7.1450373206803732</v>
      </c>
      <c r="CI31" s="11">
        <f>SUM(CI3:CI30)</f>
        <v>207393708</v>
      </c>
      <c r="CJ31" s="12">
        <f>SUM(CJ3:CJ30)</f>
        <v>225672745</v>
      </c>
      <c r="CK31" s="16">
        <f>SUM(CK3:CK30)</f>
        <v>1167637070</v>
      </c>
      <c r="CL31" s="13">
        <f>SUM(CL3:CL30)</f>
        <v>1252268087</v>
      </c>
      <c r="CM31" s="14">
        <f>CL31*100/CK31-100</f>
        <v>7.2480584228111269</v>
      </c>
      <c r="CN31" s="11">
        <f>SUM(CN3:CN30)</f>
        <v>287</v>
      </c>
      <c r="CO31" s="12">
        <f>SUM(CO3:CO30)</f>
        <v>313</v>
      </c>
      <c r="CP31" s="16">
        <f>SUM(CP3:CP30)</f>
        <v>2103</v>
      </c>
      <c r="CQ31" s="16">
        <f>SUM(CQ3:CQ30)</f>
        <v>2070</v>
      </c>
      <c r="CR31" s="14">
        <f>CQ31*100/CP31-100</f>
        <v>-1.5691868758915888</v>
      </c>
      <c r="CS31" s="11">
        <f>SUM(CS3:CS30)</f>
        <v>2973892</v>
      </c>
      <c r="CT31" s="12">
        <f>SUM(CT3:CT30)</f>
        <v>3511591</v>
      </c>
      <c r="CU31" s="11">
        <f>SUM(CU3:CU30)</f>
        <v>11494948</v>
      </c>
      <c r="CV31" s="13">
        <f>SUM(CV3:CV30)</f>
        <v>15669331</v>
      </c>
      <c r="CW31" s="14">
        <f>CV31*100/CU31-100</f>
        <v>36.314935917935429</v>
      </c>
      <c r="CX31" s="16">
        <f>SUM(CX3:CX30)</f>
        <v>2355013</v>
      </c>
      <c r="CY31" s="12">
        <f>SUM(CY3:CY30)</f>
        <v>2489764</v>
      </c>
      <c r="CZ31" s="11">
        <f>SUM(CZ3:CZ30)</f>
        <v>8842784</v>
      </c>
      <c r="DA31" s="13">
        <f>SUM(DA3:DA30)</f>
        <v>10716311</v>
      </c>
      <c r="DB31" s="14">
        <f>DA31*100/CZ31-100</f>
        <v>21.187071854293848</v>
      </c>
      <c r="DC31" s="11">
        <f>SUM(DC3:DC30)</f>
        <v>618879</v>
      </c>
      <c r="DD31" s="12">
        <f>SUM(DD3:DD30)</f>
        <v>1021827</v>
      </c>
      <c r="DE31" s="11">
        <f>SUM(DE3:DE30)</f>
        <v>2652164</v>
      </c>
      <c r="DF31" s="16">
        <f>SUM(DF3:DF30)</f>
        <v>4953020</v>
      </c>
      <c r="DG31" s="14">
        <f>DF31*100/DE31-100</f>
        <v>86.753911145766239</v>
      </c>
      <c r="DH31" s="11">
        <f>SUM(DH3:DH30)</f>
        <v>520416</v>
      </c>
      <c r="DI31" s="12">
        <f>SUM(DI3:DI30)</f>
        <v>568915</v>
      </c>
      <c r="DJ31" s="16">
        <f>SUM(DJ3:DJ30)</f>
        <v>2250367</v>
      </c>
      <c r="DK31" s="16">
        <f>SUM(DK3:DK30)</f>
        <v>2699136</v>
      </c>
      <c r="DL31" s="14">
        <f>DK31*100/DJ31-100</f>
        <v>19.942036121219346</v>
      </c>
      <c r="DM31" s="11">
        <f>SUM(DM3:DM30)</f>
        <v>285577</v>
      </c>
      <c r="DN31" s="12">
        <f>SUM(DN3:DN30)</f>
        <v>348303</v>
      </c>
      <c r="DO31" s="11">
        <f>SUM(DO3:DO30)</f>
        <v>1528527</v>
      </c>
      <c r="DP31" s="13">
        <f>SUM(DP3:DP30)</f>
        <v>2017483</v>
      </c>
      <c r="DQ31" s="14">
        <f>DP31*100/DO31-100</f>
        <v>31.988705466112151</v>
      </c>
    </row>
  </sheetData>
  <mergeCells count="49">
    <mergeCell ref="DO1:DQ1"/>
    <mergeCell ref="CZ1:DB1"/>
    <mergeCell ref="DC1:DD1"/>
    <mergeCell ref="DE1:DG1"/>
    <mergeCell ref="DH1:DI1"/>
    <mergeCell ref="DJ1:DL1"/>
    <mergeCell ref="DM1:DN1"/>
    <mergeCell ref="CK1:CM1"/>
    <mergeCell ref="CN1:CO1"/>
    <mergeCell ref="CP1:CR1"/>
    <mergeCell ref="CS1:CT1"/>
    <mergeCell ref="CU1:CW1"/>
    <mergeCell ref="CX1:CY1"/>
    <mergeCell ref="BV1:BX1"/>
    <mergeCell ref="BY1:BZ1"/>
    <mergeCell ref="CA1:CC1"/>
    <mergeCell ref="CD1:CE1"/>
    <mergeCell ref="CF1:CH1"/>
    <mergeCell ref="CI1:CJ1"/>
    <mergeCell ref="BG1:BI1"/>
    <mergeCell ref="BJ1:BK1"/>
    <mergeCell ref="BL1:BN1"/>
    <mergeCell ref="BO1:BP1"/>
    <mergeCell ref="BQ1:BS1"/>
    <mergeCell ref="BT1:BU1"/>
    <mergeCell ref="AR1:AT1"/>
    <mergeCell ref="AU1:AV1"/>
    <mergeCell ref="AW1:AY1"/>
    <mergeCell ref="AZ1:BA1"/>
    <mergeCell ref="BB1:BD1"/>
    <mergeCell ref="BE1:BF1"/>
    <mergeCell ref="AC1:AE1"/>
    <mergeCell ref="AF1:AG1"/>
    <mergeCell ref="AH1:AJ1"/>
    <mergeCell ref="AK1:AL1"/>
    <mergeCell ref="AM1:AO1"/>
    <mergeCell ref="AP1:AQ1"/>
    <mergeCell ref="N1:P1"/>
    <mergeCell ref="Q1:R1"/>
    <mergeCell ref="S1:U1"/>
    <mergeCell ref="V1:W1"/>
    <mergeCell ref="X1:Z1"/>
    <mergeCell ref="AA1:AB1"/>
    <mergeCell ref="A1:A2"/>
    <mergeCell ref="B1:C1"/>
    <mergeCell ref="D1:F1"/>
    <mergeCell ref="G1:H1"/>
    <mergeCell ref="I1:K1"/>
    <mergeCell ref="L1:M1"/>
  </mergeCells>
  <conditionalFormatting sqref="A3:F30">
    <cfRule type="expression" dxfId="99" priority="48">
      <formula>MOD(ROW(),2)=0</formula>
    </cfRule>
  </conditionalFormatting>
  <conditionalFormatting sqref="F3:F31">
    <cfRule type="expression" dxfId="98" priority="47">
      <formula>F3&lt;0</formula>
    </cfRule>
  </conditionalFormatting>
  <conditionalFormatting sqref="G3:K30">
    <cfRule type="expression" dxfId="97" priority="46">
      <formula>MOD(ROW(),2)=0</formula>
    </cfRule>
  </conditionalFormatting>
  <conditionalFormatting sqref="K3:K31">
    <cfRule type="expression" dxfId="96" priority="45">
      <formula>K3&lt;0</formula>
    </cfRule>
  </conditionalFormatting>
  <conditionalFormatting sqref="L3:P30">
    <cfRule type="expression" dxfId="93" priority="44">
      <formula>MOD(ROW(),2)=0</formula>
    </cfRule>
  </conditionalFormatting>
  <conditionalFormatting sqref="P3:P31">
    <cfRule type="expression" dxfId="91" priority="43">
      <formula>P3&lt;0</formula>
    </cfRule>
  </conditionalFormatting>
  <conditionalFormatting sqref="Q3:U30">
    <cfRule type="expression" dxfId="89" priority="42">
      <formula>MOD(ROW(),2)=0</formula>
    </cfRule>
  </conditionalFormatting>
  <conditionalFormatting sqref="U3:U31">
    <cfRule type="expression" dxfId="87" priority="41">
      <formula>U3&lt;0</formula>
    </cfRule>
  </conditionalFormatting>
  <conditionalFormatting sqref="V3:Z30">
    <cfRule type="expression" dxfId="85" priority="40">
      <formula>MOD(ROW(),2)=0</formula>
    </cfRule>
  </conditionalFormatting>
  <conditionalFormatting sqref="Z3:Z31">
    <cfRule type="expression" dxfId="83" priority="39">
      <formula>Z3&lt;0</formula>
    </cfRule>
  </conditionalFormatting>
  <conditionalFormatting sqref="AA3:AE30">
    <cfRule type="expression" dxfId="81" priority="38">
      <formula>MOD(ROW(),2)=0</formula>
    </cfRule>
  </conditionalFormatting>
  <conditionalFormatting sqref="AE3:AE31">
    <cfRule type="expression" dxfId="79" priority="37">
      <formula>AE3&lt;0</formula>
    </cfRule>
  </conditionalFormatting>
  <conditionalFormatting sqref="AF3:AJ30">
    <cfRule type="expression" dxfId="77" priority="36">
      <formula>MOD(ROW(),2)=0</formula>
    </cfRule>
  </conditionalFormatting>
  <conditionalFormatting sqref="AJ3:AJ31">
    <cfRule type="expression" dxfId="75" priority="35">
      <formula>AJ3&lt;0</formula>
    </cfRule>
  </conditionalFormatting>
  <conditionalFormatting sqref="AK3:AO30">
    <cfRule type="expression" dxfId="73" priority="34">
      <formula>MOD(ROW(),2)=0</formula>
    </cfRule>
  </conditionalFormatting>
  <conditionalFormatting sqref="AO3:AO31">
    <cfRule type="expression" dxfId="71" priority="33">
      <formula>AO3&lt;0</formula>
    </cfRule>
  </conditionalFormatting>
  <conditionalFormatting sqref="AP3:AT30">
    <cfRule type="expression" dxfId="69" priority="32">
      <formula>MOD(ROW(),2)=0</formula>
    </cfRule>
  </conditionalFormatting>
  <conditionalFormatting sqref="AT3:AT31">
    <cfRule type="expression" dxfId="67" priority="31">
      <formula>AT3&lt;0</formula>
    </cfRule>
  </conditionalFormatting>
  <conditionalFormatting sqref="AU3:AY30">
    <cfRule type="expression" dxfId="65" priority="30">
      <formula>MOD(ROW(),2)=0</formula>
    </cfRule>
  </conditionalFormatting>
  <conditionalFormatting sqref="AY3:AY31">
    <cfRule type="expression" dxfId="63" priority="29">
      <formula>AY3&lt;0</formula>
    </cfRule>
  </conditionalFormatting>
  <conditionalFormatting sqref="AZ3:BD30">
    <cfRule type="expression" dxfId="61" priority="28">
      <formula>MOD(ROW(),2)=0</formula>
    </cfRule>
  </conditionalFormatting>
  <conditionalFormatting sqref="BD3:BD31">
    <cfRule type="expression" dxfId="59" priority="27">
      <formula>BD3&lt;0</formula>
    </cfRule>
  </conditionalFormatting>
  <conditionalFormatting sqref="BE3:BI30">
    <cfRule type="expression" dxfId="57" priority="26">
      <formula>MOD(ROW(),2)=0</formula>
    </cfRule>
  </conditionalFormatting>
  <conditionalFormatting sqref="BI3:BI31">
    <cfRule type="expression" dxfId="55" priority="25">
      <formula>BI3&lt;0</formula>
    </cfRule>
  </conditionalFormatting>
  <conditionalFormatting sqref="BJ3:BN30">
    <cfRule type="expression" dxfId="53" priority="24">
      <formula>MOD(ROW(),2)=0</formula>
    </cfRule>
  </conditionalFormatting>
  <conditionalFormatting sqref="BN3:BN31">
    <cfRule type="expression" dxfId="51" priority="23">
      <formula>BN3&lt;0</formula>
    </cfRule>
  </conditionalFormatting>
  <conditionalFormatting sqref="BO3:BS30">
    <cfRule type="expression" dxfId="49" priority="22">
      <formula>MOD(ROW(),2)=0</formula>
    </cfRule>
  </conditionalFormatting>
  <conditionalFormatting sqref="BS3:BS31">
    <cfRule type="expression" dxfId="47" priority="21">
      <formula>BS3&lt;0</formula>
    </cfRule>
  </conditionalFormatting>
  <conditionalFormatting sqref="BT3:BX30">
    <cfRule type="expression" dxfId="45" priority="20">
      <formula>MOD(ROW(),2)=0</formula>
    </cfRule>
  </conditionalFormatting>
  <conditionalFormatting sqref="BX3:BX31">
    <cfRule type="expression" dxfId="43" priority="19">
      <formula>BX3&lt;0</formula>
    </cfRule>
  </conditionalFormatting>
  <conditionalFormatting sqref="BY3:CC30">
    <cfRule type="expression" dxfId="41" priority="18">
      <formula>MOD(ROW(),2)=0</formula>
    </cfRule>
  </conditionalFormatting>
  <conditionalFormatting sqref="CC3:CC31">
    <cfRule type="expression" dxfId="39" priority="17">
      <formula>CC3&lt;0</formula>
    </cfRule>
  </conditionalFormatting>
  <conditionalFormatting sqref="CD3:CH30">
    <cfRule type="expression" dxfId="37" priority="16">
      <formula>MOD(ROW(),2)=0</formula>
    </cfRule>
  </conditionalFormatting>
  <conditionalFormatting sqref="CH3:CH31">
    <cfRule type="expression" dxfId="35" priority="15">
      <formula>CH3&lt;0</formula>
    </cfRule>
  </conditionalFormatting>
  <conditionalFormatting sqref="CI3:CM30">
    <cfRule type="expression" dxfId="33" priority="14">
      <formula>MOD(ROW(),2)=0</formula>
    </cfRule>
  </conditionalFormatting>
  <conditionalFormatting sqref="CM3:CM31">
    <cfRule type="expression" dxfId="31" priority="13">
      <formula>CM3&lt;0</formula>
    </cfRule>
  </conditionalFormatting>
  <conditionalFormatting sqref="CN3:CR30">
    <cfRule type="expression" dxfId="29" priority="12">
      <formula>MOD(ROW(),2)=0</formula>
    </cfRule>
  </conditionalFormatting>
  <conditionalFormatting sqref="CR3:CR31">
    <cfRule type="expression" dxfId="27" priority="11">
      <formula>CR3&lt;0</formula>
    </cfRule>
  </conditionalFormatting>
  <conditionalFormatting sqref="CS3:CW30">
    <cfRule type="expression" dxfId="25" priority="10">
      <formula>MOD(ROW(),2)=0</formula>
    </cfRule>
  </conditionalFormatting>
  <conditionalFormatting sqref="CW3:CW31">
    <cfRule type="expression" dxfId="23" priority="9">
      <formula>CW3&lt;0</formula>
    </cfRule>
  </conditionalFormatting>
  <conditionalFormatting sqref="CX3:DB30">
    <cfRule type="expression" dxfId="21" priority="8">
      <formula>MOD(ROW(),2)=0</formula>
    </cfRule>
  </conditionalFormatting>
  <conditionalFormatting sqref="DB3:DB31">
    <cfRule type="expression" dxfId="19" priority="7">
      <formula>DB3&lt;0</formula>
    </cfRule>
  </conditionalFormatting>
  <conditionalFormatting sqref="DC3:DG30">
    <cfRule type="expression" dxfId="17" priority="6">
      <formula>MOD(ROW(),2)=0</formula>
    </cfRule>
  </conditionalFormatting>
  <conditionalFormatting sqref="DG3:DG31">
    <cfRule type="expression" dxfId="15" priority="5">
      <formula>DG3&lt;0</formula>
    </cfRule>
  </conditionalFormatting>
  <conditionalFormatting sqref="DH3:DL30">
    <cfRule type="expression" dxfId="13" priority="4">
      <formula>MOD(ROW(),2)=0</formula>
    </cfRule>
  </conditionalFormatting>
  <conditionalFormatting sqref="DL3:DL31">
    <cfRule type="expression" dxfId="11" priority="3">
      <formula>DL3&lt;0</formula>
    </cfRule>
  </conditionalFormatting>
  <conditionalFormatting sqref="DM3:DQ30">
    <cfRule type="expression" dxfId="9" priority="2">
      <formula>MOD(ROW(),2)=0</formula>
    </cfRule>
  </conditionalFormatting>
  <conditionalFormatting sqref="DQ3:DQ31">
    <cfRule type="expression" dxfId="7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S13" sqref="S13"/>
    </sheetView>
  </sheetViews>
  <sheetFormatPr baseColWidth="10" defaultRowHeight="15" x14ac:dyDescent="0.25"/>
  <sheetData>
    <row r="1" spans="1:14" ht="20.25" x14ac:dyDescent="0.25">
      <c r="A1" s="17" t="s">
        <v>84</v>
      </c>
      <c r="B1" s="17"/>
      <c r="C1" s="18"/>
      <c r="D1" s="17"/>
      <c r="E1" s="17"/>
      <c r="H1" s="17"/>
      <c r="I1" s="17"/>
      <c r="L1" s="17"/>
      <c r="M1" s="17"/>
    </row>
    <row r="2" spans="1:14" ht="20.25" x14ac:dyDescent="0.25">
      <c r="A2" s="19"/>
      <c r="B2" s="19"/>
      <c r="C2" s="18"/>
    </row>
    <row r="3" spans="1:14" ht="20.25" x14ac:dyDescent="0.25">
      <c r="A3" s="18"/>
      <c r="B3" s="18"/>
      <c r="C3" s="18"/>
    </row>
    <row r="4" spans="1:14" x14ac:dyDescent="0.25">
      <c r="A4" s="20" t="s">
        <v>85</v>
      </c>
      <c r="B4" s="21"/>
      <c r="N4" s="22" t="s">
        <v>86</v>
      </c>
    </row>
    <row r="5" spans="1:14" x14ac:dyDescent="0.25">
      <c r="A5" s="20"/>
      <c r="B5" s="20"/>
      <c r="C5" s="23" t="s">
        <v>87</v>
      </c>
      <c r="D5" s="23"/>
      <c r="E5" s="23"/>
      <c r="F5" s="23"/>
      <c r="G5" s="23" t="s">
        <v>88</v>
      </c>
      <c r="H5" s="23"/>
      <c r="I5" s="23"/>
      <c r="J5" s="23"/>
      <c r="K5" s="23" t="s">
        <v>89</v>
      </c>
      <c r="L5" s="23"/>
      <c r="M5" s="23"/>
      <c r="N5" s="23"/>
    </row>
    <row r="6" spans="1:14" x14ac:dyDescent="0.25">
      <c r="A6" s="24" t="s">
        <v>90</v>
      </c>
      <c r="B6" s="24"/>
      <c r="C6" s="25" t="s">
        <v>91</v>
      </c>
      <c r="D6" s="25"/>
      <c r="E6" s="26" t="s">
        <v>92</v>
      </c>
      <c r="F6" s="26"/>
      <c r="G6" s="26" t="s">
        <v>91</v>
      </c>
      <c r="H6" s="26"/>
      <c r="I6" s="26" t="s">
        <v>92</v>
      </c>
      <c r="J6" s="26"/>
      <c r="K6" s="26" t="s">
        <v>91</v>
      </c>
      <c r="L6" s="26"/>
      <c r="M6" s="26" t="s">
        <v>92</v>
      </c>
      <c r="N6" s="26"/>
    </row>
    <row r="7" spans="1:14" x14ac:dyDescent="0.25">
      <c r="A7" s="24"/>
      <c r="B7" s="24"/>
      <c r="C7" s="27">
        <v>2022</v>
      </c>
      <c r="D7" s="27">
        <v>2023</v>
      </c>
      <c r="E7" s="28" t="s">
        <v>93</v>
      </c>
      <c r="F7" s="28" t="s">
        <v>94</v>
      </c>
      <c r="G7" s="27">
        <v>2022</v>
      </c>
      <c r="H7" s="27">
        <v>2023</v>
      </c>
      <c r="I7" s="28" t="s">
        <v>93</v>
      </c>
      <c r="J7" s="28" t="s">
        <v>94</v>
      </c>
      <c r="K7" s="27">
        <v>2022</v>
      </c>
      <c r="L7" s="27">
        <v>2023</v>
      </c>
      <c r="M7" s="28" t="s">
        <v>93</v>
      </c>
      <c r="N7" s="28" t="s">
        <v>94</v>
      </c>
    </row>
    <row r="8" spans="1:14" ht="25.5" x14ac:dyDescent="0.25">
      <c r="A8" s="29" t="s">
        <v>95</v>
      </c>
      <c r="B8" s="30" t="s">
        <v>96</v>
      </c>
      <c r="C8" s="31">
        <v>32269338</v>
      </c>
      <c r="D8" s="32">
        <v>30243834</v>
      </c>
      <c r="E8" s="33">
        <v>-2025504</v>
      </c>
      <c r="F8" s="34">
        <v>-6.2768687724551446</v>
      </c>
      <c r="G8" s="35">
        <v>0</v>
      </c>
      <c r="H8" s="32">
        <v>0</v>
      </c>
      <c r="I8" s="33">
        <v>0</v>
      </c>
      <c r="J8" s="34" t="s">
        <v>75</v>
      </c>
      <c r="K8" s="35">
        <v>258</v>
      </c>
      <c r="L8" s="32">
        <v>400</v>
      </c>
      <c r="M8" s="33">
        <v>142</v>
      </c>
      <c r="N8" s="34">
        <v>55.038759689922472</v>
      </c>
    </row>
    <row r="9" spans="1:14" ht="25.5" x14ac:dyDescent="0.25">
      <c r="A9" s="29" t="s">
        <v>95</v>
      </c>
      <c r="B9" s="30" t="s">
        <v>97</v>
      </c>
      <c r="C9" s="31">
        <v>11821550</v>
      </c>
      <c r="D9" s="32">
        <v>11692353</v>
      </c>
      <c r="E9" s="33">
        <v>-129197</v>
      </c>
      <c r="F9" s="34">
        <v>-1.092893909851071</v>
      </c>
      <c r="G9" s="35">
        <v>0</v>
      </c>
      <c r="H9" s="32">
        <v>0</v>
      </c>
      <c r="I9" s="33">
        <v>0</v>
      </c>
      <c r="J9" s="34" t="s">
        <v>75</v>
      </c>
      <c r="K9" s="35">
        <v>145291</v>
      </c>
      <c r="L9" s="32">
        <v>202296</v>
      </c>
      <c r="M9" s="33">
        <v>57005</v>
      </c>
      <c r="N9" s="34">
        <v>39.235052412055808</v>
      </c>
    </row>
    <row r="10" spans="1:14" ht="25.5" x14ac:dyDescent="0.25">
      <c r="A10" s="29" t="s">
        <v>95</v>
      </c>
      <c r="B10" s="30" t="s">
        <v>98</v>
      </c>
      <c r="C10" s="31">
        <v>9656424</v>
      </c>
      <c r="D10" s="32">
        <v>10671198</v>
      </c>
      <c r="E10" s="33">
        <v>1014774</v>
      </c>
      <c r="F10" s="34">
        <v>10.508797045365871</v>
      </c>
      <c r="G10" s="35">
        <v>0</v>
      </c>
      <c r="H10" s="32">
        <v>0</v>
      </c>
      <c r="I10" s="33">
        <v>0</v>
      </c>
      <c r="J10" s="34" t="s">
        <v>75</v>
      </c>
      <c r="K10" s="35">
        <v>12291</v>
      </c>
      <c r="L10" s="32">
        <v>16372</v>
      </c>
      <c r="M10" s="33">
        <v>4081</v>
      </c>
      <c r="N10" s="34">
        <v>33.203156781384763</v>
      </c>
    </row>
    <row r="11" spans="1:14" ht="25.5" x14ac:dyDescent="0.25">
      <c r="A11" s="29" t="s">
        <v>95</v>
      </c>
      <c r="B11" s="30" t="s">
        <v>99</v>
      </c>
      <c r="C11" s="31">
        <v>8253609</v>
      </c>
      <c r="D11" s="32">
        <v>7318452</v>
      </c>
      <c r="E11" s="33">
        <v>-935157</v>
      </c>
      <c r="F11" s="34">
        <v>-11.33027988120106</v>
      </c>
      <c r="G11" s="35">
        <v>0</v>
      </c>
      <c r="H11" s="32">
        <v>0</v>
      </c>
      <c r="I11" s="33">
        <v>0</v>
      </c>
      <c r="J11" s="34" t="s">
        <v>75</v>
      </c>
      <c r="K11" s="35">
        <v>10103</v>
      </c>
      <c r="L11" s="32">
        <v>9183</v>
      </c>
      <c r="M11" s="33">
        <v>-920</v>
      </c>
      <c r="N11" s="34">
        <v>-9.1062060774027458</v>
      </c>
    </row>
    <row r="12" spans="1:14" ht="38.25" x14ac:dyDescent="0.25">
      <c r="A12" s="29" t="s">
        <v>95</v>
      </c>
      <c r="B12" s="30" t="s">
        <v>100</v>
      </c>
      <c r="C12" s="31">
        <v>4922562</v>
      </c>
      <c r="D12" s="32">
        <v>4422980</v>
      </c>
      <c r="E12" s="33">
        <v>-499582</v>
      </c>
      <c r="F12" s="34">
        <v>-10.148820878233741</v>
      </c>
      <c r="G12" s="35">
        <v>0</v>
      </c>
      <c r="H12" s="32">
        <v>0</v>
      </c>
      <c r="I12" s="33">
        <v>0</v>
      </c>
      <c r="J12" s="34" t="s">
        <v>75</v>
      </c>
      <c r="K12" s="35">
        <v>213873</v>
      </c>
      <c r="L12" s="32">
        <v>180127</v>
      </c>
      <c r="M12" s="33">
        <v>-33746</v>
      </c>
      <c r="N12" s="34">
        <v>-15.77852276818486</v>
      </c>
    </row>
    <row r="13" spans="1:14" ht="51" x14ac:dyDescent="0.25">
      <c r="A13" s="29" t="s">
        <v>95</v>
      </c>
      <c r="B13" s="30" t="s">
        <v>101</v>
      </c>
      <c r="C13" s="31">
        <v>1383238</v>
      </c>
      <c r="D13" s="32">
        <v>1301954</v>
      </c>
      <c r="E13" s="33">
        <v>-81284</v>
      </c>
      <c r="F13" s="34">
        <v>-5.8763567802504042</v>
      </c>
      <c r="G13" s="35">
        <v>0</v>
      </c>
      <c r="H13" s="32">
        <v>0</v>
      </c>
      <c r="I13" s="33">
        <v>0</v>
      </c>
      <c r="J13" s="34" t="s">
        <v>75</v>
      </c>
      <c r="K13" s="35">
        <v>41154</v>
      </c>
      <c r="L13" s="32">
        <v>53797</v>
      </c>
      <c r="M13" s="33">
        <v>12643</v>
      </c>
      <c r="N13" s="34">
        <v>30.72119356563153</v>
      </c>
    </row>
    <row r="14" spans="1:14" ht="38.25" x14ac:dyDescent="0.25">
      <c r="A14" s="29" t="s">
        <v>95</v>
      </c>
      <c r="B14" s="30" t="s">
        <v>102</v>
      </c>
      <c r="C14" s="31">
        <v>0</v>
      </c>
      <c r="D14" s="32">
        <v>0</v>
      </c>
      <c r="E14" s="33">
        <v>0</v>
      </c>
      <c r="F14" s="34" t="s">
        <v>75</v>
      </c>
      <c r="G14" s="35">
        <v>8649107</v>
      </c>
      <c r="H14" s="32">
        <v>10850434</v>
      </c>
      <c r="I14" s="33">
        <v>2201327</v>
      </c>
      <c r="J14" s="34">
        <v>25.451494587822761</v>
      </c>
      <c r="K14" s="35">
        <v>219746</v>
      </c>
      <c r="L14" s="32">
        <v>252397</v>
      </c>
      <c r="M14" s="33">
        <v>32651</v>
      </c>
      <c r="N14" s="34">
        <v>14.858518471325979</v>
      </c>
    </row>
    <row r="15" spans="1:14" ht="25.5" x14ac:dyDescent="0.25">
      <c r="A15" s="29" t="s">
        <v>95</v>
      </c>
      <c r="B15" s="30" t="s">
        <v>103</v>
      </c>
      <c r="C15" s="31">
        <v>11297836</v>
      </c>
      <c r="D15" s="32">
        <v>10678948</v>
      </c>
      <c r="E15" s="33">
        <v>-618888</v>
      </c>
      <c r="F15" s="34">
        <v>-5.4779340043526901</v>
      </c>
      <c r="G15" s="35">
        <v>0</v>
      </c>
      <c r="H15" s="32">
        <v>0</v>
      </c>
      <c r="I15" s="33">
        <v>0</v>
      </c>
      <c r="J15" s="34" t="s">
        <v>75</v>
      </c>
      <c r="K15" s="35">
        <v>505</v>
      </c>
      <c r="L15" s="32">
        <v>55</v>
      </c>
      <c r="M15" s="33">
        <v>-450</v>
      </c>
      <c r="N15" s="34">
        <v>-89.10891089108911</v>
      </c>
    </row>
    <row r="16" spans="1:14" ht="25.5" x14ac:dyDescent="0.25">
      <c r="A16" s="29" t="s">
        <v>95</v>
      </c>
      <c r="B16" s="30" t="s">
        <v>104</v>
      </c>
      <c r="C16" s="31">
        <v>3286631</v>
      </c>
      <c r="D16" s="32">
        <v>3081581</v>
      </c>
      <c r="E16" s="33">
        <v>-205050</v>
      </c>
      <c r="F16" s="34">
        <v>-6.2389115175996324</v>
      </c>
      <c r="G16" s="35">
        <v>0</v>
      </c>
      <c r="H16" s="32">
        <v>0</v>
      </c>
      <c r="I16" s="33">
        <v>0</v>
      </c>
      <c r="J16" s="34" t="s">
        <v>75</v>
      </c>
      <c r="K16" s="35">
        <v>464943</v>
      </c>
      <c r="L16" s="32">
        <v>420752</v>
      </c>
      <c r="M16" s="33">
        <v>-44191</v>
      </c>
      <c r="N16" s="34">
        <v>-9.5046059409432928</v>
      </c>
    </row>
    <row r="17" spans="1:14" ht="38.25" x14ac:dyDescent="0.25">
      <c r="A17" s="29" t="s">
        <v>105</v>
      </c>
      <c r="B17" s="30" t="s">
        <v>106</v>
      </c>
      <c r="C17" s="31">
        <v>0</v>
      </c>
      <c r="D17" s="32">
        <v>0</v>
      </c>
      <c r="E17" s="33">
        <v>0</v>
      </c>
      <c r="F17" s="34" t="s">
        <v>75</v>
      </c>
      <c r="G17" s="35">
        <v>3381836</v>
      </c>
      <c r="H17" s="32">
        <v>2468076</v>
      </c>
      <c r="I17" s="33">
        <v>-913760</v>
      </c>
      <c r="J17" s="34">
        <v>-27.019642584678849</v>
      </c>
      <c r="K17" s="35">
        <v>30501</v>
      </c>
      <c r="L17" s="32">
        <v>33635</v>
      </c>
      <c r="M17" s="33">
        <v>3134</v>
      </c>
      <c r="N17" s="34">
        <v>10.275072948427921</v>
      </c>
    </row>
    <row r="18" spans="1:14" ht="51" x14ac:dyDescent="0.25">
      <c r="A18" s="29" t="s">
        <v>105</v>
      </c>
      <c r="B18" s="30" t="s">
        <v>107</v>
      </c>
      <c r="C18" s="31">
        <v>0</v>
      </c>
      <c r="D18" s="32">
        <v>0</v>
      </c>
      <c r="E18" s="33">
        <v>0</v>
      </c>
      <c r="F18" s="34" t="s">
        <v>75</v>
      </c>
      <c r="G18" s="35">
        <v>3955799</v>
      </c>
      <c r="H18" s="32">
        <v>2449657</v>
      </c>
      <c r="I18" s="33">
        <v>-1506142</v>
      </c>
      <c r="J18" s="34">
        <v>-38.07428031606257</v>
      </c>
      <c r="K18" s="35">
        <v>1008949</v>
      </c>
      <c r="L18" s="32">
        <v>982775</v>
      </c>
      <c r="M18" s="33">
        <v>-26174</v>
      </c>
      <c r="N18" s="34">
        <v>-2.5941846416419452</v>
      </c>
    </row>
    <row r="19" spans="1:14" ht="38.25" x14ac:dyDescent="0.25">
      <c r="A19" s="29" t="s">
        <v>105</v>
      </c>
      <c r="B19" s="30" t="s">
        <v>108</v>
      </c>
      <c r="C19" s="31">
        <v>0</v>
      </c>
      <c r="D19" s="32">
        <v>0</v>
      </c>
      <c r="E19" s="33">
        <v>0</v>
      </c>
      <c r="F19" s="34" t="s">
        <v>75</v>
      </c>
      <c r="G19" s="35">
        <v>1049979</v>
      </c>
      <c r="H19" s="32">
        <v>839983</v>
      </c>
      <c r="I19" s="33">
        <v>-209996</v>
      </c>
      <c r="J19" s="34">
        <v>-20.000019048000009</v>
      </c>
      <c r="K19" s="35">
        <v>737821</v>
      </c>
      <c r="L19" s="32">
        <v>930053</v>
      </c>
      <c r="M19" s="33">
        <v>192232</v>
      </c>
      <c r="N19" s="34">
        <v>26.054015811423099</v>
      </c>
    </row>
    <row r="20" spans="1:14" ht="38.25" x14ac:dyDescent="0.25">
      <c r="A20" s="29" t="s">
        <v>105</v>
      </c>
      <c r="B20" s="30" t="s">
        <v>109</v>
      </c>
      <c r="C20" s="31">
        <v>0</v>
      </c>
      <c r="D20" s="32">
        <v>0</v>
      </c>
      <c r="E20" s="33">
        <v>0</v>
      </c>
      <c r="F20" s="34" t="s">
        <v>75</v>
      </c>
      <c r="G20" s="35">
        <v>282581</v>
      </c>
      <c r="H20" s="32">
        <v>230752</v>
      </c>
      <c r="I20" s="33">
        <v>-51829</v>
      </c>
      <c r="J20" s="34">
        <v>-18.341289754088208</v>
      </c>
      <c r="K20" s="35">
        <v>8587504</v>
      </c>
      <c r="L20" s="32">
        <v>7903541</v>
      </c>
      <c r="M20" s="33">
        <v>-683963</v>
      </c>
      <c r="N20" s="34">
        <v>-7.9646309335052479</v>
      </c>
    </row>
    <row r="21" spans="1:14" ht="51" x14ac:dyDescent="0.25">
      <c r="A21" s="29" t="s">
        <v>105</v>
      </c>
      <c r="B21" s="30" t="s">
        <v>110</v>
      </c>
      <c r="C21" s="31">
        <v>0</v>
      </c>
      <c r="D21" s="32">
        <v>0</v>
      </c>
      <c r="E21" s="33">
        <v>0</v>
      </c>
      <c r="F21" s="34" t="s">
        <v>75</v>
      </c>
      <c r="G21" s="35">
        <v>0</v>
      </c>
      <c r="H21" s="32">
        <v>0</v>
      </c>
      <c r="I21" s="33">
        <v>0</v>
      </c>
      <c r="J21" s="34" t="s">
        <v>75</v>
      </c>
      <c r="K21" s="35">
        <v>2252663</v>
      </c>
      <c r="L21" s="32">
        <v>1895223</v>
      </c>
      <c r="M21" s="33">
        <v>-357440</v>
      </c>
      <c r="N21" s="34">
        <v>-15.86744222282694</v>
      </c>
    </row>
    <row r="22" spans="1:14" ht="51" x14ac:dyDescent="0.25">
      <c r="A22" s="29" t="s">
        <v>111</v>
      </c>
      <c r="B22" s="30" t="s">
        <v>112</v>
      </c>
      <c r="C22" s="31">
        <v>0</v>
      </c>
      <c r="D22" s="32">
        <v>0</v>
      </c>
      <c r="E22" s="33">
        <v>0</v>
      </c>
      <c r="F22" s="34" t="s">
        <v>75</v>
      </c>
      <c r="G22" s="35">
        <v>370814</v>
      </c>
      <c r="H22" s="32">
        <v>531752</v>
      </c>
      <c r="I22" s="33">
        <v>160938</v>
      </c>
      <c r="J22" s="34">
        <v>43.401273954057842</v>
      </c>
      <c r="K22" s="35">
        <v>406648</v>
      </c>
      <c r="L22" s="32">
        <v>155997</v>
      </c>
      <c r="M22" s="33">
        <v>-250651</v>
      </c>
      <c r="N22" s="34">
        <v>-61.638321103263763</v>
      </c>
    </row>
    <row r="23" spans="1:14" ht="51" x14ac:dyDescent="0.25">
      <c r="A23" s="29" t="s">
        <v>111</v>
      </c>
      <c r="B23" s="30" t="s">
        <v>113</v>
      </c>
      <c r="C23" s="31">
        <v>11615</v>
      </c>
      <c r="D23" s="32">
        <v>15484</v>
      </c>
      <c r="E23" s="33">
        <v>3869</v>
      </c>
      <c r="F23" s="34">
        <v>33.310374515712454</v>
      </c>
      <c r="G23" s="35">
        <v>8611349</v>
      </c>
      <c r="H23" s="32">
        <v>7112093</v>
      </c>
      <c r="I23" s="33">
        <v>-1499256</v>
      </c>
      <c r="J23" s="34">
        <v>-17.410233866958588</v>
      </c>
      <c r="K23" s="35">
        <v>1519312</v>
      </c>
      <c r="L23" s="32">
        <v>1487238</v>
      </c>
      <c r="M23" s="33">
        <v>-32074</v>
      </c>
      <c r="N23" s="34">
        <v>-2.1110871236454329</v>
      </c>
    </row>
    <row r="24" spans="1:14" ht="25.5" x14ac:dyDescent="0.25">
      <c r="A24" s="29" t="s">
        <v>114</v>
      </c>
      <c r="B24" s="30" t="s">
        <v>115</v>
      </c>
      <c r="C24" s="31">
        <v>0</v>
      </c>
      <c r="D24" s="32">
        <v>0</v>
      </c>
      <c r="E24" s="33">
        <v>0</v>
      </c>
      <c r="F24" s="34" t="s">
        <v>75</v>
      </c>
      <c r="G24" s="35">
        <v>240249</v>
      </c>
      <c r="H24" s="32">
        <v>308210</v>
      </c>
      <c r="I24" s="33">
        <v>67961</v>
      </c>
      <c r="J24" s="34">
        <v>28.287734808469541</v>
      </c>
      <c r="K24" s="35">
        <v>15738</v>
      </c>
      <c r="L24" s="32">
        <v>2375</v>
      </c>
      <c r="M24" s="33">
        <v>-13363</v>
      </c>
      <c r="N24" s="34">
        <v>-84.909137120345662</v>
      </c>
    </row>
    <row r="25" spans="1:14" ht="25.5" x14ac:dyDescent="0.25">
      <c r="A25" s="29" t="s">
        <v>114</v>
      </c>
      <c r="B25" s="30" t="s">
        <v>116</v>
      </c>
      <c r="C25" s="31">
        <v>0</v>
      </c>
      <c r="D25" s="32">
        <v>0</v>
      </c>
      <c r="E25" s="33">
        <v>0</v>
      </c>
      <c r="F25" s="34" t="s">
        <v>75</v>
      </c>
      <c r="G25" s="35">
        <v>497182</v>
      </c>
      <c r="H25" s="32">
        <v>286085</v>
      </c>
      <c r="I25" s="33">
        <v>-211097</v>
      </c>
      <c r="J25" s="34">
        <v>-42.45869721751793</v>
      </c>
      <c r="K25" s="35">
        <v>74834</v>
      </c>
      <c r="L25" s="32">
        <v>43085</v>
      </c>
      <c r="M25" s="33">
        <v>-31749</v>
      </c>
      <c r="N25" s="34">
        <v>-42.425902664564227</v>
      </c>
    </row>
    <row r="26" spans="1:14" ht="38.25" x14ac:dyDescent="0.25">
      <c r="A26" s="29" t="s">
        <v>114</v>
      </c>
      <c r="B26" s="30" t="s">
        <v>117</v>
      </c>
      <c r="C26" s="31">
        <v>172399</v>
      </c>
      <c r="D26" s="32">
        <v>146775</v>
      </c>
      <c r="E26" s="33">
        <v>-25624</v>
      </c>
      <c r="F26" s="34">
        <v>-14.8631952621535</v>
      </c>
      <c r="G26" s="35">
        <v>1355406</v>
      </c>
      <c r="H26" s="32">
        <v>1443341</v>
      </c>
      <c r="I26" s="33">
        <v>87935</v>
      </c>
      <c r="J26" s="34">
        <v>6.4877239734810086</v>
      </c>
      <c r="K26" s="35">
        <v>1032658</v>
      </c>
      <c r="L26" s="32">
        <v>773105</v>
      </c>
      <c r="M26" s="33">
        <v>-259553</v>
      </c>
      <c r="N26" s="34">
        <v>-25.134458843101982</v>
      </c>
    </row>
    <row r="27" spans="1:14" ht="38.25" x14ac:dyDescent="0.25">
      <c r="A27" s="29" t="s">
        <v>118</v>
      </c>
      <c r="B27" s="30" t="s">
        <v>119</v>
      </c>
      <c r="C27" s="31">
        <v>4995623</v>
      </c>
      <c r="D27" s="32">
        <v>4725356</v>
      </c>
      <c r="E27" s="33">
        <v>-270267</v>
      </c>
      <c r="F27" s="34">
        <v>-5.4100759805133407</v>
      </c>
      <c r="G27" s="35">
        <v>1862061</v>
      </c>
      <c r="H27" s="32">
        <v>1250299</v>
      </c>
      <c r="I27" s="33">
        <v>-611762</v>
      </c>
      <c r="J27" s="34">
        <v>-32.854025727406352</v>
      </c>
      <c r="K27" s="35">
        <v>11219902</v>
      </c>
      <c r="L27" s="32">
        <v>10455031</v>
      </c>
      <c r="M27" s="33">
        <v>-764871</v>
      </c>
      <c r="N27" s="34">
        <v>-6.8170916287860592</v>
      </c>
    </row>
    <row r="28" spans="1:14" ht="63.75" x14ac:dyDescent="0.25">
      <c r="A28" s="29" t="s">
        <v>120</v>
      </c>
      <c r="B28" s="30" t="s">
        <v>121</v>
      </c>
      <c r="C28" s="31">
        <v>1112070</v>
      </c>
      <c r="D28" s="32">
        <v>1123941</v>
      </c>
      <c r="E28" s="33">
        <v>11871</v>
      </c>
      <c r="F28" s="34">
        <v>1.067468774447647</v>
      </c>
      <c r="G28" s="35">
        <v>79010</v>
      </c>
      <c r="H28" s="32">
        <v>45346</v>
      </c>
      <c r="I28" s="33">
        <v>-33664</v>
      </c>
      <c r="J28" s="34">
        <v>-42.607264903176812</v>
      </c>
      <c r="K28" s="35">
        <v>41398</v>
      </c>
      <c r="L28" s="32">
        <v>39798</v>
      </c>
      <c r="M28" s="33">
        <v>-1600</v>
      </c>
      <c r="N28" s="34">
        <v>-3.8649210106768379</v>
      </c>
    </row>
    <row r="29" spans="1:14" ht="63.75" x14ac:dyDescent="0.25">
      <c r="A29" s="29" t="s">
        <v>120</v>
      </c>
      <c r="B29" s="30" t="s">
        <v>122</v>
      </c>
      <c r="C29" s="31">
        <v>0</v>
      </c>
      <c r="D29" s="32">
        <v>0</v>
      </c>
      <c r="E29" s="33">
        <v>0</v>
      </c>
      <c r="F29" s="34" t="s">
        <v>75</v>
      </c>
      <c r="G29" s="35">
        <v>3860259</v>
      </c>
      <c r="H29" s="32">
        <v>4195444</v>
      </c>
      <c r="I29" s="33">
        <v>335185</v>
      </c>
      <c r="J29" s="34">
        <v>8.6829666092352937</v>
      </c>
      <c r="K29" s="35">
        <v>505789</v>
      </c>
      <c r="L29" s="32">
        <v>497161</v>
      </c>
      <c r="M29" s="33">
        <v>-8628</v>
      </c>
      <c r="N29" s="34">
        <v>-1.7058496724918939</v>
      </c>
    </row>
    <row r="30" spans="1:14" ht="63.75" x14ac:dyDescent="0.25">
      <c r="A30" s="29" t="s">
        <v>120</v>
      </c>
      <c r="B30" s="30" t="s">
        <v>123</v>
      </c>
      <c r="C30" s="31">
        <v>0</v>
      </c>
      <c r="D30" s="32">
        <v>0</v>
      </c>
      <c r="E30" s="33">
        <v>0</v>
      </c>
      <c r="F30" s="34" t="s">
        <v>75</v>
      </c>
      <c r="G30" s="35">
        <v>212241</v>
      </c>
      <c r="H30" s="32">
        <v>611724</v>
      </c>
      <c r="I30" s="33">
        <v>399483</v>
      </c>
      <c r="J30" s="34">
        <v>188.22140868164021</v>
      </c>
      <c r="K30" s="35">
        <v>10858812</v>
      </c>
      <c r="L30" s="32">
        <v>8940228</v>
      </c>
      <c r="M30" s="33">
        <v>-1918584</v>
      </c>
      <c r="N30" s="34">
        <v>-17.668452129017421</v>
      </c>
    </row>
    <row r="31" spans="1:14" ht="51" x14ac:dyDescent="0.25">
      <c r="A31" s="29" t="s">
        <v>124</v>
      </c>
      <c r="B31" s="30" t="s">
        <v>125</v>
      </c>
      <c r="C31" s="31">
        <v>0</v>
      </c>
      <c r="D31" s="32">
        <v>0</v>
      </c>
      <c r="E31" s="33">
        <v>0</v>
      </c>
      <c r="F31" s="34" t="s">
        <v>75</v>
      </c>
      <c r="G31" s="35">
        <v>6897647</v>
      </c>
      <c r="H31" s="32">
        <v>9664431</v>
      </c>
      <c r="I31" s="33">
        <v>2766784</v>
      </c>
      <c r="J31" s="34">
        <v>40.111997613099078</v>
      </c>
      <c r="K31" s="35">
        <v>1178083</v>
      </c>
      <c r="L31" s="32">
        <v>1781526</v>
      </c>
      <c r="M31" s="33">
        <v>603443</v>
      </c>
      <c r="N31" s="34">
        <v>51.222452068317779</v>
      </c>
    </row>
    <row r="32" spans="1:14" ht="51" x14ac:dyDescent="0.25">
      <c r="A32" s="29" t="s">
        <v>124</v>
      </c>
      <c r="B32" s="30" t="s">
        <v>126</v>
      </c>
      <c r="C32" s="31">
        <v>0</v>
      </c>
      <c r="D32" s="32">
        <v>0</v>
      </c>
      <c r="E32" s="33">
        <v>0</v>
      </c>
      <c r="F32" s="34" t="s">
        <v>75</v>
      </c>
      <c r="G32" s="35">
        <v>1838138</v>
      </c>
      <c r="H32" s="32">
        <v>1964882</v>
      </c>
      <c r="I32" s="33">
        <v>126744</v>
      </c>
      <c r="J32" s="34">
        <v>6.8952385511860399</v>
      </c>
      <c r="K32" s="35">
        <v>491606</v>
      </c>
      <c r="L32" s="32">
        <v>379239</v>
      </c>
      <c r="M32" s="33">
        <v>-112367</v>
      </c>
      <c r="N32" s="34">
        <v>-22.85712542157744</v>
      </c>
    </row>
    <row r="33" spans="1:14" ht="51" x14ac:dyDescent="0.25">
      <c r="A33" s="29" t="s">
        <v>124</v>
      </c>
      <c r="B33" s="30" t="s">
        <v>127</v>
      </c>
      <c r="C33" s="31">
        <v>0</v>
      </c>
      <c r="D33" s="32">
        <v>0</v>
      </c>
      <c r="E33" s="33">
        <v>0</v>
      </c>
      <c r="F33" s="34" t="s">
        <v>75</v>
      </c>
      <c r="G33" s="35">
        <v>12177</v>
      </c>
      <c r="H33" s="32">
        <v>223136</v>
      </c>
      <c r="I33" s="33">
        <v>210959</v>
      </c>
      <c r="J33" s="34">
        <v>1732.438203169911</v>
      </c>
      <c r="K33" s="35">
        <v>5775702</v>
      </c>
      <c r="L33" s="32">
        <v>6190529</v>
      </c>
      <c r="M33" s="33">
        <v>414827</v>
      </c>
      <c r="N33" s="34">
        <v>7.1822784485764686</v>
      </c>
    </row>
    <row r="34" spans="1:14" ht="51" x14ac:dyDescent="0.25">
      <c r="A34" s="29" t="s">
        <v>124</v>
      </c>
      <c r="B34" s="30" t="s">
        <v>128</v>
      </c>
      <c r="C34" s="31">
        <v>73967</v>
      </c>
      <c r="D34" s="32">
        <v>35803</v>
      </c>
      <c r="E34" s="33">
        <v>-38164</v>
      </c>
      <c r="F34" s="34">
        <v>-51.595981991969389</v>
      </c>
      <c r="G34" s="35">
        <v>0</v>
      </c>
      <c r="H34" s="32">
        <v>0</v>
      </c>
      <c r="I34" s="33">
        <v>0</v>
      </c>
      <c r="J34" s="34" t="s">
        <v>75</v>
      </c>
      <c r="K34" s="35">
        <v>4814294</v>
      </c>
      <c r="L34" s="32">
        <v>4187686</v>
      </c>
      <c r="M34" s="33">
        <v>-626608</v>
      </c>
      <c r="N34" s="34">
        <v>-13.01557403847792</v>
      </c>
    </row>
    <row r="35" spans="1:14" ht="51" x14ac:dyDescent="0.25">
      <c r="A35" s="29" t="s">
        <v>124</v>
      </c>
      <c r="B35" s="30" t="s">
        <v>129</v>
      </c>
      <c r="C35" s="31">
        <v>0</v>
      </c>
      <c r="D35" s="32">
        <v>0</v>
      </c>
      <c r="E35" s="33">
        <v>0</v>
      </c>
      <c r="F35" s="34" t="s">
        <v>75</v>
      </c>
      <c r="G35" s="35">
        <v>0</v>
      </c>
      <c r="H35" s="32">
        <v>0</v>
      </c>
      <c r="I35" s="33">
        <v>0</v>
      </c>
      <c r="J35" s="34" t="s">
        <v>75</v>
      </c>
      <c r="K35" s="35">
        <v>1599530</v>
      </c>
      <c r="L35" s="32">
        <v>1555804</v>
      </c>
      <c r="M35" s="33">
        <v>-43726</v>
      </c>
      <c r="N35" s="34">
        <v>-2.733678017917768</v>
      </c>
    </row>
    <row r="36" spans="1:14" ht="51" x14ac:dyDescent="0.25">
      <c r="A36" s="29" t="s">
        <v>124</v>
      </c>
      <c r="B36" s="30" t="s">
        <v>130</v>
      </c>
      <c r="C36" s="31">
        <v>0</v>
      </c>
      <c r="D36" s="32">
        <v>0</v>
      </c>
      <c r="E36" s="33">
        <v>0</v>
      </c>
      <c r="F36" s="34" t="s">
        <v>75</v>
      </c>
      <c r="G36" s="35">
        <v>0</v>
      </c>
      <c r="H36" s="32">
        <v>0</v>
      </c>
      <c r="I36" s="33">
        <v>0</v>
      </c>
      <c r="J36" s="34" t="s">
        <v>75</v>
      </c>
      <c r="K36" s="35">
        <v>2307576</v>
      </c>
      <c r="L36" s="32">
        <v>2120901</v>
      </c>
      <c r="M36" s="33">
        <v>-186675</v>
      </c>
      <c r="N36" s="34">
        <v>-8.0896577187490237</v>
      </c>
    </row>
    <row r="37" spans="1:14" ht="51" x14ac:dyDescent="0.25">
      <c r="A37" s="29" t="s">
        <v>124</v>
      </c>
      <c r="B37" s="30" t="s">
        <v>131</v>
      </c>
      <c r="C37" s="31">
        <v>1924214</v>
      </c>
      <c r="D37" s="32">
        <v>2040021</v>
      </c>
      <c r="E37" s="33">
        <v>115807</v>
      </c>
      <c r="F37" s="34">
        <v>6.0184054372330698</v>
      </c>
      <c r="G37" s="35">
        <v>0</v>
      </c>
      <c r="H37" s="32">
        <v>0</v>
      </c>
      <c r="I37" s="33">
        <v>0</v>
      </c>
      <c r="J37" s="34" t="s">
        <v>75</v>
      </c>
      <c r="K37" s="35">
        <v>1331418</v>
      </c>
      <c r="L37" s="32">
        <v>1259149</v>
      </c>
      <c r="M37" s="33">
        <v>-72269</v>
      </c>
      <c r="N37" s="34">
        <v>-5.4279722821833616</v>
      </c>
    </row>
    <row r="38" spans="1:14" ht="51" x14ac:dyDescent="0.25">
      <c r="A38" s="29" t="s">
        <v>124</v>
      </c>
      <c r="B38" s="30" t="s">
        <v>132</v>
      </c>
      <c r="C38" s="31">
        <v>130403</v>
      </c>
      <c r="D38" s="32">
        <v>140155</v>
      </c>
      <c r="E38" s="33">
        <v>9752</v>
      </c>
      <c r="F38" s="34">
        <v>7.4783555593046174</v>
      </c>
      <c r="G38" s="35">
        <v>167307</v>
      </c>
      <c r="H38" s="32">
        <v>251008</v>
      </c>
      <c r="I38" s="33">
        <v>83701</v>
      </c>
      <c r="J38" s="34">
        <v>50.028390922077392</v>
      </c>
      <c r="K38" s="35">
        <v>10818861</v>
      </c>
      <c r="L38" s="32">
        <v>10480114</v>
      </c>
      <c r="M38" s="33">
        <v>-338747</v>
      </c>
      <c r="N38" s="34">
        <v>-3.1310782160894779</v>
      </c>
    </row>
    <row r="39" spans="1:14" ht="51" x14ac:dyDescent="0.25">
      <c r="A39" s="29" t="s">
        <v>124</v>
      </c>
      <c r="B39" s="30" t="s">
        <v>133</v>
      </c>
      <c r="C39" s="31">
        <v>0</v>
      </c>
      <c r="D39" s="32">
        <v>0</v>
      </c>
      <c r="E39" s="33">
        <v>0</v>
      </c>
      <c r="F39" s="34" t="s">
        <v>75</v>
      </c>
      <c r="G39" s="35">
        <v>222</v>
      </c>
      <c r="H39" s="32">
        <v>227</v>
      </c>
      <c r="I39" s="33">
        <v>5</v>
      </c>
      <c r="J39" s="34">
        <v>2.2522522522522479</v>
      </c>
      <c r="K39" s="35">
        <v>2121288</v>
      </c>
      <c r="L39" s="32">
        <v>2136665</v>
      </c>
      <c r="M39" s="33">
        <v>15377</v>
      </c>
      <c r="N39" s="34">
        <v>0.72488978394258652</v>
      </c>
    </row>
    <row r="40" spans="1:14" ht="51" x14ac:dyDescent="0.25">
      <c r="A40" s="29" t="s">
        <v>124</v>
      </c>
      <c r="B40" s="30" t="s">
        <v>134</v>
      </c>
      <c r="C40" s="31">
        <v>0</v>
      </c>
      <c r="D40" s="32">
        <v>0</v>
      </c>
      <c r="E40" s="33">
        <v>0</v>
      </c>
      <c r="F40" s="34" t="s">
        <v>75</v>
      </c>
      <c r="G40" s="35">
        <v>2815704</v>
      </c>
      <c r="H40" s="32">
        <v>2248074</v>
      </c>
      <c r="I40" s="33">
        <v>-567630</v>
      </c>
      <c r="J40" s="34">
        <v>-20.159434372363009</v>
      </c>
      <c r="K40" s="35">
        <v>2108944</v>
      </c>
      <c r="L40" s="32">
        <v>1685513</v>
      </c>
      <c r="M40" s="33">
        <v>-423431</v>
      </c>
      <c r="N40" s="34">
        <v>-20.077868354968171</v>
      </c>
    </row>
    <row r="41" spans="1:14" ht="38.25" x14ac:dyDescent="0.25">
      <c r="A41" s="29" t="s">
        <v>135</v>
      </c>
      <c r="B41" s="30" t="s">
        <v>136</v>
      </c>
      <c r="C41" s="31">
        <v>0</v>
      </c>
      <c r="D41" s="32">
        <v>0</v>
      </c>
      <c r="E41" s="33">
        <v>0</v>
      </c>
      <c r="F41" s="34" t="s">
        <v>75</v>
      </c>
      <c r="G41" s="35">
        <v>90258</v>
      </c>
      <c r="H41" s="32">
        <v>215891</v>
      </c>
      <c r="I41" s="33">
        <v>125633</v>
      </c>
      <c r="J41" s="34">
        <v>139.19320171065169</v>
      </c>
      <c r="K41" s="35">
        <v>2814244</v>
      </c>
      <c r="L41" s="32">
        <v>2218733</v>
      </c>
      <c r="M41" s="33">
        <v>-595511</v>
      </c>
      <c r="N41" s="34">
        <v>-21.160602989648371</v>
      </c>
    </row>
    <row r="42" spans="1:14" ht="38.25" x14ac:dyDescent="0.25">
      <c r="A42" s="29" t="s">
        <v>135</v>
      </c>
      <c r="B42" s="30" t="s">
        <v>137</v>
      </c>
      <c r="C42" s="31">
        <v>0</v>
      </c>
      <c r="D42" s="32">
        <v>0</v>
      </c>
      <c r="E42" s="33">
        <v>0</v>
      </c>
      <c r="F42" s="34" t="s">
        <v>75</v>
      </c>
      <c r="G42" s="35">
        <v>0</v>
      </c>
      <c r="H42" s="32">
        <v>0</v>
      </c>
      <c r="I42" s="33">
        <v>0</v>
      </c>
      <c r="J42" s="34" t="s">
        <v>75</v>
      </c>
      <c r="K42" s="35">
        <v>5121043</v>
      </c>
      <c r="L42" s="32">
        <v>5046382</v>
      </c>
      <c r="M42" s="33">
        <v>-74661</v>
      </c>
      <c r="N42" s="34">
        <v>-1.4579256608468261</v>
      </c>
    </row>
    <row r="43" spans="1:14" ht="63.75" x14ac:dyDescent="0.25">
      <c r="A43" s="29" t="s">
        <v>135</v>
      </c>
      <c r="B43" s="30" t="s">
        <v>138</v>
      </c>
      <c r="C43" s="31">
        <v>0</v>
      </c>
      <c r="D43" s="32">
        <v>0</v>
      </c>
      <c r="E43" s="33">
        <v>0</v>
      </c>
      <c r="F43" s="34" t="s">
        <v>75</v>
      </c>
      <c r="G43" s="35">
        <v>0</v>
      </c>
      <c r="H43" s="32">
        <v>0</v>
      </c>
      <c r="I43" s="33">
        <v>0</v>
      </c>
      <c r="J43" s="34" t="s">
        <v>75</v>
      </c>
      <c r="K43" s="35">
        <v>6887589</v>
      </c>
      <c r="L43" s="32">
        <v>6573011</v>
      </c>
      <c r="M43" s="33">
        <v>-314578</v>
      </c>
      <c r="N43" s="34">
        <v>-4.5673166618972232</v>
      </c>
    </row>
    <row r="44" spans="1:14" ht="38.25" x14ac:dyDescent="0.25">
      <c r="A44" s="29" t="s">
        <v>135</v>
      </c>
      <c r="B44" s="30" t="s">
        <v>139</v>
      </c>
      <c r="C44" s="31">
        <v>47922</v>
      </c>
      <c r="D44" s="32">
        <v>101056</v>
      </c>
      <c r="E44" s="33">
        <v>53134</v>
      </c>
      <c r="F44" s="34">
        <v>110.8760068444555</v>
      </c>
      <c r="G44" s="35">
        <v>48935</v>
      </c>
      <c r="H44" s="32">
        <v>62944</v>
      </c>
      <c r="I44" s="33">
        <v>14009</v>
      </c>
      <c r="J44" s="34">
        <v>28.627771533667101</v>
      </c>
      <c r="K44" s="35">
        <v>14817873</v>
      </c>
      <c r="L44" s="32">
        <v>13098875</v>
      </c>
      <c r="M44" s="33">
        <v>-1718998</v>
      </c>
      <c r="N44" s="34">
        <v>-11.600841767236091</v>
      </c>
    </row>
    <row r="45" spans="1:14" ht="63.75" x14ac:dyDescent="0.25">
      <c r="A45" s="29" t="s">
        <v>140</v>
      </c>
      <c r="B45" s="30" t="s">
        <v>141</v>
      </c>
      <c r="C45" s="31">
        <v>0</v>
      </c>
      <c r="D45" s="32">
        <v>0</v>
      </c>
      <c r="E45" s="33">
        <v>0</v>
      </c>
      <c r="F45" s="34" t="s">
        <v>75</v>
      </c>
      <c r="G45" s="35">
        <v>0</v>
      </c>
      <c r="H45" s="32">
        <v>0</v>
      </c>
      <c r="I45" s="33">
        <v>0</v>
      </c>
      <c r="J45" s="34" t="s">
        <v>75</v>
      </c>
      <c r="K45" s="35">
        <v>4359387</v>
      </c>
      <c r="L45" s="32">
        <v>5170290</v>
      </c>
      <c r="M45" s="33">
        <v>810903</v>
      </c>
      <c r="N45" s="34">
        <v>18.601307936184611</v>
      </c>
    </row>
    <row r="46" spans="1:14" ht="63.75" x14ac:dyDescent="0.25">
      <c r="A46" s="29" t="s">
        <v>140</v>
      </c>
      <c r="B46" s="30" t="s">
        <v>142</v>
      </c>
      <c r="C46" s="31">
        <v>0</v>
      </c>
      <c r="D46" s="32">
        <v>0</v>
      </c>
      <c r="E46" s="33">
        <v>0</v>
      </c>
      <c r="F46" s="34" t="s">
        <v>75</v>
      </c>
      <c r="G46" s="35">
        <v>0</v>
      </c>
      <c r="H46" s="32">
        <v>0</v>
      </c>
      <c r="I46" s="33">
        <v>0</v>
      </c>
      <c r="J46" s="34" t="s">
        <v>75</v>
      </c>
      <c r="K46" s="35">
        <v>15778201</v>
      </c>
      <c r="L46" s="32">
        <v>15923526</v>
      </c>
      <c r="M46" s="33">
        <v>145325</v>
      </c>
      <c r="N46" s="34">
        <v>0.9210492374891146</v>
      </c>
    </row>
    <row r="47" spans="1:14" ht="63.75" x14ac:dyDescent="0.25">
      <c r="A47" s="29" t="s">
        <v>140</v>
      </c>
      <c r="B47" s="30" t="s">
        <v>143</v>
      </c>
      <c r="C47" s="31">
        <v>0</v>
      </c>
      <c r="D47" s="32">
        <v>0</v>
      </c>
      <c r="E47" s="33">
        <v>0</v>
      </c>
      <c r="F47" s="34" t="s">
        <v>75</v>
      </c>
      <c r="G47" s="35">
        <v>0</v>
      </c>
      <c r="H47" s="32">
        <v>0</v>
      </c>
      <c r="I47" s="33">
        <v>0</v>
      </c>
      <c r="J47" s="34" t="s">
        <v>75</v>
      </c>
      <c r="K47" s="35">
        <v>18176429</v>
      </c>
      <c r="L47" s="32">
        <v>16770524</v>
      </c>
      <c r="M47" s="33">
        <v>-1405905</v>
      </c>
      <c r="N47" s="34">
        <v>-7.7347701245387697</v>
      </c>
    </row>
    <row r="48" spans="1:14" x14ac:dyDescent="0.25">
      <c r="A48" s="36" t="s">
        <v>144</v>
      </c>
      <c r="B48" s="36"/>
      <c r="C48" s="37">
        <f>SUM(C8:C47)</f>
        <v>91359401</v>
      </c>
      <c r="D48" s="37">
        <f>SUM(D8:D47)</f>
        <v>87739891</v>
      </c>
      <c r="E48" s="37">
        <f>D48-C48</f>
        <v>-3619510</v>
      </c>
      <c r="F48" s="38">
        <f t="shared" ref="F48" si="0">((D48*100/C48)-100)</f>
        <v>-3.9618363960157694</v>
      </c>
      <c r="G48" s="37">
        <f>SUM(G8:G47)</f>
        <v>46278261</v>
      </c>
      <c r="H48" s="37">
        <f>SUM(H8:H47)</f>
        <v>47253789</v>
      </c>
      <c r="I48" s="37">
        <f>H48-G48</f>
        <v>975528</v>
      </c>
      <c r="J48" s="38">
        <f t="shared" ref="J48" si="1">((H48*100/G48)-100)</f>
        <v>2.1079616626043958</v>
      </c>
      <c r="K48" s="37">
        <f>SUM(K8:K47)</f>
        <v>139902761</v>
      </c>
      <c r="L48" s="37">
        <f>SUM(L8:L47)</f>
        <v>131853091</v>
      </c>
      <c r="M48" s="37">
        <f>L48-K48</f>
        <v>-8049670</v>
      </c>
      <c r="N48" s="38">
        <f t="shared" ref="N48" si="2">((L48*100/K48)-100)</f>
        <v>-5.7537606423650232</v>
      </c>
    </row>
    <row r="49" spans="1:14" x14ac:dyDescent="0.25">
      <c r="A49" s="39" t="s">
        <v>145</v>
      </c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5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{00F82C00-BD01-4156-9CC6-1952E3975612}</x14:id>
        </ext>
      </extLst>
    </cfRule>
  </conditionalFormatting>
  <conditionalFormatting sqref="E8:F48 I8:J48 M8:N48">
    <cfRule type="expression" dxfId="3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{3797384A-9A43-4802-A3FC-3C579C44B145}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{6FEA0F6F-80C8-40FB-A4ED-90CE073799DB}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F82C00-BD01-4156-9CC6-1952E3975612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3797384A-9A43-4802-A3FC-3C579C44B145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6FEA0F6F-80C8-40FB-A4ED-90CE073799DB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N34" sqref="N34"/>
    </sheetView>
  </sheetViews>
  <sheetFormatPr baseColWidth="10" defaultRowHeight="15" x14ac:dyDescent="0.25"/>
  <sheetData>
    <row r="1" spans="1:9" ht="21" x14ac:dyDescent="0.35">
      <c r="A1" s="17" t="s">
        <v>146</v>
      </c>
      <c r="B1" s="42"/>
      <c r="C1" s="42"/>
      <c r="D1" s="42"/>
      <c r="E1" s="43"/>
      <c r="G1" s="44"/>
      <c r="H1" s="44"/>
      <c r="I1" s="44"/>
    </row>
    <row r="2" spans="1:9" x14ac:dyDescent="0.25">
      <c r="A2" s="42"/>
      <c r="B2" s="42"/>
      <c r="C2" s="42"/>
      <c r="D2" s="42"/>
      <c r="E2" s="42"/>
      <c r="F2" s="42"/>
      <c r="G2" s="42"/>
      <c r="H2" s="42"/>
      <c r="I2" s="42"/>
    </row>
    <row r="3" spans="1:9" x14ac:dyDescent="0.25">
      <c r="A3" s="42"/>
      <c r="B3" s="42"/>
      <c r="C3" s="42"/>
      <c r="D3" s="42"/>
      <c r="E3" s="42"/>
      <c r="F3" s="42"/>
      <c r="G3" s="42"/>
      <c r="H3" s="42"/>
      <c r="I3" s="42"/>
    </row>
    <row r="4" spans="1:9" x14ac:dyDescent="0.25">
      <c r="A4" s="21" t="s">
        <v>147</v>
      </c>
      <c r="B4" s="42"/>
      <c r="C4" s="42"/>
      <c r="D4" s="42"/>
      <c r="E4" s="42"/>
      <c r="F4" s="42"/>
      <c r="G4" s="42"/>
      <c r="H4" s="45"/>
      <c r="I4" s="46" t="s">
        <v>86</v>
      </c>
    </row>
    <row r="5" spans="1:9" x14ac:dyDescent="0.25">
      <c r="A5" s="47" t="s">
        <v>148</v>
      </c>
      <c r="B5" s="47"/>
      <c r="C5" s="47"/>
      <c r="D5" s="3" t="s">
        <v>149</v>
      </c>
      <c r="E5" s="3"/>
      <c r="F5" s="48" t="s">
        <v>150</v>
      </c>
      <c r="G5" s="48"/>
      <c r="H5" s="3" t="s">
        <v>92</v>
      </c>
      <c r="I5" s="3"/>
    </row>
    <row r="6" spans="1:9" x14ac:dyDescent="0.25">
      <c r="A6" s="47"/>
      <c r="B6" s="47"/>
      <c r="C6" s="47"/>
      <c r="D6" s="4">
        <v>2022</v>
      </c>
      <c r="E6" s="4">
        <v>2023</v>
      </c>
      <c r="F6" s="4">
        <v>2022</v>
      </c>
      <c r="G6" s="4">
        <v>2023</v>
      </c>
      <c r="H6" s="4" t="s">
        <v>93</v>
      </c>
      <c r="I6" s="49" t="s">
        <v>94</v>
      </c>
    </row>
    <row r="7" spans="1:9" x14ac:dyDescent="0.25">
      <c r="A7" s="50" t="s">
        <v>151</v>
      </c>
      <c r="B7" s="51" t="s">
        <v>152</v>
      </c>
      <c r="C7" s="52" t="s">
        <v>153</v>
      </c>
      <c r="D7" s="53">
        <f t="array" ref="D7:G7">[1]Líquidos!B35:E35</f>
        <v>15329191</v>
      </c>
      <c r="E7" s="53">
        <v>13418867</v>
      </c>
      <c r="F7" s="53">
        <v>91359401</v>
      </c>
      <c r="G7" s="53">
        <v>87739891</v>
      </c>
      <c r="H7" s="54">
        <f>G7-F7</f>
        <v>-3619510</v>
      </c>
      <c r="I7" s="55">
        <f>((G7*100/F7)-100)</f>
        <v>-3.9618363960157694</v>
      </c>
    </row>
    <row r="8" spans="1:9" x14ac:dyDescent="0.25">
      <c r="A8" s="50"/>
      <c r="B8" s="56" t="s">
        <v>154</v>
      </c>
      <c r="C8" s="56" t="s">
        <v>153</v>
      </c>
      <c r="D8" s="53">
        <f t="array" ref="D8:G8">[1]Sólidos!B35:E35</f>
        <v>7882149</v>
      </c>
      <c r="E8" s="53">
        <v>8492952</v>
      </c>
      <c r="F8" s="57">
        <v>46278261</v>
      </c>
      <c r="G8" s="53">
        <v>47253789</v>
      </c>
      <c r="H8" s="58">
        <f t="shared" ref="H8:H18" si="0">G8-F8</f>
        <v>975528</v>
      </c>
      <c r="I8" s="59">
        <f>((G8*100/F8)-100)</f>
        <v>2.1079616626043958</v>
      </c>
    </row>
    <row r="9" spans="1:9" x14ac:dyDescent="0.25">
      <c r="A9" s="50"/>
      <c r="B9" s="60" t="s">
        <v>155</v>
      </c>
      <c r="C9" s="61" t="s">
        <v>153</v>
      </c>
      <c r="D9" s="53">
        <f t="array" ref="D9:G9">'[1]Mercancía general'!B35:E35</f>
        <v>24001455</v>
      </c>
      <c r="E9" s="62">
        <v>22719729</v>
      </c>
      <c r="F9" s="53">
        <v>139902761</v>
      </c>
      <c r="G9" s="63">
        <v>131853091</v>
      </c>
      <c r="H9" s="58">
        <f t="shared" si="0"/>
        <v>-8049670</v>
      </c>
      <c r="I9" s="55">
        <f t="shared" ref="I9:I30" si="1">((G9*100/F9)-100)</f>
        <v>-5.7537606423650232</v>
      </c>
    </row>
    <row r="10" spans="1:9" x14ac:dyDescent="0.25">
      <c r="A10" s="50"/>
      <c r="B10" s="60"/>
      <c r="C10" s="64" t="s">
        <v>156</v>
      </c>
      <c r="D10" s="65">
        <f t="array" ref="D10:G10">'[1]Mercancías contenedores'!B35:E35</f>
        <v>16224106</v>
      </c>
      <c r="E10" s="65">
        <v>15106077</v>
      </c>
      <c r="F10" s="66">
        <v>96889811</v>
      </c>
      <c r="G10" s="65">
        <v>88649226</v>
      </c>
      <c r="H10" s="67">
        <f t="shared" si="0"/>
        <v>-8240585</v>
      </c>
      <c r="I10" s="68">
        <f t="shared" si="1"/>
        <v>-8.5051099955185236</v>
      </c>
    </row>
    <row r="11" spans="1:9" x14ac:dyDescent="0.25">
      <c r="A11" s="50"/>
      <c r="B11" s="60"/>
      <c r="C11" s="64" t="s">
        <v>157</v>
      </c>
      <c r="D11" s="69">
        <f>D9-D10</f>
        <v>7777349</v>
      </c>
      <c r="E11" s="69">
        <f t="shared" ref="E11:G11" si="2">E9-E10</f>
        <v>7613652</v>
      </c>
      <c r="F11" s="70">
        <f t="shared" si="2"/>
        <v>43012950</v>
      </c>
      <c r="G11" s="71">
        <f t="shared" si="2"/>
        <v>43203865</v>
      </c>
      <c r="H11" s="67">
        <f t="shared" si="0"/>
        <v>190915</v>
      </c>
      <c r="I11" s="72">
        <f t="shared" si="1"/>
        <v>0.44385469957303769</v>
      </c>
    </row>
    <row r="12" spans="1:9" x14ac:dyDescent="0.25">
      <c r="A12" s="50"/>
      <c r="B12" s="73"/>
      <c r="C12" s="74" t="s">
        <v>158</v>
      </c>
      <c r="D12" s="75">
        <f>SUM(D7,D8,D9)</f>
        <v>47212795</v>
      </c>
      <c r="E12" s="75">
        <f>SUM(E7,E8,E9)</f>
        <v>44631548</v>
      </c>
      <c r="F12" s="75">
        <f>SUM(F7,F8,F9)</f>
        <v>277540423</v>
      </c>
      <c r="G12" s="75">
        <f>SUM(G7,G8,G9)</f>
        <v>266846771</v>
      </c>
      <c r="H12" s="76">
        <f t="shared" si="0"/>
        <v>-10693652</v>
      </c>
      <c r="I12" s="77">
        <f t="shared" si="1"/>
        <v>-3.8530070266557175</v>
      </c>
    </row>
    <row r="13" spans="1:9" x14ac:dyDescent="0.25">
      <c r="A13" s="78" t="s">
        <v>159</v>
      </c>
      <c r="B13" s="56" t="s">
        <v>160</v>
      </c>
      <c r="C13" s="61" t="s">
        <v>153</v>
      </c>
      <c r="D13" s="79">
        <f t="array" ref="D13:G13">[1]Pesca!B35:E35</f>
        <v>14071.424000000001</v>
      </c>
      <c r="E13" s="80">
        <v>14286.170999999997</v>
      </c>
      <c r="F13" s="53">
        <v>73474.33</v>
      </c>
      <c r="G13" s="81">
        <v>69194.278999999995</v>
      </c>
      <c r="H13" s="53">
        <f>G13-F13</f>
        <v>-4280.0510000000068</v>
      </c>
      <c r="I13" s="82">
        <f t="shared" si="1"/>
        <v>-5.8252331120270213</v>
      </c>
    </row>
    <row r="14" spans="1:9" x14ac:dyDescent="0.25">
      <c r="A14" s="78"/>
      <c r="B14" s="60" t="s">
        <v>161</v>
      </c>
      <c r="C14" s="61" t="s">
        <v>153</v>
      </c>
      <c r="D14" s="57">
        <f t="array" ref="D14:G14">[1]Avituallamiento!B35:E35</f>
        <v>922481</v>
      </c>
      <c r="E14" s="53">
        <v>871084</v>
      </c>
      <c r="F14" s="53">
        <v>5701519</v>
      </c>
      <c r="G14" s="80">
        <v>5340215</v>
      </c>
      <c r="H14" s="53">
        <f>G14-F14</f>
        <v>-361304</v>
      </c>
      <c r="I14" s="55">
        <f t="shared" si="1"/>
        <v>-6.3369779176391461</v>
      </c>
    </row>
    <row r="15" spans="1:9" x14ac:dyDescent="0.25">
      <c r="A15" s="78"/>
      <c r="B15" s="60"/>
      <c r="C15" s="64" t="s">
        <v>162</v>
      </c>
      <c r="D15" s="65">
        <f t="array" ref="D15:G15">'[1]Avi. combustibles'!B35:E35</f>
        <v>792008</v>
      </c>
      <c r="E15" s="83">
        <v>710755</v>
      </c>
      <c r="F15" s="84">
        <v>4844559</v>
      </c>
      <c r="G15" s="84">
        <v>4453003</v>
      </c>
      <c r="H15" s="65">
        <f>G15-F15</f>
        <v>-391556</v>
      </c>
      <c r="I15" s="85">
        <f t="shared" si="1"/>
        <v>-8.0823868591547807</v>
      </c>
    </row>
    <row r="16" spans="1:9" x14ac:dyDescent="0.25">
      <c r="A16" s="78"/>
      <c r="B16" s="56" t="s">
        <v>163</v>
      </c>
      <c r="C16" s="61" t="s">
        <v>153</v>
      </c>
      <c r="D16" s="86">
        <f t="array" ref="D16:G16">'[1]Tráfico interior'!B35:E35</f>
        <v>246790</v>
      </c>
      <c r="E16" s="87">
        <v>360083</v>
      </c>
      <c r="F16" s="79">
        <v>1838464</v>
      </c>
      <c r="G16" s="80">
        <v>1832721</v>
      </c>
      <c r="H16" s="53">
        <f>G16-F16</f>
        <v>-5743</v>
      </c>
      <c r="I16" s="59">
        <f t="shared" si="1"/>
        <v>-0.31238033488826034</v>
      </c>
    </row>
    <row r="17" spans="1:9" x14ac:dyDescent="0.25">
      <c r="A17" s="78"/>
      <c r="B17" s="88"/>
      <c r="C17" s="88" t="s">
        <v>158</v>
      </c>
      <c r="D17" s="89">
        <f>SUM(D13,D14,D16)</f>
        <v>1183342.4240000001</v>
      </c>
      <c r="E17" s="90">
        <f t="shared" ref="E17:G17" si="3">SUM(E13,E14,E16)</f>
        <v>1245453.1710000001</v>
      </c>
      <c r="F17" s="90">
        <f t="shared" si="3"/>
        <v>7613457.3300000001</v>
      </c>
      <c r="G17" s="90">
        <f t="shared" si="3"/>
        <v>7242130.2790000001</v>
      </c>
      <c r="H17" s="91">
        <f>G17-F17</f>
        <v>-371327.05099999998</v>
      </c>
      <c r="I17" s="77">
        <f t="shared" si="1"/>
        <v>-4.877246103906387</v>
      </c>
    </row>
    <row r="18" spans="1:9" x14ac:dyDescent="0.25">
      <c r="A18" s="92" t="s">
        <v>164</v>
      </c>
      <c r="B18" s="92"/>
      <c r="C18" s="92"/>
      <c r="D18" s="93">
        <f>D12+D17</f>
        <v>48396137.424000002</v>
      </c>
      <c r="E18" s="94">
        <f>E12+E17</f>
        <v>45877001.171000004</v>
      </c>
      <c r="F18" s="94">
        <f>F12+F17</f>
        <v>285153880.32999998</v>
      </c>
      <c r="G18" s="94">
        <f>G12+G17</f>
        <v>274088901.27899998</v>
      </c>
      <c r="H18" s="95">
        <f t="shared" ref="H18:H28" si="4">G18-F18</f>
        <v>-11064979.050999999</v>
      </c>
      <c r="I18" s="96">
        <f t="shared" si="1"/>
        <v>-3.8803536666570437</v>
      </c>
    </row>
    <row r="19" spans="1:9" x14ac:dyDescent="0.25">
      <c r="A19" s="97"/>
      <c r="B19" s="98"/>
      <c r="C19" s="99"/>
      <c r="D19" s="100"/>
      <c r="E19" s="101"/>
      <c r="F19" s="102"/>
      <c r="G19" s="102"/>
      <c r="H19" s="103"/>
      <c r="I19" s="103"/>
    </row>
    <row r="20" spans="1:9" x14ac:dyDescent="0.25">
      <c r="A20" s="104" t="s">
        <v>165</v>
      </c>
      <c r="B20" s="60" t="s">
        <v>166</v>
      </c>
      <c r="C20" s="56" t="s">
        <v>153</v>
      </c>
      <c r="D20" s="53">
        <f t="array" ref="D20:G20">'[1]Mercancías tránsito'!B35:E35</f>
        <v>12087230</v>
      </c>
      <c r="E20" s="53">
        <v>11787634</v>
      </c>
      <c r="F20" s="53">
        <v>74962051</v>
      </c>
      <c r="G20" s="53">
        <v>72468700</v>
      </c>
      <c r="H20" s="105">
        <f>G20-F20</f>
        <v>-2493351</v>
      </c>
      <c r="I20" s="106">
        <f t="shared" ref="I20:I35" si="5">((G20*100/F20)-100)</f>
        <v>-3.3261509880512676</v>
      </c>
    </row>
    <row r="21" spans="1:9" x14ac:dyDescent="0.25">
      <c r="A21" s="104"/>
      <c r="B21" s="60"/>
      <c r="C21" s="107" t="s">
        <v>156</v>
      </c>
      <c r="D21" s="108">
        <f t="array" ref="D21:G21">'[1]Mercan. contene. tránsito'!B35:E35</f>
        <v>9184214</v>
      </c>
      <c r="E21" s="108">
        <v>8834926</v>
      </c>
      <c r="F21" s="108">
        <v>57654858</v>
      </c>
      <c r="G21" s="108">
        <v>52243065</v>
      </c>
      <c r="H21" s="109">
        <f>G21-F21</f>
        <v>-5411793</v>
      </c>
      <c r="I21" s="110">
        <f t="shared" si="5"/>
        <v>-9.3865342622125638</v>
      </c>
    </row>
    <row r="22" spans="1:9" x14ac:dyDescent="0.25">
      <c r="A22" s="104"/>
      <c r="B22" s="60" t="s">
        <v>167</v>
      </c>
      <c r="C22" s="56" t="s">
        <v>168</v>
      </c>
      <c r="D22" s="53">
        <f t="array" ref="D22:G22">'[1]Ro-Ro'!B35:E35</f>
        <v>6527661</v>
      </c>
      <c r="E22" s="53">
        <v>6516931</v>
      </c>
      <c r="F22" s="53">
        <v>36282154</v>
      </c>
      <c r="G22" s="53">
        <v>37037562</v>
      </c>
      <c r="H22" s="105">
        <f t="shared" ref="H22:H30" si="6">G22-F22</f>
        <v>755408</v>
      </c>
      <c r="I22" s="106">
        <f t="shared" si="5"/>
        <v>2.0820373564369987</v>
      </c>
    </row>
    <row r="23" spans="1:9" x14ac:dyDescent="0.25">
      <c r="A23" s="104"/>
      <c r="B23" s="60"/>
      <c r="C23" s="111" t="s">
        <v>169</v>
      </c>
      <c r="D23" s="108">
        <f t="array" ref="D23:G23">'[1]Ro-Ro UTIS'!B35:E35</f>
        <v>275025</v>
      </c>
      <c r="E23" s="108">
        <v>274061</v>
      </c>
      <c r="F23" s="108">
        <v>1509019</v>
      </c>
      <c r="G23" s="108">
        <v>1526869</v>
      </c>
      <c r="H23" s="109">
        <f t="shared" si="6"/>
        <v>17850</v>
      </c>
      <c r="I23" s="110">
        <f t="shared" si="5"/>
        <v>1.1828876906122474</v>
      </c>
    </row>
    <row r="24" spans="1:9" x14ac:dyDescent="0.25">
      <c r="A24" s="104"/>
      <c r="B24" s="60" t="s">
        <v>170</v>
      </c>
      <c r="C24" s="56" t="s">
        <v>153</v>
      </c>
      <c r="D24" s="53">
        <f t="array" ref="D24:G24">[1]TEUS!B35:E35</f>
        <v>1474293.75</v>
      </c>
      <c r="E24" s="53">
        <v>1387317.25</v>
      </c>
      <c r="F24" s="53">
        <v>8774709.25</v>
      </c>
      <c r="G24" s="53">
        <v>8088730.25</v>
      </c>
      <c r="H24" s="105">
        <f t="shared" si="6"/>
        <v>-685979</v>
      </c>
      <c r="I24" s="106">
        <f t="shared" si="5"/>
        <v>-7.8176835317933779</v>
      </c>
    </row>
    <row r="25" spans="1:9" x14ac:dyDescent="0.25">
      <c r="A25" s="104"/>
      <c r="B25" s="60"/>
      <c r="C25" s="107" t="s">
        <v>171</v>
      </c>
      <c r="D25" s="108">
        <f t="array" ref="D25:G25">'[1]TEUS tránsito'!B35:E35</f>
        <v>719435.25</v>
      </c>
      <c r="E25" s="108">
        <v>702790</v>
      </c>
      <c r="F25" s="108">
        <v>4597803.67</v>
      </c>
      <c r="G25" s="108">
        <v>4124249.75</v>
      </c>
      <c r="H25" s="109">
        <f t="shared" si="6"/>
        <v>-473553.91999999993</v>
      </c>
      <c r="I25" s="110">
        <f t="shared" si="5"/>
        <v>-10.299568097913152</v>
      </c>
    </row>
    <row r="26" spans="1:9" x14ac:dyDescent="0.25">
      <c r="A26" s="104"/>
      <c r="B26" s="60"/>
      <c r="C26" s="107" t="s">
        <v>172</v>
      </c>
      <c r="D26" s="108">
        <f t="array" ref="D26:G26">'[1]TEUS nacional'!B35:E35</f>
        <v>188694.25</v>
      </c>
      <c r="E26" s="108">
        <v>174582.25</v>
      </c>
      <c r="F26" s="108">
        <v>1026728.25</v>
      </c>
      <c r="G26" s="108">
        <v>1023278.75</v>
      </c>
      <c r="H26" s="109">
        <f t="shared" si="6"/>
        <v>-3449.5</v>
      </c>
      <c r="I26" s="110">
        <f t="shared" si="5"/>
        <v>-0.33597010698790086</v>
      </c>
    </row>
    <row r="27" spans="1:9" x14ac:dyDescent="0.25">
      <c r="A27" s="104"/>
      <c r="B27" s="60"/>
      <c r="C27" s="107" t="s">
        <v>173</v>
      </c>
      <c r="D27" s="108">
        <f t="array" ref="D27:G27">'[1]TEUS exterior'!B35:E35</f>
        <v>566164.25</v>
      </c>
      <c r="E27" s="108">
        <v>509945</v>
      </c>
      <c r="F27" s="108">
        <v>3150177.33</v>
      </c>
      <c r="G27" s="108">
        <v>2941201.75</v>
      </c>
      <c r="H27" s="109">
        <f t="shared" si="6"/>
        <v>-208975.58000000007</v>
      </c>
      <c r="I27" s="110">
        <f t="shared" si="5"/>
        <v>-6.6337719470541714</v>
      </c>
    </row>
    <row r="28" spans="1:9" x14ac:dyDescent="0.25">
      <c r="A28" s="104"/>
      <c r="B28" s="60" t="s">
        <v>174</v>
      </c>
      <c r="C28" s="56" t="s">
        <v>175</v>
      </c>
      <c r="D28" s="53">
        <f t="array" ref="D28:G28">'[1]Buques número'!B35:E35</f>
        <v>14045</v>
      </c>
      <c r="E28" s="53">
        <v>15351</v>
      </c>
      <c r="F28" s="53">
        <v>72078</v>
      </c>
      <c r="G28" s="53">
        <v>77228</v>
      </c>
      <c r="H28" s="105">
        <f t="shared" si="6"/>
        <v>5150</v>
      </c>
      <c r="I28" s="106">
        <f t="shared" si="5"/>
        <v>7.1450373206803732</v>
      </c>
    </row>
    <row r="29" spans="1:9" x14ac:dyDescent="0.25">
      <c r="A29" s="104"/>
      <c r="B29" s="60"/>
      <c r="C29" s="56" t="s">
        <v>176</v>
      </c>
      <c r="D29" s="53">
        <f t="array" ref="D29:G29">'[1]Buques GT'!B35:E35</f>
        <v>207393708</v>
      </c>
      <c r="E29" s="53">
        <v>225672745</v>
      </c>
      <c r="F29" s="53">
        <v>1167637070</v>
      </c>
      <c r="G29" s="53">
        <v>1252268087</v>
      </c>
      <c r="H29" s="105">
        <f t="shared" si="6"/>
        <v>84631017</v>
      </c>
      <c r="I29" s="106">
        <f t="shared" si="5"/>
        <v>7.2480584228111269</v>
      </c>
    </row>
    <row r="30" spans="1:9" x14ac:dyDescent="0.25">
      <c r="A30" s="104"/>
      <c r="B30" s="60"/>
      <c r="C30" s="107" t="s">
        <v>177</v>
      </c>
      <c r="D30" s="108">
        <f t="array" ref="D30:G30">[1]Cruceros!B35:E35</f>
        <v>287</v>
      </c>
      <c r="E30" s="108">
        <v>313</v>
      </c>
      <c r="F30" s="108">
        <v>2103</v>
      </c>
      <c r="G30" s="108">
        <v>2070</v>
      </c>
      <c r="H30" s="109">
        <f t="shared" si="6"/>
        <v>-33</v>
      </c>
      <c r="I30" s="110">
        <f t="shared" si="5"/>
        <v>-1.5691868758915888</v>
      </c>
    </row>
    <row r="31" spans="1:9" x14ac:dyDescent="0.25">
      <c r="A31" s="104"/>
      <c r="B31" s="60" t="s">
        <v>178</v>
      </c>
      <c r="C31" s="56" t="s">
        <v>153</v>
      </c>
      <c r="D31" s="53">
        <f t="array" ref="D31:G31">'[1]Pasajeros total'!B35:E35</f>
        <v>2973892</v>
      </c>
      <c r="E31" s="53">
        <v>3511591</v>
      </c>
      <c r="F31" s="53">
        <v>11494948</v>
      </c>
      <c r="G31" s="53">
        <v>15669331</v>
      </c>
      <c r="H31" s="105">
        <f>G31-F31</f>
        <v>4174383</v>
      </c>
      <c r="I31" s="106">
        <f>((G31*100/F31)-100)</f>
        <v>36.314935917935429</v>
      </c>
    </row>
    <row r="32" spans="1:9" x14ac:dyDescent="0.25">
      <c r="A32" s="104"/>
      <c r="B32" s="60"/>
      <c r="C32" s="107" t="s">
        <v>179</v>
      </c>
      <c r="D32" s="108">
        <f t="array" ref="D32:G32">'[1]Pasajeros regulares'!B35:E35</f>
        <v>2355013</v>
      </c>
      <c r="E32" s="108">
        <v>2489764</v>
      </c>
      <c r="F32" s="108">
        <v>8842784</v>
      </c>
      <c r="G32" s="108">
        <v>10716311</v>
      </c>
      <c r="H32" s="109">
        <f>G32-F32</f>
        <v>1873527</v>
      </c>
      <c r="I32" s="110">
        <f>((G32*100/F32)-100)</f>
        <v>21.187071854293848</v>
      </c>
    </row>
    <row r="33" spans="1:9" x14ac:dyDescent="0.25">
      <c r="A33" s="104"/>
      <c r="B33" s="60"/>
      <c r="C33" s="107" t="s">
        <v>180</v>
      </c>
      <c r="D33" s="108">
        <f t="array" ref="D33:G33">'[1]Pasajeros crucero'!B35:E35</f>
        <v>618879</v>
      </c>
      <c r="E33" s="108">
        <v>1021827</v>
      </c>
      <c r="F33" s="108">
        <v>2652164</v>
      </c>
      <c r="G33" s="108">
        <v>4953020</v>
      </c>
      <c r="H33" s="109">
        <f>G33-F33</f>
        <v>2300856</v>
      </c>
      <c r="I33" s="110">
        <f>((G33*100/F33)-100)</f>
        <v>86.753911145766239</v>
      </c>
    </row>
    <row r="34" spans="1:9" x14ac:dyDescent="0.25">
      <c r="A34" s="104"/>
      <c r="B34" s="60" t="s">
        <v>181</v>
      </c>
      <c r="C34" s="56" t="s">
        <v>182</v>
      </c>
      <c r="D34" s="53">
        <f t="array" ref="D34:G34">'[1]Automóviles régimen pasaje'!B35:E35</f>
        <v>520416</v>
      </c>
      <c r="E34" s="53">
        <v>568915</v>
      </c>
      <c r="F34" s="53">
        <v>2250367</v>
      </c>
      <c r="G34" s="53">
        <v>2699136</v>
      </c>
      <c r="H34" s="105">
        <f>G34-F34</f>
        <v>448769</v>
      </c>
      <c r="I34" s="106">
        <f>((G34*100/F34)-100)</f>
        <v>19.942036121219346</v>
      </c>
    </row>
    <row r="35" spans="1:9" x14ac:dyDescent="0.25">
      <c r="A35" s="104"/>
      <c r="B35" s="60"/>
      <c r="C35" s="56" t="s">
        <v>183</v>
      </c>
      <c r="D35" s="53">
        <f t="array" ref="D35:G35">'[1]Automóviles régimen mercancía'!B35:E35</f>
        <v>285577</v>
      </c>
      <c r="E35" s="53">
        <v>348303</v>
      </c>
      <c r="F35" s="53">
        <v>1528527</v>
      </c>
      <c r="G35" s="53">
        <v>2017483</v>
      </c>
      <c r="H35" s="105">
        <f>G35-F35</f>
        <v>488956</v>
      </c>
      <c r="I35" s="106">
        <f>((G35*100/F35)-100)</f>
        <v>31.988705466112151</v>
      </c>
    </row>
    <row r="36" spans="1:9" x14ac:dyDescent="0.25">
      <c r="A36" s="112" t="s">
        <v>145</v>
      </c>
    </row>
  </sheetData>
  <mergeCells count="16"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  <mergeCell ref="A5:C6"/>
    <mergeCell ref="D5:E5"/>
    <mergeCell ref="F5:G5"/>
    <mergeCell ref="H5:I5"/>
    <mergeCell ref="A7:A12"/>
    <mergeCell ref="B9:B11"/>
  </mergeCells>
  <conditionalFormatting sqref="H7:I35">
    <cfRule type="expression" dxfId="1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Junio_2023</vt:lpstr>
      <vt:lpstr>Resumen naturalezas Junio 2023</vt:lpstr>
      <vt:lpstr>Resumen general Junio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2024-05-05T17:39:46Z</dcterms:modified>
</cp:coreProperties>
</file>