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ulio_2023" sheetId="1" r:id="rId1"/>
    <sheet name="Resumen naturalezas Julio 2023" sheetId="2" r:id="rId2"/>
    <sheet name="Resumen general Julio 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G35" i="3" l="1"/>
  <c r="I35" i="3" s="1"/>
  <c r="F35" i="3"/>
  <c r="D35" i="3" a="1"/>
  <c r="E35" i="3" s="1"/>
  <c r="G34" i="3"/>
  <c r="D34" i="3" a="1"/>
  <c r="D34" i="3" s="1"/>
  <c r="D33" i="3" a="1"/>
  <c r="E33" i="3" s="1"/>
  <c r="D32" i="3"/>
  <c r="D32" i="3" a="1"/>
  <c r="F32" i="3" s="1"/>
  <c r="G31" i="3"/>
  <c r="I31" i="3" s="1"/>
  <c r="F31" i="3"/>
  <c r="E31" i="3"/>
  <c r="D31" i="3"/>
  <c r="D31" i="3" a="1"/>
  <c r="G30" i="3"/>
  <c r="H30" i="3" s="1"/>
  <c r="F30" i="3"/>
  <c r="E30" i="3"/>
  <c r="D30" i="3" a="1"/>
  <c r="D30" i="3" s="1"/>
  <c r="G29" i="3"/>
  <c r="I29" i="3" s="1"/>
  <c r="F29" i="3"/>
  <c r="D29" i="3" a="1"/>
  <c r="E29" i="3" s="1"/>
  <c r="G28" i="3"/>
  <c r="D28" i="3" a="1"/>
  <c r="F28" i="3" s="1"/>
  <c r="D27" i="3" a="1"/>
  <c r="G27" i="3" s="1"/>
  <c r="D26" i="3" a="1"/>
  <c r="G26" i="3" s="1"/>
  <c r="G25" i="3"/>
  <c r="I25" i="3" s="1"/>
  <c r="F25" i="3"/>
  <c r="E25" i="3"/>
  <c r="D25" i="3"/>
  <c r="D25" i="3" a="1"/>
  <c r="G24" i="3"/>
  <c r="I24" i="3" s="1"/>
  <c r="F24" i="3"/>
  <c r="E24" i="3"/>
  <c r="D24" i="3" a="1"/>
  <c r="D24" i="3" s="1"/>
  <c r="G23" i="3"/>
  <c r="I23" i="3" s="1"/>
  <c r="F23" i="3"/>
  <c r="D23" i="3" a="1"/>
  <c r="E23" i="3" s="1"/>
  <c r="G22" i="3"/>
  <c r="D22" i="3" a="1"/>
  <c r="D22" i="3" s="1"/>
  <c r="D21" i="3" a="1"/>
  <c r="E21" i="3" s="1"/>
  <c r="D20" i="3" a="1"/>
  <c r="F20" i="3" s="1"/>
  <c r="G16" i="3"/>
  <c r="I16" i="3" s="1"/>
  <c r="F16" i="3"/>
  <c r="E16" i="3"/>
  <c r="D16" i="3"/>
  <c r="D16" i="3" a="1"/>
  <c r="G15" i="3"/>
  <c r="I15" i="3" s="1"/>
  <c r="F15" i="3"/>
  <c r="E15" i="3"/>
  <c r="D15" i="3" a="1"/>
  <c r="D15" i="3" s="1"/>
  <c r="G14" i="3"/>
  <c r="I14" i="3" s="1"/>
  <c r="F14" i="3"/>
  <c r="D14" i="3" a="1"/>
  <c r="E14" i="3" s="1"/>
  <c r="G13" i="3"/>
  <c r="G17" i="3" s="1"/>
  <c r="D13" i="3" a="1"/>
  <c r="D13" i="3" s="1"/>
  <c r="D10" i="3" a="1"/>
  <c r="G10" i="3" s="1"/>
  <c r="D9" i="3" a="1"/>
  <c r="F9" i="3" s="1"/>
  <c r="G8" i="3"/>
  <c r="I8" i="3" s="1"/>
  <c r="F8" i="3"/>
  <c r="E8" i="3"/>
  <c r="D8" i="3"/>
  <c r="D8" i="3" a="1"/>
  <c r="G7" i="3"/>
  <c r="F7" i="3"/>
  <c r="F12" i="3" s="1"/>
  <c r="E7" i="3"/>
  <c r="D7" i="3" a="1"/>
  <c r="D7" i="3" s="1"/>
  <c r="L48" i="2"/>
  <c r="N48" i="2" s="1"/>
  <c r="K48" i="2"/>
  <c r="J48" i="2"/>
  <c r="H48" i="2"/>
  <c r="I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V31" i="1"/>
  <c r="BX31" i="1" s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K31" i="1" s="1"/>
  <c r="I31" i="1"/>
  <c r="H31" i="1"/>
  <c r="G31" i="1"/>
  <c r="F31" i="1"/>
  <c r="E31" i="1"/>
  <c r="D31" i="1"/>
  <c r="C31" i="1"/>
  <c r="B31" i="1"/>
  <c r="H27" i="3" l="1"/>
  <c r="I27" i="3"/>
  <c r="I28" i="3"/>
  <c r="G12" i="3"/>
  <c r="F11" i="3"/>
  <c r="I26" i="3"/>
  <c r="H26" i="3"/>
  <c r="D20" i="3"/>
  <c r="D26" i="3"/>
  <c r="E9" i="3"/>
  <c r="E11" i="3" s="1"/>
  <c r="D10" i="3"/>
  <c r="H14" i="3"/>
  <c r="H23" i="3"/>
  <c r="E26" i="3"/>
  <c r="D27" i="3"/>
  <c r="H35" i="3"/>
  <c r="H7" i="3"/>
  <c r="E10" i="3"/>
  <c r="H15" i="3"/>
  <c r="H24" i="3"/>
  <c r="F26" i="3"/>
  <c r="E27" i="3"/>
  <c r="D28" i="3"/>
  <c r="I7" i="3"/>
  <c r="H8" i="3"/>
  <c r="G9" i="3"/>
  <c r="F10" i="3"/>
  <c r="I10" i="3" s="1"/>
  <c r="E13" i="3"/>
  <c r="E17" i="3" s="1"/>
  <c r="D14" i="3"/>
  <c r="D17" i="3" s="1"/>
  <c r="H16" i="3"/>
  <c r="G20" i="3"/>
  <c r="F21" i="3"/>
  <c r="E22" i="3"/>
  <c r="D23" i="3"/>
  <c r="H25" i="3"/>
  <c r="F27" i="3"/>
  <c r="E28" i="3"/>
  <c r="D29" i="3"/>
  <c r="I30" i="3"/>
  <c r="H31" i="3"/>
  <c r="G32" i="3"/>
  <c r="F33" i="3"/>
  <c r="E34" i="3"/>
  <c r="D35" i="3"/>
  <c r="F13" i="3"/>
  <c r="F17" i="3" s="1"/>
  <c r="I17" i="3" s="1"/>
  <c r="G21" i="3"/>
  <c r="F22" i="3"/>
  <c r="I22" i="3" s="1"/>
  <c r="G33" i="3"/>
  <c r="F34" i="3"/>
  <c r="H34" i="3" s="1"/>
  <c r="D9" i="3"/>
  <c r="E20" i="3"/>
  <c r="H28" i="3"/>
  <c r="I13" i="3"/>
  <c r="D21" i="3"/>
  <c r="H29" i="3"/>
  <c r="E32" i="3"/>
  <c r="D33" i="3"/>
  <c r="E48" i="2"/>
  <c r="M48" i="2"/>
  <c r="I32" i="3" l="1"/>
  <c r="H32" i="3"/>
  <c r="H21" i="3"/>
  <c r="I21" i="3"/>
  <c r="G18" i="3"/>
  <c r="H12" i="3"/>
  <c r="I12" i="3"/>
  <c r="H17" i="3"/>
  <c r="D11" i="3"/>
  <c r="I9" i="3"/>
  <c r="G11" i="3"/>
  <c r="H9" i="3"/>
  <c r="H22" i="3"/>
  <c r="F18" i="3"/>
  <c r="I20" i="3"/>
  <c r="H20" i="3"/>
  <c r="H10" i="3"/>
  <c r="I34" i="3"/>
  <c r="D12" i="3"/>
  <c r="D18" i="3" s="1"/>
  <c r="I33" i="3"/>
  <c r="H33" i="3"/>
  <c r="H13" i="3"/>
  <c r="E12" i="3"/>
  <c r="E18" i="3" s="1"/>
  <c r="I11" i="3" l="1"/>
  <c r="H11" i="3"/>
  <c r="I18" i="3"/>
  <c r="H18" i="3"/>
</calcChain>
</file>

<file path=xl/sharedStrings.xml><?xml version="1.0" encoding="utf-8"?>
<sst xmlns="http://schemas.openxmlformats.org/spreadsheetml/2006/main" count="451" uniqueCount="184">
  <si>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</si>
  <si>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</si>
  <si>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</si>
  <si>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</si>
  <si>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</si>
  <si>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</si>
  <si>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</si>
  <si>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</si>
  <si>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</si>
  <si>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</si>
  <si>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</si>
  <si>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</si>
  <si>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</si>
  <si>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</si>
  <si>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</si>
  <si>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</si>
  <si>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</si>
  <si>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</si>
  <si>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</si>
  <si>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</si>
  <si>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</si>
  <si>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</si>
  <si>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</si>
  <si>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</si>
  <si>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</si>
  <si>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</si>
  <si>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</si>
  <si>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</si>
  <si>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</si>
  <si>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</si>
  <si>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Julio Graneles Líquidos</t>
  </si>
  <si>
    <t>Julio Graneles Sólidos</t>
  </si>
  <si>
    <t>Julio Mercancía General</t>
  </si>
  <si>
    <t>Julio Mercancía general en contenedores</t>
  </si>
  <si>
    <t>Julio Pesca</t>
  </si>
  <si>
    <t>Julio Avituallamiento</t>
  </si>
  <si>
    <t>Julio Avituallamiento de combustibles líquidos</t>
  </si>
  <si>
    <t>Julio Tráfico interior</t>
  </si>
  <si>
    <t>Julio Mercancías en tránsito</t>
  </si>
  <si>
    <t>Julio Mercancías en tránsito en contenedores</t>
  </si>
  <si>
    <t>Julio Tráfico Ro-Ro</t>
  </si>
  <si>
    <t>Julio Unidades de transporte intermodal Ro-Ro UTIS</t>
  </si>
  <si>
    <t>Julio Contenedores TEUS</t>
  </si>
  <si>
    <t>Julio Contenedores en tránsito TEUS</t>
  </si>
  <si>
    <t>Julio Contenedores entrada-salida nacional TEUS</t>
  </si>
  <si>
    <t>Julio Contenedores entrada-salida exterior TEUS</t>
  </si>
  <si>
    <t>Julio Buques mercantes (Número)</t>
  </si>
  <si>
    <t>Julio Buques mercantes (G.T.)</t>
  </si>
  <si>
    <t>Julio Buques de crucero (Número)</t>
  </si>
  <si>
    <t>Julio Pasajeros en régimen de transporte y de crucero (Número)</t>
  </si>
  <si>
    <t>Julio Pasajeros en régimen de transporte (Número)</t>
  </si>
  <si>
    <t>Julio Pasajeros de crucero (Número)</t>
  </si>
  <si>
    <t>Julio Automóviles en régimen de pasaje (Unidades)</t>
  </si>
  <si>
    <t>Julio Automóviles en régimen de mercancía (Unidades)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</si>
  <si>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</si>
  <si>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</si>
  <si>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</si>
  <si>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</si>
  <si>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</si>
  <si>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</si>
  <si>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</si>
  <si>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</si>
  <si>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</si>
  <si>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</si>
  <si>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</si>
  <si>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</si>
  <si>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</si>
  <si>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</si>
  <si>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</si>
  <si>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</si>
  <si>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</si>
  <si>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</si>
  <si>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</si>
  <si>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</si>
  <si>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</si>
  <si>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</si>
  <si>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</si>
  <si>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</si>
  <si>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</si>
  <si>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</si>
  <si>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</si>
  <si>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</si>
  <si>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</si>
  <si>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</si>
  <si>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</si>
  <si>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</si>
  <si>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</si>
  <si>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</si>
  <si>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</si>
  <si>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</si>
  <si>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</si>
  <si>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</si>
  <si>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</si>
  <si>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</si>
  <si>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</si>
  <si>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</si>
  <si>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</si>
  <si>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</si>
  <si>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</si>
  <si>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</si>
  <si>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</si>
  <si>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</si>
  <si>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</si>
  <si>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</si>
  <si>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</si>
  <si>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</si>
  <si>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</si>
  <si>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</si>
  <si>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</si>
  <si>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</si>
  <si>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</si>
  <si>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</si>
  <si>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</si>
  <si>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</si>
  <si>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</si>
  <si>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</si>
  <si>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</si>
  <si>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</si>
  <si>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</si>
  <si>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</si>
  <si>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</si>
  <si>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</si>
  <si>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</si>
  <si>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</si>
  <si>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</si>
  <si>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</si>
  <si>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</si>
  <si>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</si>
  <si>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</si>
  <si>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</si>
  <si>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</si>
  <si>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</si>
  <si>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</si>
  <si>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</si>
  <si>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</si>
  <si>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</si>
  <si>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</si>
  <si>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</si>
  <si>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</si>
  <si>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</si>
  <si>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</si>
  <si>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</si>
  <si>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</si>
  <si>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</si>
  <si>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</si>
  <si>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</si>
  <si>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</si>
  <si>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</si>
  <si>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</si>
  <si>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Julio </t>
  </si>
  <si>
    <t>Acumulado desde Enero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</si>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</sst>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10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7%20Juli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5">
          <cell r="B35">
            <v>16213909</v>
          </cell>
          <cell r="C35">
            <v>14797149</v>
          </cell>
          <cell r="D35">
            <v>107573310</v>
          </cell>
          <cell r="E35">
            <v>102537040</v>
          </cell>
        </row>
      </sheetData>
      <sheetData sheetId="8">
        <row r="35">
          <cell r="B35">
            <v>7149480</v>
          </cell>
          <cell r="C35">
            <v>7262870</v>
          </cell>
          <cell r="D35">
            <v>53427741</v>
          </cell>
          <cell r="E35">
            <v>54516659</v>
          </cell>
        </row>
      </sheetData>
      <sheetData sheetId="9">
        <row r="35">
          <cell r="B35">
            <v>23655043</v>
          </cell>
          <cell r="C35">
            <v>22740979</v>
          </cell>
          <cell r="D35">
            <v>163557804</v>
          </cell>
          <cell r="E35">
            <v>154594070</v>
          </cell>
        </row>
      </sheetData>
      <sheetData sheetId="10">
        <row r="35">
          <cell r="B35">
            <v>16501264</v>
          </cell>
          <cell r="C35">
            <v>15427963</v>
          </cell>
          <cell r="D35">
            <v>113391075</v>
          </cell>
          <cell r="E35">
            <v>104077189</v>
          </cell>
        </row>
      </sheetData>
      <sheetData sheetId="11">
        <row r="35">
          <cell r="B35">
            <v>13273.027999999998</v>
          </cell>
          <cell r="C35">
            <v>13911.800000000001</v>
          </cell>
          <cell r="D35">
            <v>86747.358000000007</v>
          </cell>
          <cell r="E35">
            <v>83106.078999999998</v>
          </cell>
        </row>
      </sheetData>
      <sheetData sheetId="12">
        <row r="35">
          <cell r="B35">
            <v>1042957</v>
          </cell>
          <cell r="C35">
            <v>929635</v>
          </cell>
          <cell r="D35">
            <v>6744476</v>
          </cell>
          <cell r="E35">
            <v>6269850</v>
          </cell>
        </row>
      </sheetData>
      <sheetData sheetId="13">
        <row r="35">
          <cell r="B35">
            <v>885771</v>
          </cell>
          <cell r="C35">
            <v>762464</v>
          </cell>
          <cell r="D35">
            <v>5730330</v>
          </cell>
          <cell r="E35">
            <v>5215467</v>
          </cell>
        </row>
      </sheetData>
      <sheetData sheetId="14">
        <row r="35">
          <cell r="B35">
            <v>319115</v>
          </cell>
          <cell r="C35">
            <v>376434</v>
          </cell>
          <cell r="D35">
            <v>2157579</v>
          </cell>
          <cell r="E35">
            <v>2209155</v>
          </cell>
        </row>
      </sheetData>
      <sheetData sheetId="15">
        <row r="35">
          <cell r="B35">
            <v>12352106</v>
          </cell>
          <cell r="C35">
            <v>12014687</v>
          </cell>
          <cell r="D35">
            <v>87314157</v>
          </cell>
          <cell r="E35">
            <v>84483387</v>
          </cell>
        </row>
      </sheetData>
      <sheetData sheetId="16">
        <row r="35">
          <cell r="B35">
            <v>9657710</v>
          </cell>
          <cell r="C35">
            <v>9121076</v>
          </cell>
          <cell r="D35">
            <v>67312568</v>
          </cell>
          <cell r="E35">
            <v>61364141</v>
          </cell>
        </row>
      </sheetData>
      <sheetData sheetId="17">
        <row r="35">
          <cell r="B35">
            <v>6111836</v>
          </cell>
          <cell r="C35">
            <v>6321318</v>
          </cell>
          <cell r="D35">
            <v>42393990</v>
          </cell>
          <cell r="E35">
            <v>43358880</v>
          </cell>
        </row>
      </sheetData>
      <sheetData sheetId="18">
        <row r="35">
          <cell r="B35">
            <v>260716</v>
          </cell>
          <cell r="C35">
            <v>266354</v>
          </cell>
          <cell r="D35">
            <v>1769735</v>
          </cell>
          <cell r="E35">
            <v>1793223</v>
          </cell>
        </row>
      </sheetData>
      <sheetData sheetId="19">
        <row r="35">
          <cell r="B35">
            <v>1536155.5</v>
          </cell>
          <cell r="C35">
            <v>1430139.25</v>
          </cell>
          <cell r="D35">
            <v>10310864.75</v>
          </cell>
          <cell r="E35">
            <v>9518869.5</v>
          </cell>
        </row>
      </sheetData>
      <sheetData sheetId="20">
        <row r="35">
          <cell r="B35">
            <v>777257.75</v>
          </cell>
          <cell r="C35">
            <v>726728</v>
          </cell>
          <cell r="D35">
            <v>5375061.4199999999</v>
          </cell>
          <cell r="E35">
            <v>4850977.75</v>
          </cell>
        </row>
      </sheetData>
      <sheetData sheetId="21">
        <row r="35">
          <cell r="B35">
            <v>190011.25</v>
          </cell>
          <cell r="C35">
            <v>183274.75</v>
          </cell>
          <cell r="D35">
            <v>1216739.5</v>
          </cell>
          <cell r="E35">
            <v>1206553.5</v>
          </cell>
        </row>
      </sheetData>
      <sheetData sheetId="22">
        <row r="35">
          <cell r="B35">
            <v>568886.5</v>
          </cell>
          <cell r="C35">
            <v>520136.5</v>
          </cell>
          <cell r="D35">
            <v>3719063.83</v>
          </cell>
          <cell r="E35">
            <v>3461338.25</v>
          </cell>
        </row>
      </sheetData>
      <sheetData sheetId="23">
        <row r="35">
          <cell r="B35">
            <v>15660</v>
          </cell>
          <cell r="C35">
            <v>16644</v>
          </cell>
          <cell r="D35">
            <v>87738</v>
          </cell>
          <cell r="E35">
            <v>93872</v>
          </cell>
        </row>
      </sheetData>
      <sheetData sheetId="24">
        <row r="35">
          <cell r="B35">
            <v>225637286</v>
          </cell>
          <cell r="C35">
            <v>244638334</v>
          </cell>
          <cell r="D35">
            <v>1393274356</v>
          </cell>
          <cell r="E35">
            <v>1496906421</v>
          </cell>
        </row>
      </sheetData>
      <sheetData sheetId="25">
        <row r="35">
          <cell r="B35">
            <v>285</v>
          </cell>
          <cell r="C35">
            <v>288</v>
          </cell>
          <cell r="D35">
            <v>2388</v>
          </cell>
          <cell r="E35">
            <v>2358</v>
          </cell>
        </row>
      </sheetData>
      <sheetData sheetId="26">
        <row r="35">
          <cell r="B35">
            <v>4816420</v>
          </cell>
          <cell r="C35">
            <v>5153853</v>
          </cell>
          <cell r="D35">
            <v>16311368</v>
          </cell>
          <cell r="E35">
            <v>20823184</v>
          </cell>
        </row>
      </sheetData>
      <sheetData sheetId="27">
        <row r="35">
          <cell r="B35">
            <v>3971245</v>
          </cell>
          <cell r="C35">
            <v>3986524</v>
          </cell>
          <cell r="D35">
            <v>12814029</v>
          </cell>
          <cell r="E35">
            <v>14702835</v>
          </cell>
        </row>
      </sheetData>
      <sheetData sheetId="28">
        <row r="35">
          <cell r="B35">
            <v>845175</v>
          </cell>
          <cell r="C35">
            <v>1167329</v>
          </cell>
          <cell r="D35">
            <v>3497339</v>
          </cell>
          <cell r="E35">
            <v>6120349</v>
          </cell>
        </row>
      </sheetData>
      <sheetData sheetId="29">
        <row r="35">
          <cell r="B35">
            <v>936223</v>
          </cell>
          <cell r="C35">
            <v>945542</v>
          </cell>
          <cell r="D35">
            <v>3186590</v>
          </cell>
          <cell r="E35">
            <v>3644678</v>
          </cell>
        </row>
      </sheetData>
      <sheetData sheetId="30">
        <row r="35">
          <cell r="B35">
            <v>259486</v>
          </cell>
          <cell r="C35">
            <v>343174</v>
          </cell>
          <cell r="D35">
            <v>1788013</v>
          </cell>
          <cell r="E35">
            <v>2360657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workbookViewId="0">
      <selection activeCell="DU30" sqref="DU30"/>
    </sheetView>
  </sheetViews>
  <sheetFormatPr baseColWidth="10" defaultColWidth="9.140625" defaultRowHeight="15" x14ac:dyDescent="0.25"/>
  <cols>
    <col min="1" max="1" width="25" customWidth="1"/>
    <col min="4" max="4" width="13.42578125" customWidth="1"/>
    <col min="5" max="5" width="12" customWidth="1"/>
    <col min="8" max="8" width="10.28515625" customWidth="1"/>
    <col min="14" max="14" width="11.85546875" customWidth="1"/>
    <col min="15" max="15" width="13.5703125" customWidth="1"/>
    <col min="19" max="19" width="11.140625" customWidth="1"/>
    <col min="20" max="20" width="11.42578125" customWidth="1"/>
  </cols>
  <sheetData>
    <row r="1" spans="1:121" ht="36" customHeight="1" x14ac:dyDescent="0.25">
      <c r="A1" s="1" t="s">
        <v>0</v>
      </c>
      <c r="B1" s="2" t="s">
        <v>30</v>
      </c>
      <c r="C1" s="2"/>
      <c r="D1" s="2" t="s">
        <v>1</v>
      </c>
      <c r="E1" s="2"/>
      <c r="F1" s="2"/>
      <c r="G1" s="2" t="s">
        <v>31</v>
      </c>
      <c r="H1" s="2"/>
      <c r="I1" s="2" t="s">
        <v>2</v>
      </c>
      <c r="J1" s="2"/>
      <c r="K1" s="2"/>
      <c r="L1" s="2" t="s">
        <v>32</v>
      </c>
      <c r="M1" s="2"/>
      <c r="N1" s="2" t="s">
        <v>3</v>
      </c>
      <c r="O1" s="2"/>
      <c r="P1" s="2"/>
      <c r="Q1" s="2" t="s">
        <v>33</v>
      </c>
      <c r="R1" s="2"/>
      <c r="S1" s="2" t="s">
        <v>4</v>
      </c>
      <c r="T1" s="2"/>
      <c r="U1" s="2"/>
      <c r="V1" s="2" t="s">
        <v>34</v>
      </c>
      <c r="W1" s="2"/>
      <c r="X1" s="2" t="s">
        <v>5</v>
      </c>
      <c r="Y1" s="2"/>
      <c r="Z1" s="2"/>
      <c r="AA1" s="3" t="s">
        <v>35</v>
      </c>
      <c r="AB1" s="3"/>
      <c r="AC1" s="2" t="s">
        <v>6</v>
      </c>
      <c r="AD1" s="2"/>
      <c r="AE1" s="2"/>
      <c r="AF1" s="2" t="s">
        <v>36</v>
      </c>
      <c r="AG1" s="2"/>
      <c r="AH1" s="2" t="s">
        <v>7</v>
      </c>
      <c r="AI1" s="2"/>
      <c r="AJ1" s="2"/>
      <c r="AK1" s="2" t="s">
        <v>37</v>
      </c>
      <c r="AL1" s="2"/>
      <c r="AM1" s="2" t="s">
        <v>8</v>
      </c>
      <c r="AN1" s="2"/>
      <c r="AO1" s="2"/>
      <c r="AP1" s="2" t="s">
        <v>38</v>
      </c>
      <c r="AQ1" s="2"/>
      <c r="AR1" s="2" t="s">
        <v>9</v>
      </c>
      <c r="AS1" s="2"/>
      <c r="AT1" s="2"/>
      <c r="AU1" s="2" t="s">
        <v>39</v>
      </c>
      <c r="AV1" s="2"/>
      <c r="AW1" s="2" t="s">
        <v>10</v>
      </c>
      <c r="AX1" s="2"/>
      <c r="AY1" s="2"/>
      <c r="AZ1" s="3" t="s">
        <v>40</v>
      </c>
      <c r="BA1" s="3"/>
      <c r="BB1" s="2" t="s">
        <v>11</v>
      </c>
      <c r="BC1" s="2"/>
      <c r="BD1" s="2"/>
      <c r="BE1" s="2" t="s">
        <v>41</v>
      </c>
      <c r="BF1" s="2"/>
      <c r="BG1" s="2" t="s">
        <v>12</v>
      </c>
      <c r="BH1" s="2"/>
      <c r="BI1" s="2"/>
      <c r="BJ1" s="2" t="s">
        <v>42</v>
      </c>
      <c r="BK1" s="2"/>
      <c r="BL1" s="2" t="s">
        <v>13</v>
      </c>
      <c r="BM1" s="2"/>
      <c r="BN1" s="2"/>
      <c r="BO1" s="2" t="s">
        <v>43</v>
      </c>
      <c r="BP1" s="2"/>
      <c r="BQ1" s="2" t="s">
        <v>14</v>
      </c>
      <c r="BR1" s="2"/>
      <c r="BS1" s="2"/>
      <c r="BT1" s="2" t="s">
        <v>44</v>
      </c>
      <c r="BU1" s="2"/>
      <c r="BV1" s="2" t="s">
        <v>15</v>
      </c>
      <c r="BW1" s="2"/>
      <c r="BX1" s="2"/>
      <c r="BY1" s="2" t="s">
        <v>45</v>
      </c>
      <c r="BZ1" s="2"/>
      <c r="CA1" s="2" t="s">
        <v>16</v>
      </c>
      <c r="CB1" s="2"/>
      <c r="CC1" s="2"/>
      <c r="CD1" s="2" t="s">
        <v>46</v>
      </c>
      <c r="CE1" s="2"/>
      <c r="CF1" s="2" t="s">
        <v>17</v>
      </c>
      <c r="CG1" s="2"/>
      <c r="CH1" s="2"/>
      <c r="CI1" s="2" t="s">
        <v>47</v>
      </c>
      <c r="CJ1" s="2"/>
      <c r="CK1" s="2" t="s">
        <v>18</v>
      </c>
      <c r="CL1" s="2"/>
      <c r="CM1" s="2"/>
      <c r="CN1" s="2" t="s">
        <v>48</v>
      </c>
      <c r="CO1" s="2"/>
      <c r="CP1" s="2" t="s">
        <v>19</v>
      </c>
      <c r="CQ1" s="2"/>
      <c r="CR1" s="2"/>
      <c r="CS1" s="2" t="s">
        <v>49</v>
      </c>
      <c r="CT1" s="2"/>
      <c r="CU1" s="2" t="s">
        <v>20</v>
      </c>
      <c r="CV1" s="2"/>
      <c r="CW1" s="2"/>
      <c r="CX1" s="2" t="s">
        <v>50</v>
      </c>
      <c r="CY1" s="2"/>
      <c r="CZ1" s="2" t="s">
        <v>21</v>
      </c>
      <c r="DA1" s="2"/>
      <c r="DB1" s="2"/>
      <c r="DC1" s="2" t="s">
        <v>51</v>
      </c>
      <c r="DD1" s="2"/>
      <c r="DE1" s="2" t="s">
        <v>22</v>
      </c>
      <c r="DF1" s="2"/>
      <c r="DG1" s="2"/>
      <c r="DH1" s="2" t="s">
        <v>52</v>
      </c>
      <c r="DI1" s="2"/>
      <c r="DJ1" s="2" t="s">
        <v>23</v>
      </c>
      <c r="DK1" s="2"/>
      <c r="DL1" s="2"/>
      <c r="DM1" s="2" t="s">
        <v>53</v>
      </c>
      <c r="DN1" s="2"/>
      <c r="DO1" s="2" t="s">
        <v>24</v>
      </c>
      <c r="DP1" s="2"/>
      <c r="DQ1" s="2"/>
    </row>
    <row r="2" spans="1:12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54</v>
      </c>
      <c r="B3" s="8">
        <v>896679</v>
      </c>
      <c r="C3" s="8">
        <v>676443</v>
      </c>
      <c r="D3" s="8">
        <v>5028771</v>
      </c>
      <c r="E3" s="8">
        <v>4292611</v>
      </c>
      <c r="F3" s="9">
        <v>-14.63896447064303</v>
      </c>
      <c r="G3" s="8">
        <v>233737</v>
      </c>
      <c r="H3" s="8">
        <v>365304</v>
      </c>
      <c r="I3" s="8">
        <v>1951458</v>
      </c>
      <c r="J3" s="8">
        <v>3320189</v>
      </c>
      <c r="K3" s="9">
        <v>70.138891024044597</v>
      </c>
      <c r="L3" s="8">
        <v>89181</v>
      </c>
      <c r="M3" s="8">
        <v>43383</v>
      </c>
      <c r="N3" s="8">
        <v>600936</v>
      </c>
      <c r="O3" s="8">
        <v>367925</v>
      </c>
      <c r="P3" s="9">
        <v>-38.774678168723462</v>
      </c>
      <c r="Q3" s="8">
        <v>0</v>
      </c>
      <c r="R3" s="8">
        <v>0</v>
      </c>
      <c r="S3" s="8">
        <v>99</v>
      </c>
      <c r="T3" s="8">
        <v>109</v>
      </c>
      <c r="U3" s="9">
        <v>10.1010101010101</v>
      </c>
      <c r="V3" s="8">
        <v>2130.9369999999999</v>
      </c>
      <c r="W3" s="8">
        <v>4313.09</v>
      </c>
      <c r="X3" s="8">
        <v>13274.8</v>
      </c>
      <c r="Y3" s="8">
        <v>17401.526999999998</v>
      </c>
      <c r="Z3" s="9">
        <v>31.08692409678488</v>
      </c>
      <c r="AA3" s="8">
        <v>3791</v>
      </c>
      <c r="AB3" s="8">
        <v>4178</v>
      </c>
      <c r="AC3" s="8">
        <v>30968</v>
      </c>
      <c r="AD3" s="8">
        <v>32903</v>
      </c>
      <c r="AE3" s="9">
        <v>6.2483854301214166</v>
      </c>
      <c r="AF3" s="8">
        <v>2600</v>
      </c>
      <c r="AG3" s="8">
        <v>3148</v>
      </c>
      <c r="AH3" s="8">
        <v>17675</v>
      </c>
      <c r="AI3" s="8">
        <v>18511</v>
      </c>
      <c r="AJ3" s="9">
        <v>4.729844413012728</v>
      </c>
      <c r="AK3" s="8">
        <v>0</v>
      </c>
      <c r="AL3" s="8">
        <v>0</v>
      </c>
      <c r="AM3" s="8">
        <v>0</v>
      </c>
      <c r="AN3" s="8">
        <v>0</v>
      </c>
      <c r="AO3" s="9" t="s">
        <v>75</v>
      </c>
      <c r="AP3" s="8">
        <v>48280</v>
      </c>
      <c r="AQ3" s="8">
        <v>127423</v>
      </c>
      <c r="AR3" s="8">
        <v>235280</v>
      </c>
      <c r="AS3" s="8">
        <v>1392833</v>
      </c>
      <c r="AT3" s="9">
        <v>491.98954437266241</v>
      </c>
      <c r="AU3" s="8">
        <v>0</v>
      </c>
      <c r="AV3" s="8">
        <v>0</v>
      </c>
      <c r="AW3" s="8">
        <v>0</v>
      </c>
      <c r="AX3" s="8">
        <v>0</v>
      </c>
      <c r="AY3" s="9" t="s">
        <v>75</v>
      </c>
      <c r="AZ3" s="8">
        <v>0</v>
      </c>
      <c r="BA3" s="8">
        <v>0</v>
      </c>
      <c r="BB3" s="8">
        <v>0</v>
      </c>
      <c r="BC3" s="8">
        <v>0</v>
      </c>
      <c r="BD3" s="9" t="s">
        <v>75</v>
      </c>
      <c r="BE3" s="8">
        <v>0</v>
      </c>
      <c r="BF3" s="8">
        <v>0</v>
      </c>
      <c r="BG3" s="8">
        <v>0</v>
      </c>
      <c r="BH3" s="8">
        <v>0</v>
      </c>
      <c r="BI3" s="9" t="s">
        <v>75</v>
      </c>
      <c r="BJ3" s="8">
        <v>0</v>
      </c>
      <c r="BK3" s="8">
        <v>0</v>
      </c>
      <c r="BL3" s="8">
        <v>8</v>
      </c>
      <c r="BM3" s="8">
        <v>9</v>
      </c>
      <c r="BN3" s="9">
        <v>12.5</v>
      </c>
      <c r="BO3" s="8">
        <v>0</v>
      </c>
      <c r="BP3" s="8">
        <v>0</v>
      </c>
      <c r="BQ3" s="8">
        <v>0</v>
      </c>
      <c r="BR3" s="8">
        <v>0</v>
      </c>
      <c r="BS3" s="9" t="s">
        <v>75</v>
      </c>
      <c r="BT3" s="8">
        <v>0</v>
      </c>
      <c r="BU3" s="8">
        <v>0</v>
      </c>
      <c r="BV3" s="8">
        <v>0</v>
      </c>
      <c r="BW3" s="8">
        <v>0</v>
      </c>
      <c r="BX3" s="9" t="s">
        <v>75</v>
      </c>
      <c r="BY3" s="8">
        <v>0</v>
      </c>
      <c r="BZ3" s="8">
        <v>0</v>
      </c>
      <c r="CA3" s="8">
        <v>8</v>
      </c>
      <c r="CB3" s="8">
        <v>9</v>
      </c>
      <c r="CC3" s="9">
        <v>12.5</v>
      </c>
      <c r="CD3" s="8">
        <v>86</v>
      </c>
      <c r="CE3" s="8">
        <v>87</v>
      </c>
      <c r="CF3" s="8">
        <v>598</v>
      </c>
      <c r="CG3" s="8">
        <v>629</v>
      </c>
      <c r="CH3" s="9">
        <v>5.1839464882943096</v>
      </c>
      <c r="CI3" s="8">
        <v>1995214</v>
      </c>
      <c r="CJ3" s="8">
        <v>1996778</v>
      </c>
      <c r="CK3" s="8">
        <v>13569724</v>
      </c>
      <c r="CL3" s="8">
        <v>14156625</v>
      </c>
      <c r="CM3" s="9">
        <v>4.3250769138709018</v>
      </c>
      <c r="CN3" s="8">
        <v>7</v>
      </c>
      <c r="CO3" s="8">
        <v>8</v>
      </c>
      <c r="CP3" s="8">
        <v>67</v>
      </c>
      <c r="CQ3" s="8">
        <v>63</v>
      </c>
      <c r="CR3" s="9">
        <v>-5.9701492537313499</v>
      </c>
      <c r="CS3" s="8">
        <v>15852</v>
      </c>
      <c r="CT3" s="8">
        <v>26281</v>
      </c>
      <c r="CU3" s="8">
        <v>92557</v>
      </c>
      <c r="CV3" s="8">
        <v>151364</v>
      </c>
      <c r="CW3" s="9">
        <v>63.535983231954347</v>
      </c>
      <c r="CX3" s="8">
        <v>0</v>
      </c>
      <c r="CY3" s="8">
        <v>0</v>
      </c>
      <c r="CZ3" s="8">
        <v>0</v>
      </c>
      <c r="DA3" s="8">
        <v>0</v>
      </c>
      <c r="DB3" s="9" t="s">
        <v>75</v>
      </c>
      <c r="DC3" s="8">
        <v>15852</v>
      </c>
      <c r="DD3" s="8">
        <v>26281</v>
      </c>
      <c r="DE3" s="8">
        <v>92557</v>
      </c>
      <c r="DF3" s="8">
        <v>151364</v>
      </c>
      <c r="DG3" s="9">
        <v>63.535983231954347</v>
      </c>
      <c r="DH3" s="8">
        <v>0</v>
      </c>
      <c r="DI3" s="8">
        <v>0</v>
      </c>
      <c r="DJ3" s="8">
        <v>0</v>
      </c>
      <c r="DK3" s="8">
        <v>0</v>
      </c>
      <c r="DL3" s="9" t="s">
        <v>75</v>
      </c>
      <c r="DM3" s="8">
        <v>0</v>
      </c>
      <c r="DN3" s="8">
        <v>0</v>
      </c>
      <c r="DO3" s="8">
        <v>0</v>
      </c>
      <c r="DP3" s="8">
        <v>0</v>
      </c>
      <c r="DQ3" s="9" t="s">
        <v>75</v>
      </c>
    </row>
    <row r="4" spans="1:121" x14ac:dyDescent="0.25">
      <c r="A4" s="7" t="s">
        <v>55</v>
      </c>
      <c r="B4" s="8">
        <v>1</v>
      </c>
      <c r="C4" s="8">
        <v>4025</v>
      </c>
      <c r="D4" s="8">
        <v>17005</v>
      </c>
      <c r="E4" s="8">
        <v>25012</v>
      </c>
      <c r="F4" s="9">
        <v>47.086151132020007</v>
      </c>
      <c r="G4" s="8">
        <v>140255</v>
      </c>
      <c r="H4" s="8">
        <v>163213</v>
      </c>
      <c r="I4" s="8">
        <v>892913</v>
      </c>
      <c r="J4" s="8">
        <v>1174011</v>
      </c>
      <c r="K4" s="9">
        <v>31.48100654823034</v>
      </c>
      <c r="L4" s="8">
        <v>141724</v>
      </c>
      <c r="M4" s="8">
        <v>140825</v>
      </c>
      <c r="N4" s="8">
        <v>915910</v>
      </c>
      <c r="O4" s="8">
        <v>736531</v>
      </c>
      <c r="P4" s="9">
        <v>-19.584784531231239</v>
      </c>
      <c r="Q4" s="8">
        <v>126740</v>
      </c>
      <c r="R4" s="8">
        <v>106138</v>
      </c>
      <c r="S4" s="8">
        <v>827602</v>
      </c>
      <c r="T4" s="8">
        <v>641738</v>
      </c>
      <c r="U4" s="9">
        <v>-22.458138090531431</v>
      </c>
      <c r="V4" s="8">
        <v>141.90600000000001</v>
      </c>
      <c r="W4" s="8">
        <v>0</v>
      </c>
      <c r="X4" s="8">
        <v>343.57100000000003</v>
      </c>
      <c r="Y4" s="8">
        <v>0</v>
      </c>
      <c r="Z4" s="9">
        <v>-100</v>
      </c>
      <c r="AA4" s="8">
        <v>1914</v>
      </c>
      <c r="AB4" s="8">
        <v>3728</v>
      </c>
      <c r="AC4" s="8">
        <v>12652</v>
      </c>
      <c r="AD4" s="8">
        <v>16013</v>
      </c>
      <c r="AE4" s="9">
        <v>26.56496996522289</v>
      </c>
      <c r="AF4" s="8">
        <v>207</v>
      </c>
      <c r="AG4" s="8">
        <v>161</v>
      </c>
      <c r="AH4" s="8">
        <v>1381</v>
      </c>
      <c r="AI4" s="8">
        <v>1117</v>
      </c>
      <c r="AJ4" s="9">
        <v>-19.116582186821152</v>
      </c>
      <c r="AK4" s="8">
        <v>0</v>
      </c>
      <c r="AL4" s="8">
        <v>0</v>
      </c>
      <c r="AM4" s="8">
        <v>0</v>
      </c>
      <c r="AN4" s="8">
        <v>0</v>
      </c>
      <c r="AO4" s="9" t="s">
        <v>75</v>
      </c>
      <c r="AP4" s="8">
        <v>472</v>
      </c>
      <c r="AQ4" s="8">
        <v>0</v>
      </c>
      <c r="AR4" s="8">
        <v>16133</v>
      </c>
      <c r="AS4" s="8">
        <v>13283</v>
      </c>
      <c r="AT4" s="9">
        <v>-17.665654249054739</v>
      </c>
      <c r="AU4" s="8">
        <v>472</v>
      </c>
      <c r="AV4" s="8">
        <v>0</v>
      </c>
      <c r="AW4" s="8">
        <v>16133</v>
      </c>
      <c r="AX4" s="8">
        <v>13283</v>
      </c>
      <c r="AY4" s="9">
        <v>-17.665654249054739</v>
      </c>
      <c r="AZ4" s="8">
        <v>5020</v>
      </c>
      <c r="BA4" s="8">
        <v>229</v>
      </c>
      <c r="BB4" s="8">
        <v>35220</v>
      </c>
      <c r="BC4" s="8">
        <v>10951</v>
      </c>
      <c r="BD4" s="9">
        <v>-68.906871095968199</v>
      </c>
      <c r="BE4" s="8">
        <v>200</v>
      </c>
      <c r="BF4" s="8">
        <v>0</v>
      </c>
      <c r="BG4" s="8">
        <v>1484</v>
      </c>
      <c r="BH4" s="8">
        <v>400</v>
      </c>
      <c r="BI4" s="9">
        <v>-73.045822102425873</v>
      </c>
      <c r="BJ4" s="8">
        <v>20043.5</v>
      </c>
      <c r="BK4" s="8">
        <v>16505.75</v>
      </c>
      <c r="BL4" s="8">
        <v>125879.25</v>
      </c>
      <c r="BM4" s="8">
        <v>99285</v>
      </c>
      <c r="BN4" s="9">
        <v>-21.12679413008895</v>
      </c>
      <c r="BO4" s="8">
        <v>82</v>
      </c>
      <c r="BP4" s="8">
        <v>0</v>
      </c>
      <c r="BQ4" s="8">
        <v>1338</v>
      </c>
      <c r="BR4" s="8">
        <v>1406.5</v>
      </c>
      <c r="BS4" s="9">
        <v>5.119581464872951</v>
      </c>
      <c r="BT4" s="8">
        <v>17827</v>
      </c>
      <c r="BU4" s="8">
        <v>13998.75</v>
      </c>
      <c r="BV4" s="8">
        <v>108351</v>
      </c>
      <c r="BW4" s="8">
        <v>85002.5</v>
      </c>
      <c r="BX4" s="9">
        <v>-21.548947402423611</v>
      </c>
      <c r="BY4" s="8">
        <v>2134.5</v>
      </c>
      <c r="BZ4" s="8">
        <v>2507</v>
      </c>
      <c r="CA4" s="8">
        <v>16190.25</v>
      </c>
      <c r="CB4" s="8">
        <v>12876</v>
      </c>
      <c r="CC4" s="9">
        <v>-20.470653634131651</v>
      </c>
      <c r="CD4" s="8">
        <v>57</v>
      </c>
      <c r="CE4" s="8">
        <v>98</v>
      </c>
      <c r="CF4" s="8">
        <v>369</v>
      </c>
      <c r="CG4" s="8">
        <v>465</v>
      </c>
      <c r="CH4" s="9">
        <v>26.016260162601629</v>
      </c>
      <c r="CI4" s="8">
        <v>1144617</v>
      </c>
      <c r="CJ4" s="8">
        <v>1746911</v>
      </c>
      <c r="CK4" s="8">
        <v>6024559</v>
      </c>
      <c r="CL4" s="8">
        <v>7502772</v>
      </c>
      <c r="CM4" s="9">
        <v>24.536451547739841</v>
      </c>
      <c r="CN4" s="8">
        <v>5</v>
      </c>
      <c r="CO4" s="8">
        <v>8</v>
      </c>
      <c r="CP4" s="8">
        <v>25</v>
      </c>
      <c r="CQ4" s="8">
        <v>43</v>
      </c>
      <c r="CR4" s="9">
        <v>72</v>
      </c>
      <c r="CS4" s="8">
        <v>26865</v>
      </c>
      <c r="CT4" s="8">
        <v>55051</v>
      </c>
      <c r="CU4" s="8">
        <v>112917</v>
      </c>
      <c r="CV4" s="8">
        <v>176516</v>
      </c>
      <c r="CW4" s="9">
        <v>56.323671369235797</v>
      </c>
      <c r="CX4" s="8">
        <v>12279</v>
      </c>
      <c r="CY4" s="8">
        <v>26622</v>
      </c>
      <c r="CZ4" s="8">
        <v>71223</v>
      </c>
      <c r="DA4" s="8">
        <v>83637</v>
      </c>
      <c r="DB4" s="9">
        <v>17.429762857503899</v>
      </c>
      <c r="DC4" s="8">
        <v>14586</v>
      </c>
      <c r="DD4" s="8">
        <v>28429</v>
      </c>
      <c r="DE4" s="8">
        <v>41694</v>
      </c>
      <c r="DF4" s="8">
        <v>92879</v>
      </c>
      <c r="DG4" s="9">
        <v>122.7634671655394</v>
      </c>
      <c r="DH4" s="8">
        <v>3417</v>
      </c>
      <c r="DI4" s="8">
        <v>6475</v>
      </c>
      <c r="DJ4" s="8">
        <v>16450</v>
      </c>
      <c r="DK4" s="8">
        <v>21191</v>
      </c>
      <c r="DL4" s="9">
        <v>28.820668693009111</v>
      </c>
      <c r="DM4" s="8">
        <v>120</v>
      </c>
      <c r="DN4" s="8">
        <v>285</v>
      </c>
      <c r="DO4" s="8">
        <v>910</v>
      </c>
      <c r="DP4" s="8">
        <v>1248</v>
      </c>
      <c r="DQ4" s="9">
        <v>37.142857142857139</v>
      </c>
    </row>
    <row r="5" spans="1:121" x14ac:dyDescent="0.25">
      <c r="A5" s="7" t="s">
        <v>56</v>
      </c>
      <c r="B5" s="8">
        <v>8004</v>
      </c>
      <c r="C5" s="8">
        <v>0</v>
      </c>
      <c r="D5" s="8">
        <v>60095</v>
      </c>
      <c r="E5" s="8">
        <v>8227</v>
      </c>
      <c r="F5" s="9">
        <v>-86.310009152175724</v>
      </c>
      <c r="G5" s="8">
        <v>322344</v>
      </c>
      <c r="H5" s="8">
        <v>380247</v>
      </c>
      <c r="I5" s="8">
        <v>2239372</v>
      </c>
      <c r="J5" s="8">
        <v>2391096</v>
      </c>
      <c r="K5" s="9">
        <v>6.7752923587505762</v>
      </c>
      <c r="L5" s="8">
        <v>86933</v>
      </c>
      <c r="M5" s="8">
        <v>107401</v>
      </c>
      <c r="N5" s="8">
        <v>942670</v>
      </c>
      <c r="O5" s="8">
        <v>717865</v>
      </c>
      <c r="P5" s="9">
        <v>-23.847687950184049</v>
      </c>
      <c r="Q5" s="8">
        <v>19167</v>
      </c>
      <c r="R5" s="8">
        <v>16473</v>
      </c>
      <c r="S5" s="8">
        <v>281866</v>
      </c>
      <c r="T5" s="8">
        <v>102717</v>
      </c>
      <c r="U5" s="9">
        <v>-63.558215605997169</v>
      </c>
      <c r="V5" s="8">
        <v>541.80799999999999</v>
      </c>
      <c r="W5" s="8">
        <v>494.68099999999998</v>
      </c>
      <c r="X5" s="8">
        <v>1916.548</v>
      </c>
      <c r="Y5" s="8">
        <v>1929.134</v>
      </c>
      <c r="Z5" s="9">
        <v>0.65670152795546244</v>
      </c>
      <c r="AA5" s="8">
        <v>10263</v>
      </c>
      <c r="AB5" s="8">
        <v>13122</v>
      </c>
      <c r="AC5" s="8">
        <v>41856</v>
      </c>
      <c r="AD5" s="8">
        <v>50660</v>
      </c>
      <c r="AE5" s="9">
        <v>21.034021406727831</v>
      </c>
      <c r="AF5" s="8">
        <v>5176</v>
      </c>
      <c r="AG5" s="8">
        <v>6568</v>
      </c>
      <c r="AH5" s="8">
        <v>20603</v>
      </c>
      <c r="AI5" s="8">
        <v>27059</v>
      </c>
      <c r="AJ5" s="9">
        <v>31.3352424404213</v>
      </c>
      <c r="AK5" s="8">
        <v>0</v>
      </c>
      <c r="AL5" s="8">
        <v>0</v>
      </c>
      <c r="AM5" s="8">
        <v>0</v>
      </c>
      <c r="AN5" s="8">
        <v>0</v>
      </c>
      <c r="AO5" s="9" t="s">
        <v>75</v>
      </c>
      <c r="AP5" s="8">
        <v>1921</v>
      </c>
      <c r="AQ5" s="8">
        <v>0</v>
      </c>
      <c r="AR5" s="8">
        <v>10998</v>
      </c>
      <c r="AS5" s="8">
        <v>43</v>
      </c>
      <c r="AT5" s="9">
        <v>-99.609019821785779</v>
      </c>
      <c r="AU5" s="8">
        <v>0</v>
      </c>
      <c r="AV5" s="8">
        <v>0</v>
      </c>
      <c r="AW5" s="8">
        <v>467</v>
      </c>
      <c r="AX5" s="8">
        <v>43</v>
      </c>
      <c r="AY5" s="9">
        <v>-90.792291220556748</v>
      </c>
      <c r="AZ5" s="8">
        <v>54337</v>
      </c>
      <c r="BA5" s="8">
        <v>71019</v>
      </c>
      <c r="BB5" s="8">
        <v>529292</v>
      </c>
      <c r="BC5" s="8">
        <v>461207</v>
      </c>
      <c r="BD5" s="9">
        <v>-12.863409989193119</v>
      </c>
      <c r="BE5" s="8">
        <v>3152</v>
      </c>
      <c r="BF5" s="8">
        <v>3578</v>
      </c>
      <c r="BG5" s="8">
        <v>25907</v>
      </c>
      <c r="BH5" s="8">
        <v>23428</v>
      </c>
      <c r="BI5" s="9">
        <v>-9.5688423978075434</v>
      </c>
      <c r="BJ5" s="8">
        <v>1378</v>
      </c>
      <c r="BK5" s="8">
        <v>1079</v>
      </c>
      <c r="BL5" s="8">
        <v>16192</v>
      </c>
      <c r="BM5" s="8">
        <v>8851</v>
      </c>
      <c r="BN5" s="9">
        <v>-45.33720355731225</v>
      </c>
      <c r="BO5" s="8">
        <v>0</v>
      </c>
      <c r="BP5" s="8">
        <v>0</v>
      </c>
      <c r="BQ5" s="8">
        <v>171</v>
      </c>
      <c r="BR5" s="8">
        <v>17</v>
      </c>
      <c r="BS5" s="9">
        <v>-90.058479532163744</v>
      </c>
      <c r="BT5" s="8">
        <v>383</v>
      </c>
      <c r="BU5" s="8">
        <v>339</v>
      </c>
      <c r="BV5" s="8">
        <v>1960.5</v>
      </c>
      <c r="BW5" s="8">
        <v>4392.5</v>
      </c>
      <c r="BX5" s="9">
        <v>124.049987248151</v>
      </c>
      <c r="BY5" s="8">
        <v>995</v>
      </c>
      <c r="BZ5" s="8">
        <v>740</v>
      </c>
      <c r="CA5" s="8">
        <v>14060.5</v>
      </c>
      <c r="CB5" s="8">
        <v>4441.5</v>
      </c>
      <c r="CC5" s="9">
        <v>-68.411507414387827</v>
      </c>
      <c r="CD5" s="8">
        <v>236</v>
      </c>
      <c r="CE5" s="8">
        <v>264</v>
      </c>
      <c r="CF5" s="8">
        <v>967</v>
      </c>
      <c r="CG5" s="8">
        <v>1058</v>
      </c>
      <c r="CH5" s="9">
        <v>9.4105480868665978</v>
      </c>
      <c r="CI5" s="8">
        <v>3798635</v>
      </c>
      <c r="CJ5" s="8">
        <v>5114651</v>
      </c>
      <c r="CK5" s="8">
        <v>14979769</v>
      </c>
      <c r="CL5" s="8">
        <v>18798568</v>
      </c>
      <c r="CM5" s="9">
        <v>25.493043317290141</v>
      </c>
      <c r="CN5" s="8">
        <v>0</v>
      </c>
      <c r="CO5" s="8">
        <v>1</v>
      </c>
      <c r="CP5" s="8">
        <v>7</v>
      </c>
      <c r="CQ5" s="8">
        <v>9</v>
      </c>
      <c r="CR5" s="9">
        <v>28.57142857142858</v>
      </c>
      <c r="CS5" s="8">
        <v>189921</v>
      </c>
      <c r="CT5" s="8">
        <v>207260</v>
      </c>
      <c r="CU5" s="8">
        <v>307243</v>
      </c>
      <c r="CV5" s="8">
        <v>412340</v>
      </c>
      <c r="CW5" s="9">
        <v>34.206475005126237</v>
      </c>
      <c r="CX5" s="8">
        <v>189921</v>
      </c>
      <c r="CY5" s="8">
        <v>206816</v>
      </c>
      <c r="CZ5" s="8">
        <v>305053</v>
      </c>
      <c r="DA5" s="8">
        <v>408942</v>
      </c>
      <c r="DB5" s="9">
        <v>34.056049276683069</v>
      </c>
      <c r="DC5" s="8">
        <v>0</v>
      </c>
      <c r="DD5" s="8">
        <v>444</v>
      </c>
      <c r="DE5" s="8">
        <v>2190</v>
      </c>
      <c r="DF5" s="8">
        <v>3398</v>
      </c>
      <c r="DG5" s="9">
        <v>55.159817351598178</v>
      </c>
      <c r="DH5" s="8">
        <v>42662</v>
      </c>
      <c r="DI5" s="8">
        <v>48678</v>
      </c>
      <c r="DJ5" s="8">
        <v>72572</v>
      </c>
      <c r="DK5" s="8">
        <v>107862</v>
      </c>
      <c r="DL5" s="9">
        <v>48.627569861654621</v>
      </c>
      <c r="DM5" s="8">
        <v>224</v>
      </c>
      <c r="DN5" s="8">
        <v>274</v>
      </c>
      <c r="DO5" s="8">
        <v>1846</v>
      </c>
      <c r="DP5" s="8">
        <v>1481</v>
      </c>
      <c r="DQ5" s="9">
        <v>-19.772481040086671</v>
      </c>
    </row>
    <row r="6" spans="1:121" x14ac:dyDescent="0.25">
      <c r="A6" s="7" t="s">
        <v>57</v>
      </c>
      <c r="B6" s="8">
        <v>51230</v>
      </c>
      <c r="C6" s="8">
        <v>38315</v>
      </c>
      <c r="D6" s="8">
        <v>372598</v>
      </c>
      <c r="E6" s="8">
        <v>395796</v>
      </c>
      <c r="F6" s="9">
        <v>6.2260130220774101</v>
      </c>
      <c r="G6" s="8">
        <v>254508</v>
      </c>
      <c r="H6" s="8">
        <v>232068</v>
      </c>
      <c r="I6" s="8">
        <v>1917064</v>
      </c>
      <c r="J6" s="8">
        <v>1703062</v>
      </c>
      <c r="K6" s="9">
        <v>-11.16300759912032</v>
      </c>
      <c r="L6" s="8">
        <v>74039</v>
      </c>
      <c r="M6" s="8">
        <v>89509</v>
      </c>
      <c r="N6" s="8">
        <v>668509</v>
      </c>
      <c r="O6" s="8">
        <v>658598</v>
      </c>
      <c r="P6" s="9">
        <v>-1.482552964881549</v>
      </c>
      <c r="Q6" s="8">
        <v>0</v>
      </c>
      <c r="R6" s="8">
        <v>0</v>
      </c>
      <c r="S6" s="8">
        <v>0</v>
      </c>
      <c r="T6" s="8">
        <v>9</v>
      </c>
      <c r="U6" s="9" t="s">
        <v>75</v>
      </c>
      <c r="V6" s="8">
        <v>1398.6579999999999</v>
      </c>
      <c r="W6" s="8">
        <v>1110.192</v>
      </c>
      <c r="X6" s="8">
        <v>10471.133</v>
      </c>
      <c r="Y6" s="8">
        <v>5240.2850000000017</v>
      </c>
      <c r="Z6" s="9">
        <v>-49.954938018646097</v>
      </c>
      <c r="AA6" s="8">
        <v>7487</v>
      </c>
      <c r="AB6" s="8">
        <v>5684</v>
      </c>
      <c r="AC6" s="8">
        <v>35386</v>
      </c>
      <c r="AD6" s="8">
        <v>31755</v>
      </c>
      <c r="AE6" s="9">
        <v>-10.261120217034991</v>
      </c>
      <c r="AF6" s="8">
        <v>1695</v>
      </c>
      <c r="AG6" s="8">
        <v>1301</v>
      </c>
      <c r="AH6" s="8">
        <v>11082</v>
      </c>
      <c r="AI6" s="8">
        <v>8875</v>
      </c>
      <c r="AJ6" s="9">
        <v>-19.91517776574625</v>
      </c>
      <c r="AK6" s="8">
        <v>0</v>
      </c>
      <c r="AL6" s="8">
        <v>0</v>
      </c>
      <c r="AM6" s="8">
        <v>0</v>
      </c>
      <c r="AN6" s="8">
        <v>0</v>
      </c>
      <c r="AO6" s="9" t="s">
        <v>75</v>
      </c>
      <c r="AP6" s="8">
        <v>0</v>
      </c>
      <c r="AQ6" s="8">
        <v>33000</v>
      </c>
      <c r="AR6" s="8">
        <v>6050</v>
      </c>
      <c r="AS6" s="8">
        <v>33000</v>
      </c>
      <c r="AT6" s="9">
        <v>445.4545454545455</v>
      </c>
      <c r="AU6" s="8">
        <v>0</v>
      </c>
      <c r="AV6" s="8">
        <v>0</v>
      </c>
      <c r="AW6" s="8">
        <v>0</v>
      </c>
      <c r="AX6" s="8">
        <v>0</v>
      </c>
      <c r="AY6" s="9" t="s">
        <v>75</v>
      </c>
      <c r="AZ6" s="8">
        <v>0</v>
      </c>
      <c r="BA6" s="8">
        <v>0</v>
      </c>
      <c r="BB6" s="8">
        <v>44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75</v>
      </c>
      <c r="BJ6" s="8">
        <v>0</v>
      </c>
      <c r="BK6" s="8">
        <v>0</v>
      </c>
      <c r="BL6" s="8">
        <v>0</v>
      </c>
      <c r="BM6" s="8">
        <v>0</v>
      </c>
      <c r="BN6" s="9" t="s">
        <v>75</v>
      </c>
      <c r="BO6" s="8">
        <v>0</v>
      </c>
      <c r="BP6" s="8">
        <v>0</v>
      </c>
      <c r="BQ6" s="8">
        <v>0</v>
      </c>
      <c r="BR6" s="8">
        <v>0</v>
      </c>
      <c r="BS6" s="9" t="s">
        <v>75</v>
      </c>
      <c r="BT6" s="8">
        <v>0</v>
      </c>
      <c r="BU6" s="8">
        <v>0</v>
      </c>
      <c r="BV6" s="8">
        <v>0</v>
      </c>
      <c r="BW6" s="8">
        <v>0</v>
      </c>
      <c r="BX6" s="9" t="s">
        <v>75</v>
      </c>
      <c r="BY6" s="8">
        <v>0</v>
      </c>
      <c r="BZ6" s="8">
        <v>0</v>
      </c>
      <c r="CA6" s="8">
        <v>0</v>
      </c>
      <c r="CB6" s="8">
        <v>0</v>
      </c>
      <c r="CC6" s="9" t="s">
        <v>75</v>
      </c>
      <c r="CD6" s="8">
        <v>75</v>
      </c>
      <c r="CE6" s="8">
        <v>68</v>
      </c>
      <c r="CF6" s="8">
        <v>490</v>
      </c>
      <c r="CG6" s="8">
        <v>468</v>
      </c>
      <c r="CH6" s="9">
        <v>-4.4897959183673493</v>
      </c>
      <c r="CI6" s="8">
        <v>546736</v>
      </c>
      <c r="CJ6" s="8">
        <v>600432</v>
      </c>
      <c r="CK6" s="8">
        <v>3561176</v>
      </c>
      <c r="CL6" s="8">
        <v>3818120</v>
      </c>
      <c r="CM6" s="9">
        <v>7.2151446600785789</v>
      </c>
      <c r="CN6" s="8">
        <v>2</v>
      </c>
      <c r="CO6" s="8">
        <v>0</v>
      </c>
      <c r="CP6" s="8">
        <v>3</v>
      </c>
      <c r="CQ6" s="8">
        <v>0</v>
      </c>
      <c r="CR6" s="9">
        <v>-100</v>
      </c>
      <c r="CS6" s="8">
        <v>0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75</v>
      </c>
      <c r="DC6" s="8">
        <v>0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75</v>
      </c>
      <c r="DM6" s="8">
        <v>0</v>
      </c>
      <c r="DN6" s="8">
        <v>0</v>
      </c>
      <c r="DO6" s="8">
        <v>0</v>
      </c>
      <c r="DP6" s="8">
        <v>0</v>
      </c>
      <c r="DQ6" s="9" t="s">
        <v>75</v>
      </c>
    </row>
    <row r="7" spans="1:121" x14ac:dyDescent="0.25">
      <c r="A7" s="7" t="s">
        <v>58</v>
      </c>
      <c r="B7" s="8">
        <v>2263960</v>
      </c>
      <c r="C7" s="8">
        <v>2202096</v>
      </c>
      <c r="D7" s="8">
        <v>16372495</v>
      </c>
      <c r="E7" s="8">
        <v>15259646</v>
      </c>
      <c r="F7" s="9">
        <v>-6.797064222649027</v>
      </c>
      <c r="G7" s="8">
        <v>200130</v>
      </c>
      <c r="H7" s="8">
        <v>10020</v>
      </c>
      <c r="I7" s="8">
        <v>908455</v>
      </c>
      <c r="J7" s="8">
        <v>308616</v>
      </c>
      <c r="K7" s="9">
        <v>-66.028476919605254</v>
      </c>
      <c r="L7" s="8">
        <v>5727691</v>
      </c>
      <c r="M7" s="8">
        <v>5812016</v>
      </c>
      <c r="N7" s="8">
        <v>41698088</v>
      </c>
      <c r="O7" s="8">
        <v>41464268</v>
      </c>
      <c r="P7" s="9">
        <v>-0.56074513536448478</v>
      </c>
      <c r="Q7" s="8">
        <v>4854355</v>
      </c>
      <c r="R7" s="8">
        <v>4859784</v>
      </c>
      <c r="S7" s="8">
        <v>32625570</v>
      </c>
      <c r="T7" s="8">
        <v>32857099</v>
      </c>
      <c r="U7" s="9">
        <v>0.7096550343794803</v>
      </c>
      <c r="V7" s="8">
        <v>81.36</v>
      </c>
      <c r="W7" s="8">
        <v>60.847999999999999</v>
      </c>
      <c r="X7" s="8">
        <v>430.43999999999988</v>
      </c>
      <c r="Y7" s="8">
        <v>372.5390000000001</v>
      </c>
      <c r="Z7" s="9">
        <v>-13.45158442523925</v>
      </c>
      <c r="AA7" s="8">
        <v>344292</v>
      </c>
      <c r="AB7" s="8">
        <v>351845</v>
      </c>
      <c r="AC7" s="8">
        <v>2346948</v>
      </c>
      <c r="AD7" s="8">
        <v>2105808</v>
      </c>
      <c r="AE7" s="9">
        <v>-10.274620485839479</v>
      </c>
      <c r="AF7" s="8">
        <v>324427</v>
      </c>
      <c r="AG7" s="8">
        <v>336702</v>
      </c>
      <c r="AH7" s="8">
        <v>2234669</v>
      </c>
      <c r="AI7" s="8">
        <v>2004274</v>
      </c>
      <c r="AJ7" s="9">
        <v>-10.310028017572179</v>
      </c>
      <c r="AK7" s="8">
        <v>261166</v>
      </c>
      <c r="AL7" s="8">
        <v>359809</v>
      </c>
      <c r="AM7" s="8">
        <v>2025580</v>
      </c>
      <c r="AN7" s="8">
        <v>2111664</v>
      </c>
      <c r="AO7" s="9">
        <v>4.2498444889858717</v>
      </c>
      <c r="AP7" s="8">
        <v>5393024</v>
      </c>
      <c r="AQ7" s="8">
        <v>5206927</v>
      </c>
      <c r="AR7" s="8">
        <v>36462756</v>
      </c>
      <c r="AS7" s="8">
        <v>36690366</v>
      </c>
      <c r="AT7" s="9">
        <v>0.6242259910358996</v>
      </c>
      <c r="AU7" s="8">
        <v>4290560</v>
      </c>
      <c r="AV7" s="8">
        <v>4351166</v>
      </c>
      <c r="AW7" s="8">
        <v>28978512</v>
      </c>
      <c r="AX7" s="8">
        <v>29223590</v>
      </c>
      <c r="AY7" s="9">
        <v>0.84572320345502305</v>
      </c>
      <c r="AZ7" s="8">
        <v>866117</v>
      </c>
      <c r="BA7" s="8">
        <v>950267</v>
      </c>
      <c r="BB7" s="8">
        <v>8991656</v>
      </c>
      <c r="BC7" s="8">
        <v>8566666</v>
      </c>
      <c r="BD7" s="9">
        <v>-4.7264930953764264</v>
      </c>
      <c r="BE7" s="8">
        <v>29326</v>
      </c>
      <c r="BF7" s="8">
        <v>32300</v>
      </c>
      <c r="BG7" s="8">
        <v>287882</v>
      </c>
      <c r="BH7" s="8">
        <v>287402</v>
      </c>
      <c r="BI7" s="9">
        <v>-0.16673498169389239</v>
      </c>
      <c r="BJ7" s="8">
        <v>415262</v>
      </c>
      <c r="BK7" s="8">
        <v>406823</v>
      </c>
      <c r="BL7" s="8">
        <v>2759610</v>
      </c>
      <c r="BM7" s="8">
        <v>2740564</v>
      </c>
      <c r="BN7" s="9">
        <v>-0.69016998778812411</v>
      </c>
      <c r="BO7" s="8">
        <v>341811</v>
      </c>
      <c r="BP7" s="8">
        <v>340816</v>
      </c>
      <c r="BQ7" s="8">
        <v>2299189</v>
      </c>
      <c r="BR7" s="8">
        <v>2283198</v>
      </c>
      <c r="BS7" s="9">
        <v>-0.6955061110678572</v>
      </c>
      <c r="BT7" s="8">
        <v>0</v>
      </c>
      <c r="BU7" s="8">
        <v>0</v>
      </c>
      <c r="BV7" s="8">
        <v>134</v>
      </c>
      <c r="BW7" s="8">
        <v>13</v>
      </c>
      <c r="BX7" s="9">
        <v>-90.298507462686572</v>
      </c>
      <c r="BY7" s="8">
        <v>73451</v>
      </c>
      <c r="BZ7" s="8">
        <v>66007</v>
      </c>
      <c r="CA7" s="8">
        <v>460287</v>
      </c>
      <c r="CB7" s="8">
        <v>457353</v>
      </c>
      <c r="CC7" s="9">
        <v>-0.63742838707155158</v>
      </c>
      <c r="CD7" s="8">
        <v>2935</v>
      </c>
      <c r="CE7" s="8">
        <v>3198</v>
      </c>
      <c r="CF7" s="8">
        <v>14634</v>
      </c>
      <c r="CG7" s="8">
        <v>16863</v>
      </c>
      <c r="CH7" s="9">
        <v>15.231652316523171</v>
      </c>
      <c r="CI7" s="8">
        <v>46663222</v>
      </c>
      <c r="CJ7" s="8">
        <v>51880605</v>
      </c>
      <c r="CK7" s="8">
        <v>265844710</v>
      </c>
      <c r="CL7" s="8">
        <v>305122470</v>
      </c>
      <c r="CM7" s="9">
        <v>14.774700613753041</v>
      </c>
      <c r="CN7" s="8">
        <v>0</v>
      </c>
      <c r="CO7" s="8">
        <v>0</v>
      </c>
      <c r="CP7" s="8">
        <v>1</v>
      </c>
      <c r="CQ7" s="8">
        <v>0</v>
      </c>
      <c r="CR7" s="9">
        <v>-100</v>
      </c>
      <c r="CS7" s="8">
        <v>918075</v>
      </c>
      <c r="CT7" s="8">
        <v>950463</v>
      </c>
      <c r="CU7" s="8">
        <v>2008506</v>
      </c>
      <c r="CV7" s="8">
        <v>2875333</v>
      </c>
      <c r="CW7" s="9">
        <v>43.157799877122592</v>
      </c>
      <c r="CX7" s="8">
        <v>918075</v>
      </c>
      <c r="CY7" s="8">
        <v>950463</v>
      </c>
      <c r="CZ7" s="8">
        <v>2008506</v>
      </c>
      <c r="DA7" s="8">
        <v>2875309</v>
      </c>
      <c r="DB7" s="9">
        <v>43.156604959108897</v>
      </c>
      <c r="DC7" s="8">
        <v>0</v>
      </c>
      <c r="DD7" s="8">
        <v>0</v>
      </c>
      <c r="DE7" s="8">
        <v>0</v>
      </c>
      <c r="DF7" s="8">
        <v>24</v>
      </c>
      <c r="DG7" s="9" t="s">
        <v>75</v>
      </c>
      <c r="DH7" s="8">
        <v>210067</v>
      </c>
      <c r="DI7" s="8">
        <v>213108</v>
      </c>
      <c r="DJ7" s="8">
        <v>408738</v>
      </c>
      <c r="DK7" s="8">
        <v>603092</v>
      </c>
      <c r="DL7" s="9">
        <v>47.549775161594972</v>
      </c>
      <c r="DM7" s="8">
        <v>455</v>
      </c>
      <c r="DN7" s="8">
        <v>457</v>
      </c>
      <c r="DO7" s="8">
        <v>1770</v>
      </c>
      <c r="DP7" s="8">
        <v>2292</v>
      </c>
      <c r="DQ7" s="9">
        <v>29.491525423728799</v>
      </c>
    </row>
    <row r="8" spans="1:121" x14ac:dyDescent="0.25">
      <c r="A8" s="7" t="s">
        <v>59</v>
      </c>
      <c r="B8" s="8">
        <v>133171</v>
      </c>
      <c r="C8" s="8">
        <v>160208</v>
      </c>
      <c r="D8" s="8">
        <v>842101</v>
      </c>
      <c r="E8" s="8">
        <v>792902</v>
      </c>
      <c r="F8" s="9">
        <v>-5.842410827204815</v>
      </c>
      <c r="G8" s="8">
        <v>154839</v>
      </c>
      <c r="H8" s="8">
        <v>103662</v>
      </c>
      <c r="I8" s="8">
        <v>927738</v>
      </c>
      <c r="J8" s="8">
        <v>1184315</v>
      </c>
      <c r="K8" s="9">
        <v>27.656191726543479</v>
      </c>
      <c r="L8" s="8">
        <v>206422</v>
      </c>
      <c r="M8" s="8">
        <v>170607</v>
      </c>
      <c r="N8" s="8">
        <v>1366950</v>
      </c>
      <c r="O8" s="8">
        <v>1225621</v>
      </c>
      <c r="P8" s="9">
        <v>-10.33900288964483</v>
      </c>
      <c r="Q8" s="8">
        <v>129036</v>
      </c>
      <c r="R8" s="8">
        <v>117849</v>
      </c>
      <c r="S8" s="8">
        <v>993881</v>
      </c>
      <c r="T8" s="8">
        <v>853725</v>
      </c>
      <c r="U8" s="9">
        <v>-14.101889461615629</v>
      </c>
      <c r="V8" s="8">
        <v>1477.579</v>
      </c>
      <c r="W8" s="8">
        <v>1158.2909999999999</v>
      </c>
      <c r="X8" s="8">
        <v>7512.8649999999971</v>
      </c>
      <c r="Y8" s="8">
        <v>7297.0209999999988</v>
      </c>
      <c r="Z8" s="9">
        <v>-2.8729918612939258</v>
      </c>
      <c r="AA8" s="8">
        <v>18828</v>
      </c>
      <c r="AB8" s="8">
        <v>9362</v>
      </c>
      <c r="AC8" s="8">
        <v>98370</v>
      </c>
      <c r="AD8" s="8">
        <v>67344</v>
      </c>
      <c r="AE8" s="9">
        <v>-31.540103690149429</v>
      </c>
      <c r="AF8" s="8">
        <v>1325</v>
      </c>
      <c r="AG8" s="8">
        <v>1245</v>
      </c>
      <c r="AH8" s="8">
        <v>21506</v>
      </c>
      <c r="AI8" s="8">
        <v>14644</v>
      </c>
      <c r="AJ8" s="9">
        <v>-31.907374686134101</v>
      </c>
      <c r="AK8" s="8">
        <v>0</v>
      </c>
      <c r="AL8" s="8">
        <v>0</v>
      </c>
      <c r="AM8" s="8">
        <v>0</v>
      </c>
      <c r="AN8" s="8">
        <v>0</v>
      </c>
      <c r="AO8" s="9" t="s">
        <v>75</v>
      </c>
      <c r="AP8" s="8">
        <v>181101</v>
      </c>
      <c r="AQ8" s="8">
        <v>168021</v>
      </c>
      <c r="AR8" s="8">
        <v>1185851</v>
      </c>
      <c r="AS8" s="8">
        <v>951431</v>
      </c>
      <c r="AT8" s="9">
        <v>-19.768082162092881</v>
      </c>
      <c r="AU8" s="8">
        <v>24070</v>
      </c>
      <c r="AV8" s="8">
        <v>15807</v>
      </c>
      <c r="AW8" s="8">
        <v>242170</v>
      </c>
      <c r="AX8" s="8">
        <v>124719</v>
      </c>
      <c r="AY8" s="9">
        <v>-48.499401247057847</v>
      </c>
      <c r="AZ8" s="8">
        <v>65105</v>
      </c>
      <c r="BA8" s="8">
        <v>66683</v>
      </c>
      <c r="BB8" s="8">
        <v>444806</v>
      </c>
      <c r="BC8" s="8">
        <v>478883</v>
      </c>
      <c r="BD8" s="9">
        <v>7.6610927010876688</v>
      </c>
      <c r="BE8" s="8">
        <v>2125</v>
      </c>
      <c r="BF8" s="8">
        <v>2145</v>
      </c>
      <c r="BG8" s="8">
        <v>14446</v>
      </c>
      <c r="BH8" s="8">
        <v>14679</v>
      </c>
      <c r="BI8" s="9">
        <v>1.612903225806448</v>
      </c>
      <c r="BJ8" s="8">
        <v>20938.75</v>
      </c>
      <c r="BK8" s="8">
        <v>15407.25</v>
      </c>
      <c r="BL8" s="8">
        <v>132509.75</v>
      </c>
      <c r="BM8" s="8">
        <v>112862.5</v>
      </c>
      <c r="BN8" s="9">
        <v>-14.82702216252012</v>
      </c>
      <c r="BO8" s="8">
        <v>2106</v>
      </c>
      <c r="BP8" s="8">
        <v>1260</v>
      </c>
      <c r="BQ8" s="8">
        <v>21338.5</v>
      </c>
      <c r="BR8" s="8">
        <v>10839.5</v>
      </c>
      <c r="BS8" s="9">
        <v>-49.202146355179607</v>
      </c>
      <c r="BT8" s="8">
        <v>13705.25</v>
      </c>
      <c r="BU8" s="8">
        <v>11847</v>
      </c>
      <c r="BV8" s="8">
        <v>89673.25</v>
      </c>
      <c r="BW8" s="8">
        <v>85602.25</v>
      </c>
      <c r="BX8" s="9">
        <v>-4.5398153853016368</v>
      </c>
      <c r="BY8" s="8">
        <v>5127.5</v>
      </c>
      <c r="BZ8" s="8">
        <v>2300.25</v>
      </c>
      <c r="CA8" s="8">
        <v>21498</v>
      </c>
      <c r="CB8" s="8">
        <v>16420.75</v>
      </c>
      <c r="CC8" s="9">
        <v>-23.61731323844079</v>
      </c>
      <c r="CD8" s="8">
        <v>123</v>
      </c>
      <c r="CE8" s="8">
        <v>127</v>
      </c>
      <c r="CF8" s="8">
        <v>907</v>
      </c>
      <c r="CG8" s="8">
        <v>883</v>
      </c>
      <c r="CH8" s="9">
        <v>-2.6460859977949269</v>
      </c>
      <c r="CI8" s="8">
        <v>3509930</v>
      </c>
      <c r="CJ8" s="8">
        <v>3659128</v>
      </c>
      <c r="CK8" s="8">
        <v>19945157</v>
      </c>
      <c r="CL8" s="8">
        <v>21592515</v>
      </c>
      <c r="CM8" s="9">
        <v>8.2594386196107621</v>
      </c>
      <c r="CN8" s="8">
        <v>26</v>
      </c>
      <c r="CO8" s="8">
        <v>24</v>
      </c>
      <c r="CP8" s="8">
        <v>159</v>
      </c>
      <c r="CQ8" s="8">
        <v>174</v>
      </c>
      <c r="CR8" s="9">
        <v>9.4339622641509493</v>
      </c>
      <c r="CS8" s="8">
        <v>48241</v>
      </c>
      <c r="CT8" s="8">
        <v>66777</v>
      </c>
      <c r="CU8" s="8">
        <v>177332</v>
      </c>
      <c r="CV8" s="8">
        <v>312311</v>
      </c>
      <c r="CW8" s="9">
        <v>76.11654974849435</v>
      </c>
      <c r="CX8" s="8">
        <v>2418</v>
      </c>
      <c r="CY8" s="8">
        <v>3493</v>
      </c>
      <c r="CZ8" s="8">
        <v>11649</v>
      </c>
      <c r="DA8" s="8">
        <v>14231</v>
      </c>
      <c r="DB8" s="9">
        <v>22.164992703236319</v>
      </c>
      <c r="DC8" s="8">
        <v>45823</v>
      </c>
      <c r="DD8" s="8">
        <v>63284</v>
      </c>
      <c r="DE8" s="8">
        <v>165683</v>
      </c>
      <c r="DF8" s="8">
        <v>298080</v>
      </c>
      <c r="DG8" s="9">
        <v>79.909827803697425</v>
      </c>
      <c r="DH8" s="8">
        <v>1275</v>
      </c>
      <c r="DI8" s="8">
        <v>1702</v>
      </c>
      <c r="DJ8" s="8">
        <v>6647</v>
      </c>
      <c r="DK8" s="8">
        <v>8138</v>
      </c>
      <c r="DL8" s="9">
        <v>22.431171957273961</v>
      </c>
      <c r="DM8" s="8">
        <v>1279</v>
      </c>
      <c r="DN8" s="8">
        <v>1870</v>
      </c>
      <c r="DO8" s="8">
        <v>7007</v>
      </c>
      <c r="DP8" s="8">
        <v>12976</v>
      </c>
      <c r="DQ8" s="9">
        <v>85.186242329099485</v>
      </c>
    </row>
    <row r="9" spans="1:121" x14ac:dyDescent="0.25">
      <c r="A9" s="7" t="s">
        <v>60</v>
      </c>
      <c r="B9" s="8">
        <v>258049</v>
      </c>
      <c r="C9" s="8">
        <v>211437</v>
      </c>
      <c r="D9" s="8">
        <v>876440</v>
      </c>
      <c r="E9" s="8">
        <v>871043</v>
      </c>
      <c r="F9" s="9">
        <v>-0.61578659120989698</v>
      </c>
      <c r="G9" s="8">
        <v>43504</v>
      </c>
      <c r="H9" s="8">
        <v>35243</v>
      </c>
      <c r="I9" s="8">
        <v>238779</v>
      </c>
      <c r="J9" s="8">
        <v>257252</v>
      </c>
      <c r="K9" s="9">
        <v>7.7364424844730877</v>
      </c>
      <c r="L9" s="8">
        <v>1338242</v>
      </c>
      <c r="M9" s="8">
        <v>1390579</v>
      </c>
      <c r="N9" s="8">
        <v>8051608</v>
      </c>
      <c r="O9" s="8">
        <v>8507312</v>
      </c>
      <c r="P9" s="9">
        <v>5.6597887030764582</v>
      </c>
      <c r="Q9" s="8">
        <v>36703</v>
      </c>
      <c r="R9" s="8">
        <v>35531</v>
      </c>
      <c r="S9" s="8">
        <v>222807</v>
      </c>
      <c r="T9" s="8">
        <v>210393</v>
      </c>
      <c r="U9" s="9">
        <v>-5.5716382339872581</v>
      </c>
      <c r="V9" s="8">
        <v>215.404</v>
      </c>
      <c r="W9" s="8">
        <v>135.56700000000001</v>
      </c>
      <c r="X9" s="8">
        <v>1086.114</v>
      </c>
      <c r="Y9" s="8">
        <v>881.529</v>
      </c>
      <c r="Z9" s="9">
        <v>-18.836420486247292</v>
      </c>
      <c r="AA9" s="8">
        <v>10660</v>
      </c>
      <c r="AB9" s="8">
        <v>18573</v>
      </c>
      <c r="AC9" s="8">
        <v>45395</v>
      </c>
      <c r="AD9" s="8">
        <v>75450</v>
      </c>
      <c r="AE9" s="9">
        <v>66.207732129089095</v>
      </c>
      <c r="AF9" s="8">
        <v>168</v>
      </c>
      <c r="AG9" s="8">
        <v>40</v>
      </c>
      <c r="AH9" s="8">
        <v>1060</v>
      </c>
      <c r="AI9" s="8">
        <v>808</v>
      </c>
      <c r="AJ9" s="9">
        <v>-23.773584905660371</v>
      </c>
      <c r="AK9" s="8">
        <v>0</v>
      </c>
      <c r="AL9" s="8">
        <v>869</v>
      </c>
      <c r="AM9" s="8">
        <v>0</v>
      </c>
      <c r="AN9" s="8">
        <v>3633</v>
      </c>
      <c r="AO9" s="9" t="s">
        <v>75</v>
      </c>
      <c r="AP9" s="8">
        <v>1627</v>
      </c>
      <c r="AQ9" s="8">
        <v>1177</v>
      </c>
      <c r="AR9" s="8">
        <v>14663</v>
      </c>
      <c r="AS9" s="8">
        <v>8670</v>
      </c>
      <c r="AT9" s="9">
        <v>-40.871581531746571</v>
      </c>
      <c r="AU9" s="8">
        <v>0</v>
      </c>
      <c r="AV9" s="8">
        <v>0</v>
      </c>
      <c r="AW9" s="8">
        <v>10</v>
      </c>
      <c r="AX9" s="8">
        <v>2</v>
      </c>
      <c r="AY9" s="9">
        <v>-80</v>
      </c>
      <c r="AZ9" s="8">
        <v>1334885</v>
      </c>
      <c r="BA9" s="8">
        <v>1367581</v>
      </c>
      <c r="BB9" s="8">
        <v>7989965</v>
      </c>
      <c r="BC9" s="8">
        <v>8408436</v>
      </c>
      <c r="BD9" s="9">
        <v>5.2374572354196829</v>
      </c>
      <c r="BE9" s="8">
        <v>63881</v>
      </c>
      <c r="BF9" s="8">
        <v>64986</v>
      </c>
      <c r="BG9" s="8">
        <v>384715</v>
      </c>
      <c r="BH9" s="8">
        <v>400908</v>
      </c>
      <c r="BI9" s="9">
        <v>4.209089845729963</v>
      </c>
      <c r="BJ9" s="8">
        <v>9710</v>
      </c>
      <c r="BK9" s="8">
        <v>9364</v>
      </c>
      <c r="BL9" s="8">
        <v>59517</v>
      </c>
      <c r="BM9" s="8">
        <v>56641</v>
      </c>
      <c r="BN9" s="9">
        <v>-4.8322328074331722</v>
      </c>
      <c r="BO9" s="8">
        <v>0</v>
      </c>
      <c r="BP9" s="8">
        <v>0</v>
      </c>
      <c r="BQ9" s="8">
        <v>4</v>
      </c>
      <c r="BR9" s="8">
        <v>2</v>
      </c>
      <c r="BS9" s="9">
        <v>-50</v>
      </c>
      <c r="BT9" s="8">
        <v>9710</v>
      </c>
      <c r="BU9" s="8">
        <v>9364</v>
      </c>
      <c r="BV9" s="8">
        <v>59493</v>
      </c>
      <c r="BW9" s="8">
        <v>56635</v>
      </c>
      <c r="BX9" s="9">
        <v>-4.8039265123627928</v>
      </c>
      <c r="BY9" s="8">
        <v>0</v>
      </c>
      <c r="BZ9" s="8">
        <v>0</v>
      </c>
      <c r="CA9" s="8">
        <v>20</v>
      </c>
      <c r="CB9" s="8">
        <v>4</v>
      </c>
      <c r="CC9" s="9">
        <v>-80</v>
      </c>
      <c r="CD9" s="8">
        <v>5298</v>
      </c>
      <c r="CE9" s="8">
        <v>5876</v>
      </c>
      <c r="CF9" s="8">
        <v>25895</v>
      </c>
      <c r="CG9" s="8">
        <v>28046</v>
      </c>
      <c r="CH9" s="9">
        <v>8.3066229001737781</v>
      </c>
      <c r="CI9" s="8">
        <v>29939748</v>
      </c>
      <c r="CJ9" s="8">
        <v>32858829</v>
      </c>
      <c r="CK9" s="8">
        <v>153329723</v>
      </c>
      <c r="CL9" s="8">
        <v>164056996</v>
      </c>
      <c r="CM9" s="9">
        <v>6.9962123390779274</v>
      </c>
      <c r="CN9" s="8">
        <v>84</v>
      </c>
      <c r="CO9" s="8">
        <v>88</v>
      </c>
      <c r="CP9" s="8">
        <v>365</v>
      </c>
      <c r="CQ9" s="8">
        <v>387</v>
      </c>
      <c r="CR9" s="9">
        <v>6.0273972602739709</v>
      </c>
      <c r="CS9" s="8">
        <v>1369979</v>
      </c>
      <c r="CT9" s="8">
        <v>1479234</v>
      </c>
      <c r="CU9" s="8">
        <v>4493860</v>
      </c>
      <c r="CV9" s="8">
        <v>5251357</v>
      </c>
      <c r="CW9" s="9">
        <v>16.856266105308141</v>
      </c>
      <c r="CX9" s="8">
        <v>1115847</v>
      </c>
      <c r="CY9" s="8">
        <v>1115810</v>
      </c>
      <c r="CZ9" s="8">
        <v>3735118</v>
      </c>
      <c r="DA9" s="8">
        <v>3971650</v>
      </c>
      <c r="DB9" s="9">
        <v>6.3326513379229263</v>
      </c>
      <c r="DC9" s="8">
        <v>254132</v>
      </c>
      <c r="DD9" s="8">
        <v>363424</v>
      </c>
      <c r="DE9" s="8">
        <v>758742</v>
      </c>
      <c r="DF9" s="8">
        <v>1279707</v>
      </c>
      <c r="DG9" s="9">
        <v>68.661679464165672</v>
      </c>
      <c r="DH9" s="8">
        <v>160267</v>
      </c>
      <c r="DI9" s="8">
        <v>164585</v>
      </c>
      <c r="DJ9" s="8">
        <v>600416</v>
      </c>
      <c r="DK9" s="8">
        <v>655479</v>
      </c>
      <c r="DL9" s="9">
        <v>9.170808239620527</v>
      </c>
      <c r="DM9" s="8">
        <v>9292</v>
      </c>
      <c r="DN9" s="8">
        <v>14450</v>
      </c>
      <c r="DO9" s="8">
        <v>57522</v>
      </c>
      <c r="DP9" s="8">
        <v>74508</v>
      </c>
      <c r="DQ9" s="9">
        <v>29.529571294461249</v>
      </c>
    </row>
    <row r="10" spans="1:121" x14ac:dyDescent="0.25">
      <c r="A10" s="7" t="s">
        <v>61</v>
      </c>
      <c r="B10" s="8">
        <v>1468339</v>
      </c>
      <c r="C10" s="8">
        <v>967000</v>
      </c>
      <c r="D10" s="8">
        <v>9400111</v>
      </c>
      <c r="E10" s="8">
        <v>7642525</v>
      </c>
      <c r="F10" s="9">
        <v>-18.69750261459679</v>
      </c>
      <c r="G10" s="8">
        <v>249318</v>
      </c>
      <c r="H10" s="8">
        <v>317301</v>
      </c>
      <c r="I10" s="8">
        <v>2588806</v>
      </c>
      <c r="J10" s="8">
        <v>3015673</v>
      </c>
      <c r="K10" s="9">
        <v>16.488952822266331</v>
      </c>
      <c r="L10" s="8">
        <v>4479676</v>
      </c>
      <c r="M10" s="8">
        <v>4009390</v>
      </c>
      <c r="N10" s="8">
        <v>29615473</v>
      </c>
      <c r="O10" s="8">
        <v>26324461</v>
      </c>
      <c r="P10" s="9">
        <v>-11.112474887704821</v>
      </c>
      <c r="Q10" s="8">
        <v>3456513</v>
      </c>
      <c r="R10" s="8">
        <v>2939789</v>
      </c>
      <c r="S10" s="8">
        <v>22829292</v>
      </c>
      <c r="T10" s="8">
        <v>19516661</v>
      </c>
      <c r="U10" s="9">
        <v>-14.51044123488367</v>
      </c>
      <c r="V10" s="8">
        <v>405.935</v>
      </c>
      <c r="W10" s="8">
        <v>166.62700000000001</v>
      </c>
      <c r="X10" s="8">
        <v>2226.2890000000002</v>
      </c>
      <c r="Y10" s="8">
        <v>1078.3699999999999</v>
      </c>
      <c r="Z10" s="9">
        <v>-51.561993972929841</v>
      </c>
      <c r="AA10" s="8">
        <v>167615</v>
      </c>
      <c r="AB10" s="8">
        <v>139278</v>
      </c>
      <c r="AC10" s="8">
        <v>1104677</v>
      </c>
      <c r="AD10" s="8">
        <v>899610</v>
      </c>
      <c r="AE10" s="9">
        <v>-18.563525808901598</v>
      </c>
      <c r="AF10" s="8">
        <v>144832</v>
      </c>
      <c r="AG10" s="8">
        <v>109617</v>
      </c>
      <c r="AH10" s="8">
        <v>956812</v>
      </c>
      <c r="AI10" s="8">
        <v>746734</v>
      </c>
      <c r="AJ10" s="9">
        <v>-21.9560373406688</v>
      </c>
      <c r="AK10" s="8">
        <v>0</v>
      </c>
      <c r="AL10" s="8">
        <v>0</v>
      </c>
      <c r="AM10" s="8">
        <v>0</v>
      </c>
      <c r="AN10" s="8">
        <v>0</v>
      </c>
      <c r="AO10" s="9" t="s">
        <v>75</v>
      </c>
      <c r="AP10" s="8">
        <v>2373162</v>
      </c>
      <c r="AQ10" s="8">
        <v>1739858</v>
      </c>
      <c r="AR10" s="8">
        <v>15861265</v>
      </c>
      <c r="AS10" s="8">
        <v>11823164</v>
      </c>
      <c r="AT10" s="9">
        <v>-25.45888363885226</v>
      </c>
      <c r="AU10" s="8">
        <v>1822742</v>
      </c>
      <c r="AV10" s="8">
        <v>1403463</v>
      </c>
      <c r="AW10" s="8">
        <v>11615870</v>
      </c>
      <c r="AX10" s="8">
        <v>9063003</v>
      </c>
      <c r="AY10" s="9">
        <v>-21.977406771942189</v>
      </c>
      <c r="AZ10" s="8">
        <v>1061955</v>
      </c>
      <c r="BA10" s="8">
        <v>1119585</v>
      </c>
      <c r="BB10" s="8">
        <v>6893710</v>
      </c>
      <c r="BC10" s="8">
        <v>7022964</v>
      </c>
      <c r="BD10" s="9">
        <v>1.8749555754448579</v>
      </c>
      <c r="BE10" s="8">
        <v>39533</v>
      </c>
      <c r="BF10" s="8">
        <v>40316</v>
      </c>
      <c r="BG10" s="8">
        <v>252898</v>
      </c>
      <c r="BH10" s="8">
        <v>251094</v>
      </c>
      <c r="BI10" s="9">
        <v>-0.71333106627967879</v>
      </c>
      <c r="BJ10" s="8">
        <v>311800</v>
      </c>
      <c r="BK10" s="8">
        <v>284595.75</v>
      </c>
      <c r="BL10" s="8">
        <v>2117877.75</v>
      </c>
      <c r="BM10" s="8">
        <v>1893800.5</v>
      </c>
      <c r="BN10" s="9">
        <v>-10.580273105942981</v>
      </c>
      <c r="BO10" s="8">
        <v>146251</v>
      </c>
      <c r="BP10" s="8">
        <v>112666.5</v>
      </c>
      <c r="BQ10" s="8">
        <v>959708.41999999993</v>
      </c>
      <c r="BR10" s="8">
        <v>747315.5</v>
      </c>
      <c r="BS10" s="9">
        <v>-22.13098432542667</v>
      </c>
      <c r="BT10" s="8">
        <v>18727.5</v>
      </c>
      <c r="BU10" s="8">
        <v>21105.75</v>
      </c>
      <c r="BV10" s="8">
        <v>115391</v>
      </c>
      <c r="BW10" s="8">
        <v>131241</v>
      </c>
      <c r="BX10" s="9">
        <v>13.735906613167399</v>
      </c>
      <c r="BY10" s="8">
        <v>146821.5</v>
      </c>
      <c r="BZ10" s="8">
        <v>150823.5</v>
      </c>
      <c r="CA10" s="8">
        <v>1042778.33</v>
      </c>
      <c r="CB10" s="8">
        <v>1015244</v>
      </c>
      <c r="CC10" s="9">
        <v>-2.640477770572772</v>
      </c>
      <c r="CD10" s="8">
        <v>825</v>
      </c>
      <c r="CE10" s="8">
        <v>821</v>
      </c>
      <c r="CF10" s="8">
        <v>4944</v>
      </c>
      <c r="CG10" s="8">
        <v>5040</v>
      </c>
      <c r="CH10" s="9">
        <v>1.94174757281553</v>
      </c>
      <c r="CI10" s="8">
        <v>34943047</v>
      </c>
      <c r="CJ10" s="8">
        <v>37051462</v>
      </c>
      <c r="CK10" s="8">
        <v>194404516</v>
      </c>
      <c r="CL10" s="8">
        <v>211665238</v>
      </c>
      <c r="CM10" s="9">
        <v>8.8787659644696788</v>
      </c>
      <c r="CN10" s="8">
        <v>86</v>
      </c>
      <c r="CO10" s="8">
        <v>78</v>
      </c>
      <c r="CP10" s="8">
        <v>417</v>
      </c>
      <c r="CQ10" s="8">
        <v>424</v>
      </c>
      <c r="CR10" s="9">
        <v>1.6786570743405209</v>
      </c>
      <c r="CS10" s="8">
        <v>621730</v>
      </c>
      <c r="CT10" s="8">
        <v>742260</v>
      </c>
      <c r="CU10" s="8">
        <v>1813326</v>
      </c>
      <c r="CV10" s="8">
        <v>2762147</v>
      </c>
      <c r="CW10" s="9">
        <v>52.324899108047873</v>
      </c>
      <c r="CX10" s="8">
        <v>278213</v>
      </c>
      <c r="CY10" s="8">
        <v>274653</v>
      </c>
      <c r="CZ10" s="8">
        <v>796466</v>
      </c>
      <c r="DA10" s="8">
        <v>916872</v>
      </c>
      <c r="DB10" s="9">
        <v>15.11753169626826</v>
      </c>
      <c r="DC10" s="8">
        <v>343517</v>
      </c>
      <c r="DD10" s="8">
        <v>467607</v>
      </c>
      <c r="DE10" s="8">
        <v>1016860</v>
      </c>
      <c r="DF10" s="8">
        <v>1845275</v>
      </c>
      <c r="DG10" s="9">
        <v>81.467950356981305</v>
      </c>
      <c r="DH10" s="8">
        <v>81762</v>
      </c>
      <c r="DI10" s="8">
        <v>82259</v>
      </c>
      <c r="DJ10" s="8">
        <v>230590</v>
      </c>
      <c r="DK10" s="8">
        <v>256516</v>
      </c>
      <c r="DL10" s="9">
        <v>11.243332321436309</v>
      </c>
      <c r="DM10" s="8">
        <v>39159</v>
      </c>
      <c r="DN10" s="8">
        <v>72037</v>
      </c>
      <c r="DO10" s="8">
        <v>288521</v>
      </c>
      <c r="DP10" s="8">
        <v>482844</v>
      </c>
      <c r="DQ10" s="9">
        <v>67.351423293278486</v>
      </c>
    </row>
    <row r="11" spans="1:121" x14ac:dyDescent="0.25">
      <c r="A11" s="7" t="s">
        <v>62</v>
      </c>
      <c r="B11" s="8">
        <v>2009171</v>
      </c>
      <c r="C11" s="8">
        <v>1888596</v>
      </c>
      <c r="D11" s="8">
        <v>11806326</v>
      </c>
      <c r="E11" s="8">
        <v>12019864</v>
      </c>
      <c r="F11" s="9">
        <v>1.8086744343667931</v>
      </c>
      <c r="G11" s="8">
        <v>334906</v>
      </c>
      <c r="H11" s="8">
        <v>378039</v>
      </c>
      <c r="I11" s="8">
        <v>2125949</v>
      </c>
      <c r="J11" s="8">
        <v>2429574</v>
      </c>
      <c r="K11" s="9">
        <v>14.28185718472081</v>
      </c>
      <c r="L11" s="8">
        <v>820645</v>
      </c>
      <c r="M11" s="8">
        <v>797901</v>
      </c>
      <c r="N11" s="8">
        <v>5207662</v>
      </c>
      <c r="O11" s="8">
        <v>5038059</v>
      </c>
      <c r="P11" s="9">
        <v>-3.2567973881561438</v>
      </c>
      <c r="Q11" s="8">
        <v>495123</v>
      </c>
      <c r="R11" s="8">
        <v>492119</v>
      </c>
      <c r="S11" s="8">
        <v>3226430</v>
      </c>
      <c r="T11" s="8">
        <v>3184809</v>
      </c>
      <c r="U11" s="9">
        <v>-1.290001642682469</v>
      </c>
      <c r="V11" s="8">
        <v>0</v>
      </c>
      <c r="W11" s="8">
        <v>0</v>
      </c>
      <c r="X11" s="8">
        <v>0</v>
      </c>
      <c r="Y11" s="8">
        <v>0</v>
      </c>
      <c r="Z11" s="9" t="s">
        <v>75</v>
      </c>
      <c r="AA11" s="8">
        <v>10741</v>
      </c>
      <c r="AB11" s="8">
        <v>12043</v>
      </c>
      <c r="AC11" s="8">
        <v>69906</v>
      </c>
      <c r="AD11" s="8">
        <v>77169</v>
      </c>
      <c r="AE11" s="9">
        <v>10.389666123079561</v>
      </c>
      <c r="AF11" s="8">
        <v>5693</v>
      </c>
      <c r="AG11" s="8">
        <v>6262</v>
      </c>
      <c r="AH11" s="8">
        <v>37054</v>
      </c>
      <c r="AI11" s="8">
        <v>40441</v>
      </c>
      <c r="AJ11" s="9">
        <v>9.14071355319264</v>
      </c>
      <c r="AK11" s="8">
        <v>0</v>
      </c>
      <c r="AL11" s="8">
        <v>0</v>
      </c>
      <c r="AM11" s="8">
        <v>326</v>
      </c>
      <c r="AN11" s="8">
        <v>0</v>
      </c>
      <c r="AO11" s="9">
        <v>-100</v>
      </c>
      <c r="AP11" s="8">
        <v>32366</v>
      </c>
      <c r="AQ11" s="8">
        <v>338</v>
      </c>
      <c r="AR11" s="8">
        <v>53874</v>
      </c>
      <c r="AS11" s="8">
        <v>29799</v>
      </c>
      <c r="AT11" s="9">
        <v>-44.687604410290682</v>
      </c>
      <c r="AU11" s="8">
        <v>5209</v>
      </c>
      <c r="AV11" s="8">
        <v>338</v>
      </c>
      <c r="AW11" s="8">
        <v>26717</v>
      </c>
      <c r="AX11" s="8">
        <v>28732</v>
      </c>
      <c r="AY11" s="9">
        <v>7.5420144477299127</v>
      </c>
      <c r="AZ11" s="8">
        <v>99745</v>
      </c>
      <c r="BA11" s="8">
        <v>100820</v>
      </c>
      <c r="BB11" s="8">
        <v>619333</v>
      </c>
      <c r="BC11" s="8">
        <v>608978</v>
      </c>
      <c r="BD11" s="9">
        <v>-1.6719599956727651</v>
      </c>
      <c r="BE11" s="8">
        <v>3650</v>
      </c>
      <c r="BF11" s="8">
        <v>4145</v>
      </c>
      <c r="BG11" s="8">
        <v>23306</v>
      </c>
      <c r="BH11" s="8">
        <v>24137</v>
      </c>
      <c r="BI11" s="9">
        <v>3.5656054234960952</v>
      </c>
      <c r="BJ11" s="8">
        <v>47535</v>
      </c>
      <c r="BK11" s="8">
        <v>45195.25</v>
      </c>
      <c r="BL11" s="8">
        <v>301699.5</v>
      </c>
      <c r="BM11" s="8">
        <v>301757.5</v>
      </c>
      <c r="BN11" s="9">
        <v>1.9224426954636439E-2</v>
      </c>
      <c r="BO11" s="8">
        <v>402</v>
      </c>
      <c r="BP11" s="8">
        <v>22.25</v>
      </c>
      <c r="BQ11" s="8">
        <v>1950.5</v>
      </c>
      <c r="BR11" s="8">
        <v>2228</v>
      </c>
      <c r="BS11" s="9">
        <v>14.227121250961289</v>
      </c>
      <c r="BT11" s="8">
        <v>4277.5</v>
      </c>
      <c r="BU11" s="8">
        <v>2907.75</v>
      </c>
      <c r="BV11" s="8">
        <v>25333</v>
      </c>
      <c r="BW11" s="8">
        <v>23345.25</v>
      </c>
      <c r="BX11" s="9">
        <v>-7.8464848221687191</v>
      </c>
      <c r="BY11" s="8">
        <v>42855.5</v>
      </c>
      <c r="BZ11" s="8">
        <v>42265.25</v>
      </c>
      <c r="CA11" s="8">
        <v>274416</v>
      </c>
      <c r="CB11" s="8">
        <v>276184.25</v>
      </c>
      <c r="CC11" s="9">
        <v>0.64436840417468488</v>
      </c>
      <c r="CD11" s="8">
        <v>235</v>
      </c>
      <c r="CE11" s="8">
        <v>257</v>
      </c>
      <c r="CF11" s="8">
        <v>1526</v>
      </c>
      <c r="CG11" s="8">
        <v>1619</v>
      </c>
      <c r="CH11" s="9">
        <v>6.0943643512450896</v>
      </c>
      <c r="CI11" s="8">
        <v>5199910</v>
      </c>
      <c r="CJ11" s="8">
        <v>5323056</v>
      </c>
      <c r="CK11" s="8">
        <v>30903848</v>
      </c>
      <c r="CL11" s="8">
        <v>33205196</v>
      </c>
      <c r="CM11" s="9">
        <v>7.4468007996932926</v>
      </c>
      <c r="CN11" s="8">
        <v>5</v>
      </c>
      <c r="CO11" s="8">
        <v>3</v>
      </c>
      <c r="CP11" s="8">
        <v>42</v>
      </c>
      <c r="CQ11" s="8">
        <v>37</v>
      </c>
      <c r="CR11" s="9">
        <v>-11.9047619047619</v>
      </c>
      <c r="CS11" s="8">
        <v>25537</v>
      </c>
      <c r="CT11" s="8">
        <v>26835</v>
      </c>
      <c r="CU11" s="8">
        <v>110351</v>
      </c>
      <c r="CV11" s="8">
        <v>122743</v>
      </c>
      <c r="CW11" s="9">
        <v>11.229621843028159</v>
      </c>
      <c r="CX11" s="8">
        <v>15671</v>
      </c>
      <c r="CY11" s="8">
        <v>20440</v>
      </c>
      <c r="CZ11" s="8">
        <v>55938</v>
      </c>
      <c r="DA11" s="8">
        <v>67925</v>
      </c>
      <c r="DB11" s="9">
        <v>21.429082198147949</v>
      </c>
      <c r="DC11" s="8">
        <v>9866</v>
      </c>
      <c r="DD11" s="8">
        <v>6395</v>
      </c>
      <c r="DE11" s="8">
        <v>54413</v>
      </c>
      <c r="DF11" s="8">
        <v>54818</v>
      </c>
      <c r="DG11" s="9">
        <v>0.74430742653410675</v>
      </c>
      <c r="DH11" s="8">
        <v>5838</v>
      </c>
      <c r="DI11" s="8">
        <v>7202</v>
      </c>
      <c r="DJ11" s="8">
        <v>23899</v>
      </c>
      <c r="DK11" s="8">
        <v>28934</v>
      </c>
      <c r="DL11" s="9">
        <v>21.06782710573664</v>
      </c>
      <c r="DM11" s="8">
        <v>2493</v>
      </c>
      <c r="DN11" s="8">
        <v>15171</v>
      </c>
      <c r="DO11" s="8">
        <v>57233</v>
      </c>
      <c r="DP11" s="8">
        <v>71970</v>
      </c>
      <c r="DQ11" s="9">
        <v>25.749130746247801</v>
      </c>
    </row>
    <row r="12" spans="1:121" x14ac:dyDescent="0.25">
      <c r="A12" s="7" t="s">
        <v>63</v>
      </c>
      <c r="B12" s="8">
        <v>2619799</v>
      </c>
      <c r="C12" s="8">
        <v>2155391</v>
      </c>
      <c r="D12" s="8">
        <v>16928866</v>
      </c>
      <c r="E12" s="8">
        <v>16038133</v>
      </c>
      <c r="F12" s="9">
        <v>-5.2616223673812499</v>
      </c>
      <c r="G12" s="8">
        <v>411892</v>
      </c>
      <c r="H12" s="8">
        <v>683602</v>
      </c>
      <c r="I12" s="8">
        <v>3838819</v>
      </c>
      <c r="J12" s="8">
        <v>4668252</v>
      </c>
      <c r="K12" s="9">
        <v>21.606462820987389</v>
      </c>
      <c r="L12" s="8">
        <v>83053</v>
      </c>
      <c r="M12" s="8">
        <v>92315</v>
      </c>
      <c r="N12" s="8">
        <v>614757</v>
      </c>
      <c r="O12" s="8">
        <v>581759</v>
      </c>
      <c r="P12" s="9">
        <v>-5.3676493313618181</v>
      </c>
      <c r="Q12" s="8">
        <v>63234</v>
      </c>
      <c r="R12" s="8">
        <v>70012</v>
      </c>
      <c r="S12" s="8">
        <v>398279</v>
      </c>
      <c r="T12" s="8">
        <v>372056</v>
      </c>
      <c r="U12" s="9">
        <v>-6.5840779955759663</v>
      </c>
      <c r="V12" s="8">
        <v>53.634000000000007</v>
      </c>
      <c r="W12" s="8">
        <v>55.805</v>
      </c>
      <c r="X12" s="8">
        <v>191.42199999999991</v>
      </c>
      <c r="Y12" s="8">
        <v>96.043999999999997</v>
      </c>
      <c r="Z12" s="9">
        <v>-49.82603880431715</v>
      </c>
      <c r="AA12" s="8">
        <v>15740</v>
      </c>
      <c r="AB12" s="8">
        <v>21873</v>
      </c>
      <c r="AC12" s="8">
        <v>111582</v>
      </c>
      <c r="AD12" s="8">
        <v>123961</v>
      </c>
      <c r="AE12" s="9">
        <v>11.094083275080211</v>
      </c>
      <c r="AF12" s="8">
        <v>1200</v>
      </c>
      <c r="AG12" s="8">
        <v>0</v>
      </c>
      <c r="AH12" s="8">
        <v>10357</v>
      </c>
      <c r="AI12" s="8">
        <v>5056</v>
      </c>
      <c r="AJ12" s="9">
        <v>-51.182774934826689</v>
      </c>
      <c r="AK12" s="8">
        <v>0</v>
      </c>
      <c r="AL12" s="8">
        <v>0</v>
      </c>
      <c r="AM12" s="8">
        <v>0</v>
      </c>
      <c r="AN12" s="8">
        <v>0</v>
      </c>
      <c r="AO12" s="9" t="s">
        <v>75</v>
      </c>
      <c r="AP12" s="8">
        <v>0</v>
      </c>
      <c r="AQ12" s="8">
        <v>237153</v>
      </c>
      <c r="AR12" s="8">
        <v>0</v>
      </c>
      <c r="AS12" s="8">
        <v>674214</v>
      </c>
      <c r="AT12" s="9" t="s">
        <v>75</v>
      </c>
      <c r="AU12" s="8">
        <v>0</v>
      </c>
      <c r="AV12" s="8">
        <v>200</v>
      </c>
      <c r="AW12" s="8">
        <v>0</v>
      </c>
      <c r="AX12" s="8">
        <v>1016</v>
      </c>
      <c r="AY12" s="9" t="s">
        <v>75</v>
      </c>
      <c r="AZ12" s="8">
        <v>0</v>
      </c>
      <c r="BA12" s="8">
        <v>0</v>
      </c>
      <c r="BB12" s="8">
        <v>0</v>
      </c>
      <c r="BC12" s="8">
        <v>0</v>
      </c>
      <c r="BD12" s="9" t="s">
        <v>75</v>
      </c>
      <c r="BE12" s="8">
        <v>0</v>
      </c>
      <c r="BF12" s="8">
        <v>0</v>
      </c>
      <c r="BG12" s="8">
        <v>0</v>
      </c>
      <c r="BH12" s="8">
        <v>0</v>
      </c>
      <c r="BI12" s="9" t="s">
        <v>75</v>
      </c>
      <c r="BJ12" s="8">
        <v>5617.25</v>
      </c>
      <c r="BK12" s="8">
        <v>5301</v>
      </c>
      <c r="BL12" s="8">
        <v>31882.25</v>
      </c>
      <c r="BM12" s="8">
        <v>27165.25</v>
      </c>
      <c r="BN12" s="9">
        <v>-14.795066220232259</v>
      </c>
      <c r="BO12" s="8">
        <v>0</v>
      </c>
      <c r="BP12" s="8">
        <v>100</v>
      </c>
      <c r="BQ12" s="8">
        <v>0</v>
      </c>
      <c r="BR12" s="8">
        <v>495</v>
      </c>
      <c r="BS12" s="9" t="s">
        <v>75</v>
      </c>
      <c r="BT12" s="8">
        <v>1521</v>
      </c>
      <c r="BU12" s="8">
        <v>1195</v>
      </c>
      <c r="BV12" s="8">
        <v>8646</v>
      </c>
      <c r="BW12" s="8">
        <v>5354.25</v>
      </c>
      <c r="BX12" s="9">
        <v>-38.072519083969468</v>
      </c>
      <c r="BY12" s="8">
        <v>4096.25</v>
      </c>
      <c r="BZ12" s="8">
        <v>4006</v>
      </c>
      <c r="CA12" s="8">
        <v>23236.25</v>
      </c>
      <c r="CB12" s="8">
        <v>21316</v>
      </c>
      <c r="CC12" s="9">
        <v>-8.2640271128086482</v>
      </c>
      <c r="CD12" s="8">
        <v>170</v>
      </c>
      <c r="CE12" s="8">
        <v>182</v>
      </c>
      <c r="CF12" s="8">
        <v>1275</v>
      </c>
      <c r="CG12" s="8">
        <v>1220</v>
      </c>
      <c r="CH12" s="9">
        <v>-4.3137254901960773</v>
      </c>
      <c r="CI12" s="8">
        <v>4333188</v>
      </c>
      <c r="CJ12" s="8">
        <v>3878216</v>
      </c>
      <c r="CK12" s="8">
        <v>30913490</v>
      </c>
      <c r="CL12" s="8">
        <v>27427542</v>
      </c>
      <c r="CM12" s="9">
        <v>-11.27646215293065</v>
      </c>
      <c r="CN12" s="8">
        <v>10</v>
      </c>
      <c r="CO12" s="8">
        <v>7</v>
      </c>
      <c r="CP12" s="8">
        <v>105</v>
      </c>
      <c r="CQ12" s="8">
        <v>70</v>
      </c>
      <c r="CR12" s="9">
        <v>-33.333333333333329</v>
      </c>
      <c r="CS12" s="8">
        <v>12700</v>
      </c>
      <c r="CT12" s="8">
        <v>13545</v>
      </c>
      <c r="CU12" s="8">
        <v>92503</v>
      </c>
      <c r="CV12" s="8">
        <v>82954</v>
      </c>
      <c r="CW12" s="9">
        <v>-10.32290844621255</v>
      </c>
      <c r="CX12" s="8">
        <v>0</v>
      </c>
      <c r="CY12" s="8">
        <v>905</v>
      </c>
      <c r="CZ12" s="8">
        <v>0</v>
      </c>
      <c r="DA12" s="8">
        <v>3359</v>
      </c>
      <c r="DB12" s="9" t="s">
        <v>75</v>
      </c>
      <c r="DC12" s="8">
        <v>12700</v>
      </c>
      <c r="DD12" s="8">
        <v>12640</v>
      </c>
      <c r="DE12" s="8">
        <v>92503</v>
      </c>
      <c r="DF12" s="8">
        <v>79595</v>
      </c>
      <c r="DG12" s="9">
        <v>-13.954142027826119</v>
      </c>
      <c r="DH12" s="8">
        <v>0</v>
      </c>
      <c r="DI12" s="8">
        <v>0</v>
      </c>
      <c r="DJ12" s="8">
        <v>0</v>
      </c>
      <c r="DK12" s="8">
        <v>0</v>
      </c>
      <c r="DL12" s="9" t="s">
        <v>75</v>
      </c>
      <c r="DM12" s="8">
        <v>0</v>
      </c>
      <c r="DN12" s="8">
        <v>0</v>
      </c>
      <c r="DO12" s="8">
        <v>6</v>
      </c>
      <c r="DP12" s="8">
        <v>35</v>
      </c>
      <c r="DQ12" s="9">
        <v>483.33333333333343</v>
      </c>
    </row>
    <row r="13" spans="1:121" x14ac:dyDescent="0.25">
      <c r="A13" s="7" t="s">
        <v>64</v>
      </c>
      <c r="B13" s="8">
        <v>819036</v>
      </c>
      <c r="C13" s="8">
        <v>730904</v>
      </c>
      <c r="D13" s="8">
        <v>5969215</v>
      </c>
      <c r="E13" s="8">
        <v>5454299</v>
      </c>
      <c r="F13" s="9">
        <v>-8.6261928913600912</v>
      </c>
      <c r="G13" s="8">
        <v>833116</v>
      </c>
      <c r="H13" s="8">
        <v>526821</v>
      </c>
      <c r="I13" s="8">
        <v>5973073</v>
      </c>
      <c r="J13" s="8">
        <v>4027020</v>
      </c>
      <c r="K13" s="9">
        <v>-32.580432216381752</v>
      </c>
      <c r="L13" s="8">
        <v>157428</v>
      </c>
      <c r="M13" s="8">
        <v>89920</v>
      </c>
      <c r="N13" s="8">
        <v>947316</v>
      </c>
      <c r="O13" s="8">
        <v>718428</v>
      </c>
      <c r="P13" s="9">
        <v>-24.161736949444531</v>
      </c>
      <c r="Q13" s="8">
        <v>145556</v>
      </c>
      <c r="R13" s="8">
        <v>82333</v>
      </c>
      <c r="S13" s="8">
        <v>869721</v>
      </c>
      <c r="T13" s="8">
        <v>670002</v>
      </c>
      <c r="U13" s="9">
        <v>-22.963571076241688</v>
      </c>
      <c r="V13" s="8">
        <v>385.67899999999997</v>
      </c>
      <c r="W13" s="8">
        <v>234.178</v>
      </c>
      <c r="X13" s="8">
        <v>1531.59</v>
      </c>
      <c r="Y13" s="8">
        <v>1592.2159999999999</v>
      </c>
      <c r="Z13" s="9">
        <v>3.9583700598724358</v>
      </c>
      <c r="AA13" s="8">
        <v>2510</v>
      </c>
      <c r="AB13" s="8">
        <v>2649</v>
      </c>
      <c r="AC13" s="8">
        <v>19643</v>
      </c>
      <c r="AD13" s="8">
        <v>17327</v>
      </c>
      <c r="AE13" s="9">
        <v>-11.79045970574759</v>
      </c>
      <c r="AF13" s="8">
        <v>0</v>
      </c>
      <c r="AG13" s="8">
        <v>0</v>
      </c>
      <c r="AH13" s="8">
        <v>0</v>
      </c>
      <c r="AI13" s="8">
        <v>0</v>
      </c>
      <c r="AJ13" s="9" t="s">
        <v>75</v>
      </c>
      <c r="AK13" s="8">
        <v>0</v>
      </c>
      <c r="AL13" s="8">
        <v>0</v>
      </c>
      <c r="AM13" s="8">
        <v>0</v>
      </c>
      <c r="AN13" s="8">
        <v>0</v>
      </c>
      <c r="AO13" s="9" t="s">
        <v>75</v>
      </c>
      <c r="AP13" s="8">
        <v>3106</v>
      </c>
      <c r="AQ13" s="8">
        <v>307</v>
      </c>
      <c r="AR13" s="8">
        <v>20454</v>
      </c>
      <c r="AS13" s="8">
        <v>7610</v>
      </c>
      <c r="AT13" s="9">
        <v>-62.79456341057984</v>
      </c>
      <c r="AU13" s="8">
        <v>3086</v>
      </c>
      <c r="AV13" s="8">
        <v>307</v>
      </c>
      <c r="AW13" s="8">
        <v>19776</v>
      </c>
      <c r="AX13" s="8">
        <v>7610</v>
      </c>
      <c r="AY13" s="9">
        <v>-61.519012944983821</v>
      </c>
      <c r="AZ13" s="8">
        <v>46344</v>
      </c>
      <c r="BA13" s="8">
        <v>0</v>
      </c>
      <c r="BB13" s="8">
        <v>235911</v>
      </c>
      <c r="BC13" s="8">
        <v>91095</v>
      </c>
      <c r="BD13" s="9">
        <v>-61.385861617304833</v>
      </c>
      <c r="BE13" s="8">
        <v>19</v>
      </c>
      <c r="BF13" s="8">
        <v>0</v>
      </c>
      <c r="BG13" s="8">
        <v>31</v>
      </c>
      <c r="BH13" s="8">
        <v>21</v>
      </c>
      <c r="BI13" s="9">
        <v>-32.258064516129039</v>
      </c>
      <c r="BJ13" s="8">
        <v>11390</v>
      </c>
      <c r="BK13" s="8">
        <v>5729.25</v>
      </c>
      <c r="BL13" s="8">
        <v>66566.25</v>
      </c>
      <c r="BM13" s="8">
        <v>47793</v>
      </c>
      <c r="BN13" s="9">
        <v>-28.202354796912839</v>
      </c>
      <c r="BO13" s="8">
        <v>203</v>
      </c>
      <c r="BP13" s="8">
        <v>28</v>
      </c>
      <c r="BQ13" s="8">
        <v>1867</v>
      </c>
      <c r="BR13" s="8">
        <v>1063</v>
      </c>
      <c r="BS13" s="9">
        <v>-43.063738618103912</v>
      </c>
      <c r="BT13" s="8">
        <v>332</v>
      </c>
      <c r="BU13" s="8">
        <v>355.25</v>
      </c>
      <c r="BV13" s="8">
        <v>1683</v>
      </c>
      <c r="BW13" s="8">
        <v>3604</v>
      </c>
      <c r="BX13" s="9">
        <v>114.1414141414141</v>
      </c>
      <c r="BY13" s="8">
        <v>10855</v>
      </c>
      <c r="BZ13" s="8">
        <v>5346</v>
      </c>
      <c r="CA13" s="8">
        <v>63016.25</v>
      </c>
      <c r="CB13" s="8">
        <v>43126</v>
      </c>
      <c r="CC13" s="9">
        <v>-31.563683970404451</v>
      </c>
      <c r="CD13" s="8">
        <v>137</v>
      </c>
      <c r="CE13" s="8">
        <v>110</v>
      </c>
      <c r="CF13" s="8">
        <v>942</v>
      </c>
      <c r="CG13" s="8">
        <v>803</v>
      </c>
      <c r="CH13" s="9">
        <v>-14.75583864118896</v>
      </c>
      <c r="CI13" s="8">
        <v>2159374</v>
      </c>
      <c r="CJ13" s="8">
        <v>1495848</v>
      </c>
      <c r="CK13" s="8">
        <v>13270482</v>
      </c>
      <c r="CL13" s="8">
        <v>11249867</v>
      </c>
      <c r="CM13" s="9">
        <v>-15.226387406275069</v>
      </c>
      <c r="CN13" s="8">
        <v>0</v>
      </c>
      <c r="CO13" s="8">
        <v>0</v>
      </c>
      <c r="CP13" s="8">
        <v>1</v>
      </c>
      <c r="CQ13" s="8">
        <v>0</v>
      </c>
      <c r="CR13" s="9">
        <v>-100</v>
      </c>
      <c r="CS13" s="8">
        <v>0</v>
      </c>
      <c r="CT13" s="8">
        <v>0</v>
      </c>
      <c r="CU13" s="8">
        <v>633</v>
      </c>
      <c r="CV13" s="8">
        <v>0</v>
      </c>
      <c r="CW13" s="9">
        <v>-100</v>
      </c>
      <c r="CX13" s="8">
        <v>0</v>
      </c>
      <c r="CY13" s="8">
        <v>0</v>
      </c>
      <c r="CZ13" s="8">
        <v>0</v>
      </c>
      <c r="DA13" s="8">
        <v>0</v>
      </c>
      <c r="DB13" s="9" t="s">
        <v>75</v>
      </c>
      <c r="DC13" s="8">
        <v>0</v>
      </c>
      <c r="DD13" s="8">
        <v>0</v>
      </c>
      <c r="DE13" s="8">
        <v>633</v>
      </c>
      <c r="DF13" s="8">
        <v>0</v>
      </c>
      <c r="DG13" s="9">
        <v>-100</v>
      </c>
      <c r="DH13" s="8">
        <v>0</v>
      </c>
      <c r="DI13" s="8">
        <v>0</v>
      </c>
      <c r="DJ13" s="8">
        <v>0</v>
      </c>
      <c r="DK13" s="8">
        <v>0</v>
      </c>
      <c r="DL13" s="9" t="s">
        <v>75</v>
      </c>
      <c r="DM13" s="8">
        <v>89</v>
      </c>
      <c r="DN13" s="8">
        <v>8</v>
      </c>
      <c r="DO13" s="8">
        <v>778</v>
      </c>
      <c r="DP13" s="8">
        <v>560</v>
      </c>
      <c r="DQ13" s="9">
        <v>-28.020565552699221</v>
      </c>
    </row>
    <row r="14" spans="1:121" x14ac:dyDescent="0.25">
      <c r="A14" s="7" t="s">
        <v>65</v>
      </c>
      <c r="B14" s="8">
        <v>52834</v>
      </c>
      <c r="C14" s="8">
        <v>62802</v>
      </c>
      <c r="D14" s="8">
        <v>379979</v>
      </c>
      <c r="E14" s="8">
        <v>372173</v>
      </c>
      <c r="F14" s="9">
        <v>-2.054324054750396</v>
      </c>
      <c r="G14" s="8">
        <v>0</v>
      </c>
      <c r="H14" s="8">
        <v>1100</v>
      </c>
      <c r="I14" s="8">
        <v>3656</v>
      </c>
      <c r="J14" s="8">
        <v>5426</v>
      </c>
      <c r="K14" s="9">
        <v>48.413566739606132</v>
      </c>
      <c r="L14" s="8">
        <v>52968</v>
      </c>
      <c r="M14" s="8">
        <v>45572</v>
      </c>
      <c r="N14" s="8">
        <v>326539</v>
      </c>
      <c r="O14" s="8">
        <v>308090</v>
      </c>
      <c r="P14" s="9">
        <v>-5.6498611191924937</v>
      </c>
      <c r="Q14" s="8">
        <v>5225</v>
      </c>
      <c r="R14" s="8">
        <v>5637</v>
      </c>
      <c r="S14" s="8">
        <v>39397</v>
      </c>
      <c r="T14" s="8">
        <v>39483</v>
      </c>
      <c r="U14" s="9">
        <v>0.2182907327969161</v>
      </c>
      <c r="V14" s="8">
        <v>0</v>
      </c>
      <c r="W14" s="8">
        <v>0</v>
      </c>
      <c r="X14" s="8">
        <v>0.9</v>
      </c>
      <c r="Y14" s="8">
        <v>0</v>
      </c>
      <c r="Z14" s="9">
        <v>-100</v>
      </c>
      <c r="AA14" s="8">
        <v>76573</v>
      </c>
      <c r="AB14" s="8">
        <v>36125</v>
      </c>
      <c r="AC14" s="8">
        <v>393947</v>
      </c>
      <c r="AD14" s="8">
        <v>363835</v>
      </c>
      <c r="AE14" s="9">
        <v>-7.643667803029345</v>
      </c>
      <c r="AF14" s="8">
        <v>75139</v>
      </c>
      <c r="AG14" s="8">
        <v>34680</v>
      </c>
      <c r="AH14" s="8">
        <v>384886</v>
      </c>
      <c r="AI14" s="8">
        <v>352113</v>
      </c>
      <c r="AJ14" s="9">
        <v>-8.5149888538424392</v>
      </c>
      <c r="AK14" s="8">
        <v>0</v>
      </c>
      <c r="AL14" s="8">
        <v>0</v>
      </c>
      <c r="AM14" s="8">
        <v>0</v>
      </c>
      <c r="AN14" s="8">
        <v>0</v>
      </c>
      <c r="AO14" s="9" t="s">
        <v>75</v>
      </c>
      <c r="AP14" s="8">
        <v>0</v>
      </c>
      <c r="AQ14" s="8">
        <v>0</v>
      </c>
      <c r="AR14" s="8">
        <v>0</v>
      </c>
      <c r="AS14" s="8">
        <v>0</v>
      </c>
      <c r="AT14" s="9" t="s">
        <v>75</v>
      </c>
      <c r="AU14" s="8">
        <v>0</v>
      </c>
      <c r="AV14" s="8">
        <v>0</v>
      </c>
      <c r="AW14" s="8">
        <v>0</v>
      </c>
      <c r="AX14" s="8">
        <v>0</v>
      </c>
      <c r="AY14" s="9" t="s">
        <v>75</v>
      </c>
      <c r="AZ14" s="8">
        <v>52708</v>
      </c>
      <c r="BA14" s="8">
        <v>45282</v>
      </c>
      <c r="BB14" s="8">
        <v>324215</v>
      </c>
      <c r="BC14" s="8">
        <v>305589</v>
      </c>
      <c r="BD14" s="9">
        <v>-5.7449531946393648</v>
      </c>
      <c r="BE14" s="8">
        <v>2862</v>
      </c>
      <c r="BF14" s="8">
        <v>2638</v>
      </c>
      <c r="BG14" s="8">
        <v>17394</v>
      </c>
      <c r="BH14" s="8">
        <v>18018</v>
      </c>
      <c r="BI14" s="9">
        <v>3.5874439461883449</v>
      </c>
      <c r="BJ14" s="8">
        <v>424</v>
      </c>
      <c r="BK14" s="8">
        <v>468</v>
      </c>
      <c r="BL14" s="8">
        <v>3112</v>
      </c>
      <c r="BM14" s="8">
        <v>3308.5</v>
      </c>
      <c r="BN14" s="9">
        <v>6.3142673521850838</v>
      </c>
      <c r="BO14" s="8">
        <v>0</v>
      </c>
      <c r="BP14" s="8">
        <v>0</v>
      </c>
      <c r="BQ14" s="8">
        <v>0</v>
      </c>
      <c r="BR14" s="8">
        <v>0</v>
      </c>
      <c r="BS14" s="9" t="s">
        <v>75</v>
      </c>
      <c r="BT14" s="8">
        <v>421</v>
      </c>
      <c r="BU14" s="8">
        <v>435</v>
      </c>
      <c r="BV14" s="8">
        <v>3055</v>
      </c>
      <c r="BW14" s="8">
        <v>3217.5</v>
      </c>
      <c r="BX14" s="9">
        <v>5.3191489361702082</v>
      </c>
      <c r="BY14" s="8">
        <v>3</v>
      </c>
      <c r="BZ14" s="8">
        <v>33</v>
      </c>
      <c r="CA14" s="8">
        <v>57</v>
      </c>
      <c r="CB14" s="8">
        <v>91</v>
      </c>
      <c r="CC14" s="9">
        <v>59.649122807017527</v>
      </c>
      <c r="CD14" s="8">
        <v>984</v>
      </c>
      <c r="CE14" s="8">
        <v>923</v>
      </c>
      <c r="CF14" s="8">
        <v>5483</v>
      </c>
      <c r="CG14" s="8">
        <v>5746</v>
      </c>
      <c r="CH14" s="9">
        <v>4.7966441728980556</v>
      </c>
      <c r="CI14" s="8">
        <v>6978936</v>
      </c>
      <c r="CJ14" s="8">
        <v>5718094</v>
      </c>
      <c r="CK14" s="8">
        <v>40695697</v>
      </c>
      <c r="CL14" s="8">
        <v>40953593</v>
      </c>
      <c r="CM14" s="9">
        <v>0.63371810538102114</v>
      </c>
      <c r="CN14" s="8">
        <v>0</v>
      </c>
      <c r="CO14" s="8">
        <v>0</v>
      </c>
      <c r="CP14" s="8">
        <v>3</v>
      </c>
      <c r="CQ14" s="8">
        <v>13</v>
      </c>
      <c r="CR14" s="9">
        <v>333.33333333333331</v>
      </c>
      <c r="CS14" s="8">
        <v>299419</v>
      </c>
      <c r="CT14" s="8">
        <v>244097</v>
      </c>
      <c r="CU14" s="8">
        <v>902572</v>
      </c>
      <c r="CV14" s="8">
        <v>1086253</v>
      </c>
      <c r="CW14" s="9">
        <v>20.350841816497748</v>
      </c>
      <c r="CX14" s="8">
        <v>299419</v>
      </c>
      <c r="CY14" s="8">
        <v>244097</v>
      </c>
      <c r="CZ14" s="8">
        <v>899219</v>
      </c>
      <c r="DA14" s="8">
        <v>1060892</v>
      </c>
      <c r="DB14" s="9">
        <v>17.979268676484821</v>
      </c>
      <c r="DC14" s="8">
        <v>0</v>
      </c>
      <c r="DD14" s="8">
        <v>0</v>
      </c>
      <c r="DE14" s="8">
        <v>3353</v>
      </c>
      <c r="DF14" s="8">
        <v>25361</v>
      </c>
      <c r="DG14" s="9">
        <v>656.36743215031311</v>
      </c>
      <c r="DH14" s="8">
        <v>71192</v>
      </c>
      <c r="DI14" s="8">
        <v>57390</v>
      </c>
      <c r="DJ14" s="8">
        <v>202541</v>
      </c>
      <c r="DK14" s="8">
        <v>249176</v>
      </c>
      <c r="DL14" s="9">
        <v>23.024967784300461</v>
      </c>
      <c r="DM14" s="8">
        <v>304</v>
      </c>
      <c r="DN14" s="8">
        <v>366</v>
      </c>
      <c r="DO14" s="8">
        <v>1414</v>
      </c>
      <c r="DP14" s="8">
        <v>1006</v>
      </c>
      <c r="DQ14" s="9">
        <v>-28.854314002828861</v>
      </c>
    </row>
    <row r="15" spans="1:121" x14ac:dyDescent="0.25">
      <c r="A15" s="7" t="s">
        <v>66</v>
      </c>
      <c r="B15" s="8">
        <v>280141</v>
      </c>
      <c r="C15" s="8">
        <v>219413</v>
      </c>
      <c r="D15" s="8">
        <v>2052215</v>
      </c>
      <c r="E15" s="8">
        <v>2538035</v>
      </c>
      <c r="F15" s="9">
        <v>23.672958242679261</v>
      </c>
      <c r="G15" s="8">
        <v>650176</v>
      </c>
      <c r="H15" s="8">
        <v>302831</v>
      </c>
      <c r="I15" s="8">
        <v>4375421</v>
      </c>
      <c r="J15" s="8">
        <v>2149812</v>
      </c>
      <c r="K15" s="9">
        <v>-50.866168078454621</v>
      </c>
      <c r="L15" s="8">
        <v>101724</v>
      </c>
      <c r="M15" s="8">
        <v>64008</v>
      </c>
      <c r="N15" s="8">
        <v>527047</v>
      </c>
      <c r="O15" s="8">
        <v>684266</v>
      </c>
      <c r="P15" s="9">
        <v>29.830166949057681</v>
      </c>
      <c r="Q15" s="8">
        <v>44661</v>
      </c>
      <c r="R15" s="8">
        <v>16148</v>
      </c>
      <c r="S15" s="8">
        <v>191172</v>
      </c>
      <c r="T15" s="8">
        <v>252181</v>
      </c>
      <c r="U15" s="9">
        <v>31.913146276651389</v>
      </c>
      <c r="V15" s="8">
        <v>21.754999999999999</v>
      </c>
      <c r="W15" s="8">
        <v>10.241</v>
      </c>
      <c r="X15" s="8">
        <v>100.499</v>
      </c>
      <c r="Y15" s="8">
        <v>115.038</v>
      </c>
      <c r="Z15" s="9">
        <v>14.46681061503101</v>
      </c>
      <c r="AA15" s="8">
        <v>1581</v>
      </c>
      <c r="AB15" s="8">
        <v>1388</v>
      </c>
      <c r="AC15" s="8">
        <v>8281</v>
      </c>
      <c r="AD15" s="8">
        <v>9554</v>
      </c>
      <c r="AE15" s="9">
        <v>15.37253954836372</v>
      </c>
      <c r="AF15" s="8">
        <v>1153</v>
      </c>
      <c r="AG15" s="8">
        <v>1202</v>
      </c>
      <c r="AH15" s="8">
        <v>5282</v>
      </c>
      <c r="AI15" s="8">
        <v>6165</v>
      </c>
      <c r="AJ15" s="9">
        <v>16.717152593714498</v>
      </c>
      <c r="AK15" s="8">
        <v>0</v>
      </c>
      <c r="AL15" s="8">
        <v>0</v>
      </c>
      <c r="AM15" s="8">
        <v>0</v>
      </c>
      <c r="AN15" s="8">
        <v>68</v>
      </c>
      <c r="AO15" s="9" t="s">
        <v>75</v>
      </c>
      <c r="AP15" s="8">
        <v>65387</v>
      </c>
      <c r="AQ15" s="8">
        <v>47054</v>
      </c>
      <c r="AR15" s="8">
        <v>298732</v>
      </c>
      <c r="AS15" s="8">
        <v>452389</v>
      </c>
      <c r="AT15" s="9">
        <v>51.436404536507638</v>
      </c>
      <c r="AU15" s="8">
        <v>0</v>
      </c>
      <c r="AV15" s="8">
        <v>0</v>
      </c>
      <c r="AW15" s="8">
        <v>0</v>
      </c>
      <c r="AX15" s="8">
        <v>0</v>
      </c>
      <c r="AY15" s="9" t="s">
        <v>75</v>
      </c>
      <c r="AZ15" s="8">
        <v>4181</v>
      </c>
      <c r="BA15" s="8">
        <v>1577</v>
      </c>
      <c r="BB15" s="8">
        <v>9747</v>
      </c>
      <c r="BC15" s="8">
        <v>10559</v>
      </c>
      <c r="BD15" s="9">
        <v>8.3307684415717631</v>
      </c>
      <c r="BE15" s="8">
        <v>27</v>
      </c>
      <c r="BF15" s="8">
        <v>0</v>
      </c>
      <c r="BG15" s="8">
        <v>47</v>
      </c>
      <c r="BH15" s="8">
        <v>21</v>
      </c>
      <c r="BI15" s="9">
        <v>-55.319148936170222</v>
      </c>
      <c r="BJ15" s="8">
        <v>3990</v>
      </c>
      <c r="BK15" s="8">
        <v>1303</v>
      </c>
      <c r="BL15" s="8">
        <v>16964.5</v>
      </c>
      <c r="BM15" s="8">
        <v>20621</v>
      </c>
      <c r="BN15" s="9">
        <v>21.553833004214681</v>
      </c>
      <c r="BO15" s="8">
        <v>0</v>
      </c>
      <c r="BP15" s="8">
        <v>0</v>
      </c>
      <c r="BQ15" s="8">
        <v>0</v>
      </c>
      <c r="BR15" s="8">
        <v>0</v>
      </c>
      <c r="BS15" s="9" t="s">
        <v>75</v>
      </c>
      <c r="BT15" s="8">
        <v>1424</v>
      </c>
      <c r="BU15" s="8">
        <v>254.25</v>
      </c>
      <c r="BV15" s="8">
        <v>4747.75</v>
      </c>
      <c r="BW15" s="8">
        <v>5187.5</v>
      </c>
      <c r="BX15" s="9">
        <v>9.2622821336422447</v>
      </c>
      <c r="BY15" s="8">
        <v>2566</v>
      </c>
      <c r="BZ15" s="8">
        <v>1048.75</v>
      </c>
      <c r="CA15" s="8">
        <v>12216.75</v>
      </c>
      <c r="CB15" s="8">
        <v>15433.5</v>
      </c>
      <c r="CC15" s="9">
        <v>26.330652587635829</v>
      </c>
      <c r="CD15" s="8">
        <v>99</v>
      </c>
      <c r="CE15" s="8">
        <v>71</v>
      </c>
      <c r="CF15" s="8">
        <v>611</v>
      </c>
      <c r="CG15" s="8">
        <v>601</v>
      </c>
      <c r="CH15" s="9">
        <v>-1.636661211129294</v>
      </c>
      <c r="CI15" s="8">
        <v>1501315</v>
      </c>
      <c r="CJ15" s="8">
        <v>1175196</v>
      </c>
      <c r="CK15" s="8">
        <v>9418756</v>
      </c>
      <c r="CL15" s="8">
        <v>10264009</v>
      </c>
      <c r="CM15" s="9">
        <v>8.9741469043257922</v>
      </c>
      <c r="CN15" s="8">
        <v>1</v>
      </c>
      <c r="CO15" s="8">
        <v>2</v>
      </c>
      <c r="CP15" s="8">
        <v>7</v>
      </c>
      <c r="CQ15" s="8">
        <v>9</v>
      </c>
      <c r="CR15" s="9">
        <v>28.57142857142858</v>
      </c>
      <c r="CS15" s="8">
        <v>318</v>
      </c>
      <c r="CT15" s="8">
        <v>947</v>
      </c>
      <c r="CU15" s="8">
        <v>3876</v>
      </c>
      <c r="CV15" s="8">
        <v>4094</v>
      </c>
      <c r="CW15" s="9">
        <v>5.6243550051599556</v>
      </c>
      <c r="CX15" s="8">
        <v>0</v>
      </c>
      <c r="CY15" s="8">
        <v>0</v>
      </c>
      <c r="CZ15" s="8">
        <v>0</v>
      </c>
      <c r="DA15" s="8">
        <v>0</v>
      </c>
      <c r="DB15" s="9" t="s">
        <v>75</v>
      </c>
      <c r="DC15" s="8">
        <v>318</v>
      </c>
      <c r="DD15" s="8">
        <v>947</v>
      </c>
      <c r="DE15" s="8">
        <v>3876</v>
      </c>
      <c r="DF15" s="8">
        <v>4094</v>
      </c>
      <c r="DG15" s="9">
        <v>5.6243550051599556</v>
      </c>
      <c r="DH15" s="8">
        <v>0</v>
      </c>
      <c r="DI15" s="8">
        <v>0</v>
      </c>
      <c r="DJ15" s="8">
        <v>0</v>
      </c>
      <c r="DK15" s="8">
        <v>0</v>
      </c>
      <c r="DL15" s="9" t="s">
        <v>75</v>
      </c>
      <c r="DM15" s="8">
        <v>2</v>
      </c>
      <c r="DN15" s="8">
        <v>0</v>
      </c>
      <c r="DO15" s="8">
        <v>5</v>
      </c>
      <c r="DP15" s="8">
        <v>126</v>
      </c>
      <c r="DQ15" s="9">
        <v>2420</v>
      </c>
    </row>
    <row r="16" spans="1:121" x14ac:dyDescent="0.25">
      <c r="A16" s="7" t="s">
        <v>67</v>
      </c>
      <c r="B16" s="8">
        <v>28343</v>
      </c>
      <c r="C16" s="8">
        <v>177988</v>
      </c>
      <c r="D16" s="8">
        <v>493331</v>
      </c>
      <c r="E16" s="8">
        <v>638496</v>
      </c>
      <c r="F16" s="9">
        <v>29.425477012391269</v>
      </c>
      <c r="G16" s="8">
        <v>1180870</v>
      </c>
      <c r="H16" s="8">
        <v>1501060</v>
      </c>
      <c r="I16" s="8">
        <v>9670585</v>
      </c>
      <c r="J16" s="8">
        <v>10838786</v>
      </c>
      <c r="K16" s="9">
        <v>12.07994138927479</v>
      </c>
      <c r="L16" s="8">
        <v>101427</v>
      </c>
      <c r="M16" s="8">
        <v>125857</v>
      </c>
      <c r="N16" s="8">
        <v>757001</v>
      </c>
      <c r="O16" s="8">
        <v>896924</v>
      </c>
      <c r="P16" s="9">
        <v>18.483859334399821</v>
      </c>
      <c r="Q16" s="8">
        <v>55519</v>
      </c>
      <c r="R16" s="8">
        <v>67721</v>
      </c>
      <c r="S16" s="8">
        <v>380446</v>
      </c>
      <c r="T16" s="8">
        <v>437477</v>
      </c>
      <c r="U16" s="9">
        <v>14.990563706807279</v>
      </c>
      <c r="V16" s="8">
        <v>903.577</v>
      </c>
      <c r="W16" s="8">
        <v>746.27500000000009</v>
      </c>
      <c r="X16" s="8">
        <v>6671.5630000000028</v>
      </c>
      <c r="Y16" s="8">
        <v>6169.4880000000003</v>
      </c>
      <c r="Z16" s="9">
        <v>-7.52559782467769</v>
      </c>
      <c r="AA16" s="8">
        <v>5309</v>
      </c>
      <c r="AB16" s="8">
        <v>0</v>
      </c>
      <c r="AC16" s="8">
        <v>20901</v>
      </c>
      <c r="AD16" s="8">
        <v>11065</v>
      </c>
      <c r="AE16" s="9">
        <v>-47.059949284723217</v>
      </c>
      <c r="AF16" s="8">
        <v>5309</v>
      </c>
      <c r="AG16" s="8">
        <v>0</v>
      </c>
      <c r="AH16" s="8">
        <v>20901</v>
      </c>
      <c r="AI16" s="8">
        <v>11065</v>
      </c>
      <c r="AJ16" s="9">
        <v>-47.059949284723217</v>
      </c>
      <c r="AK16" s="8">
        <v>0</v>
      </c>
      <c r="AL16" s="8">
        <v>0</v>
      </c>
      <c r="AM16" s="8">
        <v>0</v>
      </c>
      <c r="AN16" s="8">
        <v>0</v>
      </c>
      <c r="AO16" s="9" t="s">
        <v>75</v>
      </c>
      <c r="AP16" s="8">
        <v>11711</v>
      </c>
      <c r="AQ16" s="8">
        <v>571330</v>
      </c>
      <c r="AR16" s="8">
        <v>855364</v>
      </c>
      <c r="AS16" s="8">
        <v>4835431</v>
      </c>
      <c r="AT16" s="9">
        <v>465.30681674702231</v>
      </c>
      <c r="AU16" s="8">
        <v>78</v>
      </c>
      <c r="AV16" s="8">
        <v>87</v>
      </c>
      <c r="AW16" s="8">
        <v>7952</v>
      </c>
      <c r="AX16" s="8">
        <v>1056</v>
      </c>
      <c r="AY16" s="9">
        <v>-86.720321931589538</v>
      </c>
      <c r="AZ16" s="8">
        <v>0</v>
      </c>
      <c r="BA16" s="8">
        <v>1856</v>
      </c>
      <c r="BB16" s="8">
        <v>0</v>
      </c>
      <c r="BC16" s="8">
        <v>1856</v>
      </c>
      <c r="BD16" s="9" t="s">
        <v>75</v>
      </c>
      <c r="BE16" s="8">
        <v>0</v>
      </c>
      <c r="BF16" s="8">
        <v>0</v>
      </c>
      <c r="BG16" s="8">
        <v>0</v>
      </c>
      <c r="BH16" s="8">
        <v>0</v>
      </c>
      <c r="BI16" s="9" t="s">
        <v>75</v>
      </c>
      <c r="BJ16" s="8">
        <v>4194</v>
      </c>
      <c r="BK16" s="8">
        <v>5900</v>
      </c>
      <c r="BL16" s="8">
        <v>28132</v>
      </c>
      <c r="BM16" s="8">
        <v>33120</v>
      </c>
      <c r="BN16" s="9">
        <v>17.73069813735248</v>
      </c>
      <c r="BO16" s="8">
        <v>5</v>
      </c>
      <c r="BP16" s="8">
        <v>30</v>
      </c>
      <c r="BQ16" s="8">
        <v>679</v>
      </c>
      <c r="BR16" s="8">
        <v>247</v>
      </c>
      <c r="BS16" s="9">
        <v>-63.622974963181143</v>
      </c>
      <c r="BT16" s="8">
        <v>581</v>
      </c>
      <c r="BU16" s="8">
        <v>522</v>
      </c>
      <c r="BV16" s="8">
        <v>4505</v>
      </c>
      <c r="BW16" s="8">
        <v>4208</v>
      </c>
      <c r="BX16" s="9">
        <v>-6.5926748057713667</v>
      </c>
      <c r="BY16" s="8">
        <v>3608</v>
      </c>
      <c r="BZ16" s="8">
        <v>5348</v>
      </c>
      <c r="CA16" s="8">
        <v>22948</v>
      </c>
      <c r="CB16" s="8">
        <v>28665</v>
      </c>
      <c r="CC16" s="9">
        <v>24.912846435419208</v>
      </c>
      <c r="CD16" s="8">
        <v>100</v>
      </c>
      <c r="CE16" s="8">
        <v>97</v>
      </c>
      <c r="CF16" s="8">
        <v>723</v>
      </c>
      <c r="CG16" s="8">
        <v>717</v>
      </c>
      <c r="CH16" s="9">
        <v>-0.82987551867219622</v>
      </c>
      <c r="CI16" s="8">
        <v>1303242</v>
      </c>
      <c r="CJ16" s="8">
        <v>1851404</v>
      </c>
      <c r="CK16" s="8">
        <v>11830841</v>
      </c>
      <c r="CL16" s="8">
        <v>13059957</v>
      </c>
      <c r="CM16" s="9">
        <v>10.38908392057674</v>
      </c>
      <c r="CN16" s="8">
        <v>0</v>
      </c>
      <c r="CO16" s="8">
        <v>1</v>
      </c>
      <c r="CP16" s="8">
        <v>13</v>
      </c>
      <c r="CQ16" s="8">
        <v>14</v>
      </c>
      <c r="CR16" s="9">
        <v>7.6923076923076934</v>
      </c>
      <c r="CS16" s="8">
        <v>0</v>
      </c>
      <c r="CT16" s="8">
        <v>1056</v>
      </c>
      <c r="CU16" s="8">
        <v>8058</v>
      </c>
      <c r="CV16" s="8">
        <v>12688</v>
      </c>
      <c r="CW16" s="9">
        <v>57.458426408538088</v>
      </c>
      <c r="CX16" s="8">
        <v>0</v>
      </c>
      <c r="CY16" s="8">
        <v>0</v>
      </c>
      <c r="CZ16" s="8">
        <v>0</v>
      </c>
      <c r="DA16" s="8">
        <v>0</v>
      </c>
      <c r="DB16" s="9" t="s">
        <v>75</v>
      </c>
      <c r="DC16" s="8">
        <v>0</v>
      </c>
      <c r="DD16" s="8">
        <v>1056</v>
      </c>
      <c r="DE16" s="8">
        <v>8058</v>
      </c>
      <c r="DF16" s="8">
        <v>12688</v>
      </c>
      <c r="DG16" s="9">
        <v>57.458426408538088</v>
      </c>
      <c r="DH16" s="8">
        <v>0</v>
      </c>
      <c r="DI16" s="8">
        <v>0</v>
      </c>
      <c r="DJ16" s="8">
        <v>0</v>
      </c>
      <c r="DK16" s="8">
        <v>0</v>
      </c>
      <c r="DL16" s="9" t="s">
        <v>75</v>
      </c>
      <c r="DM16" s="8">
        <v>0</v>
      </c>
      <c r="DN16" s="8">
        <v>0</v>
      </c>
      <c r="DO16" s="8">
        <v>0</v>
      </c>
      <c r="DP16" s="8">
        <v>7</v>
      </c>
      <c r="DQ16" s="9" t="s">
        <v>75</v>
      </c>
    </row>
    <row r="17" spans="1:121" x14ac:dyDescent="0.25">
      <c r="A17" s="7" t="s">
        <v>68</v>
      </c>
      <c r="B17" s="8">
        <v>2153045</v>
      </c>
      <c r="C17" s="8">
        <v>2139612</v>
      </c>
      <c r="D17" s="8">
        <v>14274814</v>
      </c>
      <c r="E17" s="8">
        <v>13566032</v>
      </c>
      <c r="F17" s="9">
        <v>-4.9652625946649778</v>
      </c>
      <c r="G17" s="8">
        <v>523940</v>
      </c>
      <c r="H17" s="8">
        <v>352658</v>
      </c>
      <c r="I17" s="8">
        <v>3038148</v>
      </c>
      <c r="J17" s="8">
        <v>3024042</v>
      </c>
      <c r="K17" s="9">
        <v>-0.46429601191252351</v>
      </c>
      <c r="L17" s="8">
        <v>101662</v>
      </c>
      <c r="M17" s="8">
        <v>126174</v>
      </c>
      <c r="N17" s="8">
        <v>760895</v>
      </c>
      <c r="O17" s="8">
        <v>777948</v>
      </c>
      <c r="P17" s="9">
        <v>2.2411765092424081</v>
      </c>
      <c r="Q17" s="8">
        <v>48433</v>
      </c>
      <c r="R17" s="8">
        <v>55537</v>
      </c>
      <c r="S17" s="8">
        <v>337026</v>
      </c>
      <c r="T17" s="8">
        <v>330798</v>
      </c>
      <c r="U17" s="9">
        <v>-1.847928646454577</v>
      </c>
      <c r="V17" s="8">
        <v>14.936</v>
      </c>
      <c r="W17" s="8">
        <v>14.795999999999999</v>
      </c>
      <c r="X17" s="8">
        <v>116.97499999999999</v>
      </c>
      <c r="Y17" s="8">
        <v>111.56100000000001</v>
      </c>
      <c r="Z17" s="9">
        <v>-4.6283393887582633</v>
      </c>
      <c r="AA17" s="8">
        <v>12848</v>
      </c>
      <c r="AB17" s="8">
        <v>17543</v>
      </c>
      <c r="AC17" s="8">
        <v>104089</v>
      </c>
      <c r="AD17" s="8">
        <v>97965</v>
      </c>
      <c r="AE17" s="9">
        <v>-5.8834266829347968</v>
      </c>
      <c r="AF17" s="8">
        <v>11175</v>
      </c>
      <c r="AG17" s="8">
        <v>15063</v>
      </c>
      <c r="AH17" s="8">
        <v>91004</v>
      </c>
      <c r="AI17" s="8">
        <v>80430</v>
      </c>
      <c r="AJ17" s="9">
        <v>-11.6192694826601</v>
      </c>
      <c r="AK17" s="8">
        <v>31809</v>
      </c>
      <c r="AL17" s="8">
        <v>15602</v>
      </c>
      <c r="AM17" s="8">
        <v>75661</v>
      </c>
      <c r="AN17" s="8">
        <v>58304</v>
      </c>
      <c r="AO17" s="9">
        <v>-22.940484529678429</v>
      </c>
      <c r="AP17" s="8">
        <v>197052</v>
      </c>
      <c r="AQ17" s="8">
        <v>197393</v>
      </c>
      <c r="AR17" s="8">
        <v>1323129</v>
      </c>
      <c r="AS17" s="8">
        <v>1226209</v>
      </c>
      <c r="AT17" s="9">
        <v>-7.3250605194202487</v>
      </c>
      <c r="AU17" s="8">
        <v>26</v>
      </c>
      <c r="AV17" s="8">
        <v>5872</v>
      </c>
      <c r="AW17" s="8">
        <v>63</v>
      </c>
      <c r="AX17" s="8">
        <v>7210</v>
      </c>
      <c r="AY17" s="9">
        <v>11344.444444444451</v>
      </c>
      <c r="AZ17" s="8">
        <v>51993</v>
      </c>
      <c r="BA17" s="8">
        <v>51873</v>
      </c>
      <c r="BB17" s="8">
        <v>337229</v>
      </c>
      <c r="BC17" s="8">
        <v>372261</v>
      </c>
      <c r="BD17" s="9">
        <v>10.388193186232501</v>
      </c>
      <c r="BE17" s="8">
        <v>2485</v>
      </c>
      <c r="BF17" s="8">
        <v>2894</v>
      </c>
      <c r="BG17" s="8">
        <v>17297</v>
      </c>
      <c r="BH17" s="8">
        <v>19000</v>
      </c>
      <c r="BI17" s="9">
        <v>9.8456379719026472</v>
      </c>
      <c r="BJ17" s="8">
        <v>6494</v>
      </c>
      <c r="BK17" s="8">
        <v>7885</v>
      </c>
      <c r="BL17" s="8">
        <v>47017</v>
      </c>
      <c r="BM17" s="8">
        <v>46402</v>
      </c>
      <c r="BN17" s="9">
        <v>-1.308037518344435</v>
      </c>
      <c r="BO17" s="8">
        <v>2.25</v>
      </c>
      <c r="BP17" s="8">
        <v>448</v>
      </c>
      <c r="BQ17" s="8">
        <v>6.5</v>
      </c>
      <c r="BR17" s="8">
        <v>546.5</v>
      </c>
      <c r="BS17" s="9">
        <v>8307.6923076923085</v>
      </c>
      <c r="BT17" s="8">
        <v>5732.75</v>
      </c>
      <c r="BU17" s="8">
        <v>6088.25</v>
      </c>
      <c r="BV17" s="8">
        <v>40597</v>
      </c>
      <c r="BW17" s="8">
        <v>39260.25</v>
      </c>
      <c r="BX17" s="9">
        <v>-3.2927309899746291</v>
      </c>
      <c r="BY17" s="8">
        <v>759</v>
      </c>
      <c r="BZ17" s="8">
        <v>1348.75</v>
      </c>
      <c r="CA17" s="8">
        <v>6413.5</v>
      </c>
      <c r="CB17" s="8">
        <v>6595.25</v>
      </c>
      <c r="CC17" s="9">
        <v>2.8338660637717372</v>
      </c>
      <c r="CD17" s="8">
        <v>185</v>
      </c>
      <c r="CE17" s="8">
        <v>176</v>
      </c>
      <c r="CF17" s="8">
        <v>1266</v>
      </c>
      <c r="CG17" s="8">
        <v>1187</v>
      </c>
      <c r="CH17" s="9">
        <v>-6.2401263823064701</v>
      </c>
      <c r="CI17" s="8">
        <v>3732020</v>
      </c>
      <c r="CJ17" s="8">
        <v>3290260</v>
      </c>
      <c r="CK17" s="8">
        <v>25049238</v>
      </c>
      <c r="CL17" s="8">
        <v>23587734</v>
      </c>
      <c r="CM17" s="9">
        <v>-5.8345247867420227</v>
      </c>
      <c r="CN17" s="8">
        <v>1</v>
      </c>
      <c r="CO17" s="8">
        <v>0</v>
      </c>
      <c r="CP17" s="8">
        <v>10</v>
      </c>
      <c r="CQ17" s="8">
        <v>8</v>
      </c>
      <c r="CR17" s="9">
        <v>-20</v>
      </c>
      <c r="CS17" s="8">
        <v>9498</v>
      </c>
      <c r="CT17" s="8">
        <v>8263</v>
      </c>
      <c r="CU17" s="8">
        <v>39325</v>
      </c>
      <c r="CV17" s="8">
        <v>38088</v>
      </c>
      <c r="CW17" s="9">
        <v>-3.1455816910362411</v>
      </c>
      <c r="CX17" s="8">
        <v>9437</v>
      </c>
      <c r="CY17" s="8">
        <v>8263</v>
      </c>
      <c r="CZ17" s="8">
        <v>38170</v>
      </c>
      <c r="DA17" s="8">
        <v>37138</v>
      </c>
      <c r="DB17" s="9">
        <v>-2.7036940005239671</v>
      </c>
      <c r="DC17" s="8">
        <v>61</v>
      </c>
      <c r="DD17" s="8">
        <v>0</v>
      </c>
      <c r="DE17" s="8">
        <v>1155</v>
      </c>
      <c r="DF17" s="8">
        <v>950</v>
      </c>
      <c r="DG17" s="9">
        <v>-17.748917748917751</v>
      </c>
      <c r="DH17" s="8">
        <v>4885</v>
      </c>
      <c r="DI17" s="8">
        <v>4407</v>
      </c>
      <c r="DJ17" s="8">
        <v>21860</v>
      </c>
      <c r="DK17" s="8">
        <v>22107</v>
      </c>
      <c r="DL17" s="9">
        <v>1.129917657822503</v>
      </c>
      <c r="DM17" s="8">
        <v>761</v>
      </c>
      <c r="DN17" s="8">
        <v>1442</v>
      </c>
      <c r="DO17" s="8">
        <v>5114</v>
      </c>
      <c r="DP17" s="8">
        <v>8966</v>
      </c>
      <c r="DQ17" s="9">
        <v>75.322643723113032</v>
      </c>
    </row>
    <row r="18" spans="1:121" x14ac:dyDescent="0.25">
      <c r="A18" s="7" t="s">
        <v>69</v>
      </c>
      <c r="B18" s="8">
        <v>620942</v>
      </c>
      <c r="C18" s="8">
        <v>517032</v>
      </c>
      <c r="D18" s="8">
        <v>4697662</v>
      </c>
      <c r="E18" s="8">
        <v>4237163</v>
      </c>
      <c r="F18" s="9">
        <v>-9.8027273992892674</v>
      </c>
      <c r="G18" s="8">
        <v>33073</v>
      </c>
      <c r="H18" s="8">
        <v>19157</v>
      </c>
      <c r="I18" s="8">
        <v>219712</v>
      </c>
      <c r="J18" s="8">
        <v>225314</v>
      </c>
      <c r="K18" s="9">
        <v>2.5497014273230429</v>
      </c>
      <c r="L18" s="8">
        <v>1534283</v>
      </c>
      <c r="M18" s="8">
        <v>1707489</v>
      </c>
      <c r="N18" s="8">
        <v>10098378</v>
      </c>
      <c r="O18" s="8">
        <v>10584350</v>
      </c>
      <c r="P18" s="9">
        <v>4.8123767995216724</v>
      </c>
      <c r="Q18" s="8">
        <v>1126406</v>
      </c>
      <c r="R18" s="8">
        <v>1294988</v>
      </c>
      <c r="S18" s="8">
        <v>7421616</v>
      </c>
      <c r="T18" s="8">
        <v>7819734</v>
      </c>
      <c r="U18" s="9">
        <v>5.3643034077753384</v>
      </c>
      <c r="V18" s="8">
        <v>142.887</v>
      </c>
      <c r="W18" s="8">
        <v>80.207999999999998</v>
      </c>
      <c r="X18" s="8">
        <v>598.28599999999994</v>
      </c>
      <c r="Y18" s="8">
        <v>438.60000000000008</v>
      </c>
      <c r="Z18" s="9">
        <v>-26.690579421881839</v>
      </c>
      <c r="AA18" s="8">
        <v>217475</v>
      </c>
      <c r="AB18" s="8">
        <v>168922</v>
      </c>
      <c r="AC18" s="8">
        <v>1508159</v>
      </c>
      <c r="AD18" s="8">
        <v>1399158</v>
      </c>
      <c r="AE18" s="9">
        <v>-7.227420981474765</v>
      </c>
      <c r="AF18" s="8">
        <v>202567</v>
      </c>
      <c r="AG18" s="8">
        <v>152024</v>
      </c>
      <c r="AH18" s="8">
        <v>1363142</v>
      </c>
      <c r="AI18" s="8">
        <v>1233169</v>
      </c>
      <c r="AJ18" s="9">
        <v>-9.5348100197925021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1062212</v>
      </c>
      <c r="AQ18" s="8">
        <v>1148578</v>
      </c>
      <c r="AR18" s="8">
        <v>7220037</v>
      </c>
      <c r="AS18" s="8">
        <v>7231392</v>
      </c>
      <c r="AT18" s="9">
        <v>0.1572706621863631</v>
      </c>
      <c r="AU18" s="8">
        <v>742087</v>
      </c>
      <c r="AV18" s="8">
        <v>938976</v>
      </c>
      <c r="AW18" s="8">
        <v>4913421</v>
      </c>
      <c r="AX18" s="8">
        <v>5348175</v>
      </c>
      <c r="AY18" s="9">
        <v>8.848295311962886</v>
      </c>
      <c r="AZ18" s="8">
        <v>408766</v>
      </c>
      <c r="BA18" s="8">
        <v>415338</v>
      </c>
      <c r="BB18" s="8">
        <v>2666750</v>
      </c>
      <c r="BC18" s="8">
        <v>2743983</v>
      </c>
      <c r="BD18" s="9">
        <v>2.8961469954063981</v>
      </c>
      <c r="BE18" s="8">
        <v>29032</v>
      </c>
      <c r="BF18" s="8">
        <v>28490</v>
      </c>
      <c r="BG18" s="8">
        <v>195181</v>
      </c>
      <c r="BH18" s="8">
        <v>192289</v>
      </c>
      <c r="BI18" s="9">
        <v>-1.481701600053285</v>
      </c>
      <c r="BJ18" s="8">
        <v>102573</v>
      </c>
      <c r="BK18" s="8">
        <v>104938</v>
      </c>
      <c r="BL18" s="8">
        <v>683278</v>
      </c>
      <c r="BM18" s="8">
        <v>689012</v>
      </c>
      <c r="BN18" s="9">
        <v>0.83918990513377878</v>
      </c>
      <c r="BO18" s="8">
        <v>50760</v>
      </c>
      <c r="BP18" s="8">
        <v>57567</v>
      </c>
      <c r="BQ18" s="8">
        <v>346099</v>
      </c>
      <c r="BR18" s="8">
        <v>357072</v>
      </c>
      <c r="BS18" s="9">
        <v>3.1704801227394479</v>
      </c>
      <c r="BT18" s="8">
        <v>46161</v>
      </c>
      <c r="BU18" s="8">
        <v>41532</v>
      </c>
      <c r="BV18" s="8">
        <v>297160</v>
      </c>
      <c r="BW18" s="8">
        <v>289602</v>
      </c>
      <c r="BX18" s="9">
        <v>-2.5434109570601748</v>
      </c>
      <c r="BY18" s="8">
        <v>5652</v>
      </c>
      <c r="BZ18" s="8">
        <v>5839</v>
      </c>
      <c r="CA18" s="8">
        <v>40019</v>
      </c>
      <c r="CB18" s="8">
        <v>42338</v>
      </c>
      <c r="CC18" s="9">
        <v>5.7947474949398972</v>
      </c>
      <c r="CD18" s="8">
        <v>1030</v>
      </c>
      <c r="CE18" s="8">
        <v>1026</v>
      </c>
      <c r="CF18" s="8">
        <v>7187</v>
      </c>
      <c r="CG18" s="8">
        <v>7245</v>
      </c>
      <c r="CH18" s="9">
        <v>0.80701266175037745</v>
      </c>
      <c r="CI18" s="8">
        <v>18720860</v>
      </c>
      <c r="CJ18" s="8">
        <v>17781333</v>
      </c>
      <c r="CK18" s="8">
        <v>155883578</v>
      </c>
      <c r="CL18" s="8">
        <v>154277648</v>
      </c>
      <c r="CM18" s="9">
        <v>-1.030211148989665</v>
      </c>
      <c r="CN18" s="8">
        <v>2</v>
      </c>
      <c r="CO18" s="8">
        <v>4</v>
      </c>
      <c r="CP18" s="8">
        <v>384</v>
      </c>
      <c r="CQ18" s="8">
        <v>371</v>
      </c>
      <c r="CR18" s="9">
        <v>-3.385416666666671</v>
      </c>
      <c r="CS18" s="8">
        <v>204516</v>
      </c>
      <c r="CT18" s="8">
        <v>210718</v>
      </c>
      <c r="CU18" s="8">
        <v>1345303</v>
      </c>
      <c r="CV18" s="8">
        <v>1775123</v>
      </c>
      <c r="CW18" s="9">
        <v>31.949679737575849</v>
      </c>
      <c r="CX18" s="8">
        <v>199217</v>
      </c>
      <c r="CY18" s="8">
        <v>202858</v>
      </c>
      <c r="CZ18" s="8">
        <v>895062</v>
      </c>
      <c r="DA18" s="8">
        <v>920563</v>
      </c>
      <c r="DB18" s="9">
        <v>2.8490763768320022</v>
      </c>
      <c r="DC18" s="8">
        <v>5299</v>
      </c>
      <c r="DD18" s="8">
        <v>7860</v>
      </c>
      <c r="DE18" s="8">
        <v>450241</v>
      </c>
      <c r="DF18" s="8">
        <v>854560</v>
      </c>
      <c r="DG18" s="9">
        <v>89.800573470652381</v>
      </c>
      <c r="DH18" s="8">
        <v>78756</v>
      </c>
      <c r="DI18" s="8">
        <v>78952</v>
      </c>
      <c r="DJ18" s="8">
        <v>380722</v>
      </c>
      <c r="DK18" s="8">
        <v>385764</v>
      </c>
      <c r="DL18" s="9">
        <v>1.3243258860796061</v>
      </c>
      <c r="DM18" s="8">
        <v>28359</v>
      </c>
      <c r="DN18" s="8">
        <v>27317</v>
      </c>
      <c r="DO18" s="8">
        <v>204965</v>
      </c>
      <c r="DP18" s="8">
        <v>251897</v>
      </c>
      <c r="DQ18" s="9">
        <v>22.89756787744248</v>
      </c>
    </row>
    <row r="19" spans="1:121" x14ac:dyDescent="0.25">
      <c r="A19" s="7" t="s">
        <v>70</v>
      </c>
      <c r="B19" s="8">
        <v>9282</v>
      </c>
      <c r="C19" s="8">
        <v>14331</v>
      </c>
      <c r="D19" s="8">
        <v>67016</v>
      </c>
      <c r="E19" s="8">
        <v>56384</v>
      </c>
      <c r="F19" s="9">
        <v>-15.8648680912021</v>
      </c>
      <c r="G19" s="8">
        <v>85770</v>
      </c>
      <c r="H19" s="8">
        <v>101496</v>
      </c>
      <c r="I19" s="8">
        <v>912859</v>
      </c>
      <c r="J19" s="8">
        <v>752622</v>
      </c>
      <c r="K19" s="9">
        <v>-17.553313271819629</v>
      </c>
      <c r="L19" s="8">
        <v>321552</v>
      </c>
      <c r="M19" s="8">
        <v>82792</v>
      </c>
      <c r="N19" s="8">
        <v>2360353</v>
      </c>
      <c r="O19" s="8">
        <v>540238</v>
      </c>
      <c r="P19" s="9">
        <v>-77.111982826297591</v>
      </c>
      <c r="Q19" s="8">
        <v>281455</v>
      </c>
      <c r="R19" s="8">
        <v>26565</v>
      </c>
      <c r="S19" s="8">
        <v>2095381</v>
      </c>
      <c r="T19" s="8">
        <v>187362</v>
      </c>
      <c r="U19" s="9">
        <v>-91.058332589634063</v>
      </c>
      <c r="V19" s="8">
        <v>31.884</v>
      </c>
      <c r="W19" s="8">
        <v>10.451000000000001</v>
      </c>
      <c r="X19" s="8">
        <v>178.654</v>
      </c>
      <c r="Y19" s="8">
        <v>94.051000000000016</v>
      </c>
      <c r="Z19" s="9">
        <v>-47.355782686085931</v>
      </c>
      <c r="AA19" s="8">
        <v>6123</v>
      </c>
      <c r="AB19" s="8">
        <v>8607</v>
      </c>
      <c r="AC19" s="8">
        <v>41279</v>
      </c>
      <c r="AD19" s="8">
        <v>51139</v>
      </c>
      <c r="AE19" s="9">
        <v>23.88623755420431</v>
      </c>
      <c r="AF19" s="8">
        <v>3008</v>
      </c>
      <c r="AG19" s="8">
        <v>3319</v>
      </c>
      <c r="AH19" s="8">
        <v>15162</v>
      </c>
      <c r="AI19" s="8">
        <v>19722</v>
      </c>
      <c r="AJ19" s="9">
        <v>30.075187969924801</v>
      </c>
      <c r="AK19" s="8">
        <v>0</v>
      </c>
      <c r="AL19" s="8">
        <v>0</v>
      </c>
      <c r="AM19" s="8">
        <v>0</v>
      </c>
      <c r="AN19" s="8">
        <v>0</v>
      </c>
      <c r="AO19" s="9" t="s">
        <v>75</v>
      </c>
      <c r="AP19" s="8">
        <v>263290</v>
      </c>
      <c r="AQ19" s="8">
        <v>546</v>
      </c>
      <c r="AR19" s="8">
        <v>1931763</v>
      </c>
      <c r="AS19" s="8">
        <v>25110</v>
      </c>
      <c r="AT19" s="9">
        <v>-98.700151105492751</v>
      </c>
      <c r="AU19" s="8">
        <v>259375</v>
      </c>
      <c r="AV19" s="8">
        <v>54</v>
      </c>
      <c r="AW19" s="8">
        <v>1915282</v>
      </c>
      <c r="AX19" s="8">
        <v>18514</v>
      </c>
      <c r="AY19" s="9">
        <v>-99.033353835101039</v>
      </c>
      <c r="AZ19" s="8">
        <v>41995</v>
      </c>
      <c r="BA19" s="8">
        <v>53953</v>
      </c>
      <c r="BB19" s="8">
        <v>263908</v>
      </c>
      <c r="BC19" s="8">
        <v>361596</v>
      </c>
      <c r="BD19" s="9">
        <v>37.015929793715998</v>
      </c>
      <c r="BE19" s="8">
        <v>2549</v>
      </c>
      <c r="BF19" s="8">
        <v>3145</v>
      </c>
      <c r="BG19" s="8">
        <v>15270</v>
      </c>
      <c r="BH19" s="8">
        <v>20492</v>
      </c>
      <c r="BI19" s="9">
        <v>34.197773411918803</v>
      </c>
      <c r="BJ19" s="8">
        <v>29900</v>
      </c>
      <c r="BK19" s="8">
        <v>2442</v>
      </c>
      <c r="BL19" s="8">
        <v>195174.5</v>
      </c>
      <c r="BM19" s="8">
        <v>25639.5</v>
      </c>
      <c r="BN19" s="9">
        <v>-86.863294129099856</v>
      </c>
      <c r="BO19" s="8">
        <v>28139</v>
      </c>
      <c r="BP19" s="8">
        <v>4</v>
      </c>
      <c r="BQ19" s="8">
        <v>179453.75</v>
      </c>
      <c r="BR19" s="8">
        <v>9057</v>
      </c>
      <c r="BS19" s="9">
        <v>-94.953017142299899</v>
      </c>
      <c r="BT19" s="8">
        <v>479</v>
      </c>
      <c r="BU19" s="8">
        <v>796</v>
      </c>
      <c r="BV19" s="8">
        <v>4273.75</v>
      </c>
      <c r="BW19" s="8">
        <v>5541.5</v>
      </c>
      <c r="BX19" s="9">
        <v>29.663644340450421</v>
      </c>
      <c r="BY19" s="8">
        <v>1282</v>
      </c>
      <c r="BZ19" s="8">
        <v>1642</v>
      </c>
      <c r="CA19" s="8">
        <v>11447</v>
      </c>
      <c r="CB19" s="8">
        <v>11041</v>
      </c>
      <c r="CC19" s="9">
        <v>-3.5467808159343122</v>
      </c>
      <c r="CD19" s="8">
        <v>117</v>
      </c>
      <c r="CE19" s="8">
        <v>151</v>
      </c>
      <c r="CF19" s="8">
        <v>827</v>
      </c>
      <c r="CG19" s="8">
        <v>948</v>
      </c>
      <c r="CH19" s="9">
        <v>14.63119709794438</v>
      </c>
      <c r="CI19" s="8">
        <v>4094573</v>
      </c>
      <c r="CJ19" s="8">
        <v>4441708</v>
      </c>
      <c r="CK19" s="8">
        <v>28367785</v>
      </c>
      <c r="CL19" s="8">
        <v>27869969</v>
      </c>
      <c r="CM19" s="9">
        <v>-1.7548638358616979</v>
      </c>
      <c r="CN19" s="8">
        <v>15</v>
      </c>
      <c r="CO19" s="8">
        <v>15</v>
      </c>
      <c r="CP19" s="8">
        <v>142</v>
      </c>
      <c r="CQ19" s="8">
        <v>153</v>
      </c>
      <c r="CR19" s="9">
        <v>7.7464788732394396</v>
      </c>
      <c r="CS19" s="8">
        <v>102979</v>
      </c>
      <c r="CT19" s="8">
        <v>102609</v>
      </c>
      <c r="CU19" s="8">
        <v>315900</v>
      </c>
      <c r="CV19" s="8">
        <v>415497</v>
      </c>
      <c r="CW19" s="9">
        <v>31.528015194681871</v>
      </c>
      <c r="CX19" s="8">
        <v>70162</v>
      </c>
      <c r="CY19" s="8">
        <v>59739</v>
      </c>
      <c r="CZ19" s="8">
        <v>184829</v>
      </c>
      <c r="DA19" s="8">
        <v>177815</v>
      </c>
      <c r="DB19" s="9">
        <v>-3.7948590318618902</v>
      </c>
      <c r="DC19" s="8">
        <v>32817</v>
      </c>
      <c r="DD19" s="8">
        <v>42870</v>
      </c>
      <c r="DE19" s="8">
        <v>131071</v>
      </c>
      <c r="DF19" s="8">
        <v>237682</v>
      </c>
      <c r="DG19" s="9">
        <v>81.338358599537656</v>
      </c>
      <c r="DH19" s="8">
        <v>15069</v>
      </c>
      <c r="DI19" s="8">
        <v>13139</v>
      </c>
      <c r="DJ19" s="8">
        <v>33843</v>
      </c>
      <c r="DK19" s="8">
        <v>36668</v>
      </c>
      <c r="DL19" s="9">
        <v>8.3473687320863945</v>
      </c>
      <c r="DM19" s="8">
        <v>6624</v>
      </c>
      <c r="DN19" s="8">
        <v>2873</v>
      </c>
      <c r="DO19" s="8">
        <v>73726</v>
      </c>
      <c r="DP19" s="8">
        <v>33097</v>
      </c>
      <c r="DQ19" s="9">
        <v>-55.108102975883668</v>
      </c>
    </row>
    <row r="20" spans="1:121" x14ac:dyDescent="0.25">
      <c r="A20" s="7" t="s">
        <v>71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49014</v>
      </c>
      <c r="H20" s="8">
        <v>44786</v>
      </c>
      <c r="I20" s="8">
        <v>455834</v>
      </c>
      <c r="J20" s="8">
        <v>506682</v>
      </c>
      <c r="K20" s="9">
        <v>11.154937981809169</v>
      </c>
      <c r="L20" s="8">
        <v>87903</v>
      </c>
      <c r="M20" s="8">
        <v>73318</v>
      </c>
      <c r="N20" s="8">
        <v>697466</v>
      </c>
      <c r="O20" s="8">
        <v>632595</v>
      </c>
      <c r="P20" s="9">
        <v>-9.3009551720083863</v>
      </c>
      <c r="Q20" s="8">
        <v>38838</v>
      </c>
      <c r="R20" s="8">
        <v>46736</v>
      </c>
      <c r="S20" s="8">
        <v>306020</v>
      </c>
      <c r="T20" s="8">
        <v>302149</v>
      </c>
      <c r="U20" s="9">
        <v>-1.264950003267757</v>
      </c>
      <c r="V20" s="8">
        <v>216.154</v>
      </c>
      <c r="W20" s="8">
        <v>148.727</v>
      </c>
      <c r="X20" s="8">
        <v>1397.8340000000001</v>
      </c>
      <c r="Y20" s="8">
        <v>1497.558</v>
      </c>
      <c r="Z20" s="9">
        <v>7.1341804534730073</v>
      </c>
      <c r="AA20" s="8">
        <v>3758</v>
      </c>
      <c r="AB20" s="8">
        <v>1791</v>
      </c>
      <c r="AC20" s="8">
        <v>22504</v>
      </c>
      <c r="AD20" s="8">
        <v>13695</v>
      </c>
      <c r="AE20" s="9">
        <v>-39.144152150728758</v>
      </c>
      <c r="AF20" s="8">
        <v>1999</v>
      </c>
      <c r="AG20" s="8">
        <v>944</v>
      </c>
      <c r="AH20" s="8">
        <v>12384</v>
      </c>
      <c r="AI20" s="8">
        <v>6154</v>
      </c>
      <c r="AJ20" s="9">
        <v>-50.30684754521964</v>
      </c>
      <c r="AK20" s="8">
        <v>0</v>
      </c>
      <c r="AL20" s="8">
        <v>0</v>
      </c>
      <c r="AM20" s="8">
        <v>0</v>
      </c>
      <c r="AN20" s="8">
        <v>0</v>
      </c>
      <c r="AO20" s="9" t="s">
        <v>75</v>
      </c>
      <c r="AP20" s="8">
        <v>26</v>
      </c>
      <c r="AQ20" s="8">
        <v>109</v>
      </c>
      <c r="AR20" s="8">
        <v>978</v>
      </c>
      <c r="AS20" s="8">
        <v>1127</v>
      </c>
      <c r="AT20" s="9">
        <v>15.235173824130881</v>
      </c>
      <c r="AU20" s="8">
        <v>26</v>
      </c>
      <c r="AV20" s="8">
        <v>109</v>
      </c>
      <c r="AW20" s="8">
        <v>963</v>
      </c>
      <c r="AX20" s="8">
        <v>1127</v>
      </c>
      <c r="AY20" s="9">
        <v>17.030114226375911</v>
      </c>
      <c r="AZ20" s="8">
        <v>0</v>
      </c>
      <c r="BA20" s="8">
        <v>0</v>
      </c>
      <c r="BB20" s="8">
        <v>0</v>
      </c>
      <c r="BC20" s="8">
        <v>0</v>
      </c>
      <c r="BD20" s="9" t="s">
        <v>75</v>
      </c>
      <c r="BE20" s="8">
        <v>0</v>
      </c>
      <c r="BF20" s="8">
        <v>0</v>
      </c>
      <c r="BG20" s="8">
        <v>0</v>
      </c>
      <c r="BH20" s="8">
        <v>0</v>
      </c>
      <c r="BI20" s="9" t="s">
        <v>75</v>
      </c>
      <c r="BJ20" s="8">
        <v>3235.25</v>
      </c>
      <c r="BK20" s="8">
        <v>4145.5</v>
      </c>
      <c r="BL20" s="8">
        <v>24604.5</v>
      </c>
      <c r="BM20" s="8">
        <v>26842.75</v>
      </c>
      <c r="BN20" s="9">
        <v>9.0969131662907188</v>
      </c>
      <c r="BO20" s="8">
        <v>1</v>
      </c>
      <c r="BP20" s="8">
        <v>4</v>
      </c>
      <c r="BQ20" s="8">
        <v>278</v>
      </c>
      <c r="BR20" s="8">
        <v>288</v>
      </c>
      <c r="BS20" s="9">
        <v>3.5971223021582688</v>
      </c>
      <c r="BT20" s="8">
        <v>349</v>
      </c>
      <c r="BU20" s="8">
        <v>163</v>
      </c>
      <c r="BV20" s="8">
        <v>1585.75</v>
      </c>
      <c r="BW20" s="8">
        <v>1957.25</v>
      </c>
      <c r="BX20" s="9">
        <v>23.427400283777391</v>
      </c>
      <c r="BY20" s="8">
        <v>2885.25</v>
      </c>
      <c r="BZ20" s="8">
        <v>3978.5</v>
      </c>
      <c r="CA20" s="8">
        <v>22740.75</v>
      </c>
      <c r="CB20" s="8">
        <v>24597.5</v>
      </c>
      <c r="CC20" s="9">
        <v>8.1648582390642304</v>
      </c>
      <c r="CD20" s="8">
        <v>36</v>
      </c>
      <c r="CE20" s="8">
        <v>30</v>
      </c>
      <c r="CF20" s="8">
        <v>274</v>
      </c>
      <c r="CG20" s="8">
        <v>258</v>
      </c>
      <c r="CH20" s="9">
        <v>-5.8394160583941641</v>
      </c>
      <c r="CI20" s="8">
        <v>211297</v>
      </c>
      <c r="CJ20" s="8">
        <v>196703</v>
      </c>
      <c r="CK20" s="8">
        <v>1683713</v>
      </c>
      <c r="CL20" s="8">
        <v>1553649</v>
      </c>
      <c r="CM20" s="9">
        <v>-7.7248319636422593</v>
      </c>
      <c r="CN20" s="8">
        <v>0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75</v>
      </c>
      <c r="CX20" s="8">
        <v>0</v>
      </c>
      <c r="CY20" s="8">
        <v>0</v>
      </c>
      <c r="CZ20" s="8">
        <v>0</v>
      </c>
      <c r="DA20" s="8">
        <v>0</v>
      </c>
      <c r="DB20" s="9" t="s">
        <v>75</v>
      </c>
      <c r="DC20" s="8">
        <v>0</v>
      </c>
      <c r="DD20" s="8">
        <v>0</v>
      </c>
      <c r="DE20" s="8">
        <v>0</v>
      </c>
      <c r="DF20" s="8">
        <v>0</v>
      </c>
      <c r="DG20" s="9" t="s">
        <v>75</v>
      </c>
      <c r="DH20" s="8">
        <v>0</v>
      </c>
      <c r="DI20" s="8">
        <v>0</v>
      </c>
      <c r="DJ20" s="8">
        <v>0</v>
      </c>
      <c r="DK20" s="8">
        <v>0</v>
      </c>
      <c r="DL20" s="9" t="s">
        <v>75</v>
      </c>
      <c r="DM20" s="8">
        <v>6</v>
      </c>
      <c r="DN20" s="8">
        <v>22</v>
      </c>
      <c r="DO20" s="8">
        <v>58</v>
      </c>
      <c r="DP20" s="8">
        <v>55</v>
      </c>
      <c r="DQ20" s="9">
        <v>-5.1724137931034448</v>
      </c>
    </row>
    <row r="21" spans="1:121" x14ac:dyDescent="0.25">
      <c r="A21" s="7" t="s">
        <v>72</v>
      </c>
      <c r="B21" s="8">
        <v>8109</v>
      </c>
      <c r="C21" s="8">
        <v>7847</v>
      </c>
      <c r="D21" s="8">
        <v>36864</v>
      </c>
      <c r="E21" s="8">
        <v>37149</v>
      </c>
      <c r="F21" s="9">
        <v>0.7731119791666714</v>
      </c>
      <c r="G21" s="8">
        <v>2098</v>
      </c>
      <c r="H21" s="8">
        <v>2447</v>
      </c>
      <c r="I21" s="8">
        <v>16811</v>
      </c>
      <c r="J21" s="8">
        <v>10451</v>
      </c>
      <c r="K21" s="9">
        <v>-37.832371661412168</v>
      </c>
      <c r="L21" s="8">
        <v>42430</v>
      </c>
      <c r="M21" s="8">
        <v>35445</v>
      </c>
      <c r="N21" s="8">
        <v>282451</v>
      </c>
      <c r="O21" s="8">
        <v>257572</v>
      </c>
      <c r="P21" s="9">
        <v>-8.8082534669730279</v>
      </c>
      <c r="Q21" s="8">
        <v>2734</v>
      </c>
      <c r="R21" s="8">
        <v>4340</v>
      </c>
      <c r="S21" s="8">
        <v>23569</v>
      </c>
      <c r="T21" s="8">
        <v>27912</v>
      </c>
      <c r="U21" s="9">
        <v>18.42674699817557</v>
      </c>
      <c r="V21" s="8">
        <v>0</v>
      </c>
      <c r="W21" s="8">
        <v>0</v>
      </c>
      <c r="X21" s="8">
        <v>0</v>
      </c>
      <c r="Y21" s="8">
        <v>0</v>
      </c>
      <c r="Z21" s="9" t="s">
        <v>75</v>
      </c>
      <c r="AA21" s="8">
        <v>9</v>
      </c>
      <c r="AB21" s="8">
        <v>1092</v>
      </c>
      <c r="AC21" s="8">
        <v>2260</v>
      </c>
      <c r="AD21" s="8">
        <v>1632</v>
      </c>
      <c r="AE21" s="9">
        <v>-27.787610619469021</v>
      </c>
      <c r="AF21" s="8">
        <v>0</v>
      </c>
      <c r="AG21" s="8">
        <v>0</v>
      </c>
      <c r="AH21" s="8">
        <v>0</v>
      </c>
      <c r="AI21" s="8">
        <v>0</v>
      </c>
      <c r="AJ21" s="9" t="s">
        <v>75</v>
      </c>
      <c r="AK21" s="8">
        <v>0</v>
      </c>
      <c r="AL21" s="8">
        <v>0</v>
      </c>
      <c r="AM21" s="8">
        <v>0</v>
      </c>
      <c r="AN21" s="8">
        <v>0</v>
      </c>
      <c r="AO21" s="9" t="s">
        <v>75</v>
      </c>
      <c r="AP21" s="8">
        <v>0</v>
      </c>
      <c r="AQ21" s="8">
        <v>0</v>
      </c>
      <c r="AR21" s="8">
        <v>0</v>
      </c>
      <c r="AS21" s="8">
        <v>0</v>
      </c>
      <c r="AT21" s="9" t="s">
        <v>75</v>
      </c>
      <c r="AU21" s="8">
        <v>0</v>
      </c>
      <c r="AV21" s="8">
        <v>0</v>
      </c>
      <c r="AW21" s="8">
        <v>0</v>
      </c>
      <c r="AX21" s="8">
        <v>0</v>
      </c>
      <c r="AY21" s="9" t="s">
        <v>75</v>
      </c>
      <c r="AZ21" s="8">
        <v>42430</v>
      </c>
      <c r="BA21" s="8">
        <v>35445</v>
      </c>
      <c r="BB21" s="8">
        <v>282451</v>
      </c>
      <c r="BC21" s="8">
        <v>257572</v>
      </c>
      <c r="BD21" s="9">
        <v>-8.8082534669730279</v>
      </c>
      <c r="BE21" s="8">
        <v>2798</v>
      </c>
      <c r="BF21" s="8">
        <v>2290</v>
      </c>
      <c r="BG21" s="8">
        <v>18220</v>
      </c>
      <c r="BH21" s="8">
        <v>16877</v>
      </c>
      <c r="BI21" s="9">
        <v>-7.3710208562019801</v>
      </c>
      <c r="BJ21" s="8">
        <v>356</v>
      </c>
      <c r="BK21" s="8">
        <v>574</v>
      </c>
      <c r="BL21" s="8">
        <v>3409.25</v>
      </c>
      <c r="BM21" s="8">
        <v>3810.5</v>
      </c>
      <c r="BN21" s="9">
        <v>11.769450758964579</v>
      </c>
      <c r="BO21" s="8">
        <v>0</v>
      </c>
      <c r="BP21" s="8">
        <v>0</v>
      </c>
      <c r="BQ21" s="8">
        <v>0</v>
      </c>
      <c r="BR21" s="8">
        <v>0</v>
      </c>
      <c r="BS21" s="9" t="s">
        <v>75</v>
      </c>
      <c r="BT21" s="8">
        <v>354</v>
      </c>
      <c r="BU21" s="8">
        <v>571</v>
      </c>
      <c r="BV21" s="8">
        <v>3381.25</v>
      </c>
      <c r="BW21" s="8">
        <v>3781.5</v>
      </c>
      <c r="BX21" s="9">
        <v>11.837338262476891</v>
      </c>
      <c r="BY21" s="8">
        <v>2</v>
      </c>
      <c r="BZ21" s="8">
        <v>3</v>
      </c>
      <c r="CA21" s="8">
        <v>28</v>
      </c>
      <c r="CB21" s="8">
        <v>29</v>
      </c>
      <c r="CC21" s="9">
        <v>3.571428571428569</v>
      </c>
      <c r="CD21" s="8">
        <v>125</v>
      </c>
      <c r="CE21" s="8">
        <v>140</v>
      </c>
      <c r="CF21" s="8">
        <v>669</v>
      </c>
      <c r="CG21" s="8">
        <v>721</v>
      </c>
      <c r="CH21" s="9">
        <v>7.7727952167414003</v>
      </c>
      <c r="CI21" s="8">
        <v>2665400</v>
      </c>
      <c r="CJ21" s="8">
        <v>3714913</v>
      </c>
      <c r="CK21" s="8">
        <v>14789144</v>
      </c>
      <c r="CL21" s="8">
        <v>18573229</v>
      </c>
      <c r="CM21" s="9">
        <v>25.58691023631928</v>
      </c>
      <c r="CN21" s="8">
        <v>1</v>
      </c>
      <c r="CO21" s="8">
        <v>0</v>
      </c>
      <c r="CP21" s="8">
        <v>5</v>
      </c>
      <c r="CQ21" s="8">
        <v>5</v>
      </c>
      <c r="CR21" s="9">
        <v>0</v>
      </c>
      <c r="CS21" s="8">
        <v>146914</v>
      </c>
      <c r="CT21" s="8">
        <v>133475</v>
      </c>
      <c r="CU21" s="8">
        <v>315807</v>
      </c>
      <c r="CV21" s="8">
        <v>333902</v>
      </c>
      <c r="CW21" s="9">
        <v>5.7297653313574406</v>
      </c>
      <c r="CX21" s="8">
        <v>146584</v>
      </c>
      <c r="CY21" s="8">
        <v>133475</v>
      </c>
      <c r="CZ21" s="8">
        <v>314229</v>
      </c>
      <c r="DA21" s="8">
        <v>331186</v>
      </c>
      <c r="DB21" s="9">
        <v>5.3963828927310971</v>
      </c>
      <c r="DC21" s="8">
        <v>330</v>
      </c>
      <c r="DD21" s="8">
        <v>0</v>
      </c>
      <c r="DE21" s="8">
        <v>1578</v>
      </c>
      <c r="DF21" s="8">
        <v>2716</v>
      </c>
      <c r="DG21" s="9">
        <v>72.116603295310512</v>
      </c>
      <c r="DH21" s="8">
        <v>32476</v>
      </c>
      <c r="DI21" s="8">
        <v>30143</v>
      </c>
      <c r="DJ21" s="8">
        <v>65308</v>
      </c>
      <c r="DK21" s="8">
        <v>74205</v>
      </c>
      <c r="DL21" s="9">
        <v>13.623139584736929</v>
      </c>
      <c r="DM21" s="8">
        <v>155</v>
      </c>
      <c r="DN21" s="8">
        <v>235</v>
      </c>
      <c r="DO21" s="8">
        <v>1370</v>
      </c>
      <c r="DP21" s="8">
        <v>1210</v>
      </c>
      <c r="DQ21" s="9">
        <v>-11.67883211678833</v>
      </c>
    </row>
    <row r="22" spans="1:121" x14ac:dyDescent="0.25">
      <c r="A22" s="7" t="s">
        <v>73</v>
      </c>
      <c r="B22" s="8">
        <v>88721</v>
      </c>
      <c r="C22" s="8">
        <v>99628</v>
      </c>
      <c r="D22" s="8">
        <v>750834</v>
      </c>
      <c r="E22" s="8">
        <v>755945</v>
      </c>
      <c r="F22" s="9">
        <v>0.68070971746085718</v>
      </c>
      <c r="G22" s="8">
        <v>53652</v>
      </c>
      <c r="H22" s="8">
        <v>41762</v>
      </c>
      <c r="I22" s="8">
        <v>438114</v>
      </c>
      <c r="J22" s="8">
        <v>442345</v>
      </c>
      <c r="K22" s="9">
        <v>0.96573038067717221</v>
      </c>
      <c r="L22" s="8">
        <v>5325</v>
      </c>
      <c r="M22" s="8">
        <v>42612</v>
      </c>
      <c r="N22" s="8">
        <v>82533</v>
      </c>
      <c r="O22" s="8">
        <v>355532</v>
      </c>
      <c r="P22" s="9">
        <v>330.77556856045459</v>
      </c>
      <c r="Q22" s="8">
        <v>0</v>
      </c>
      <c r="R22" s="8">
        <v>252</v>
      </c>
      <c r="S22" s="8">
        <v>0</v>
      </c>
      <c r="T22" s="8">
        <v>2897</v>
      </c>
      <c r="U22" s="9" t="s">
        <v>75</v>
      </c>
      <c r="V22" s="8">
        <v>95.660000000000011</v>
      </c>
      <c r="W22" s="8">
        <v>120.316</v>
      </c>
      <c r="X22" s="8">
        <v>531.77200000000005</v>
      </c>
      <c r="Y22" s="8">
        <v>465.2879999999999</v>
      </c>
      <c r="Z22" s="9">
        <v>-12.50235063147367</v>
      </c>
      <c r="AA22" s="8">
        <v>2116</v>
      </c>
      <c r="AB22" s="8">
        <v>3153</v>
      </c>
      <c r="AC22" s="8">
        <v>10238</v>
      </c>
      <c r="AD22" s="8">
        <v>15390</v>
      </c>
      <c r="AE22" s="9">
        <v>50.32232857980074</v>
      </c>
      <c r="AF22" s="8">
        <v>1007</v>
      </c>
      <c r="AG22" s="8">
        <v>2359</v>
      </c>
      <c r="AH22" s="8">
        <v>6710</v>
      </c>
      <c r="AI22" s="8">
        <v>9640</v>
      </c>
      <c r="AJ22" s="9">
        <v>43.666169895678081</v>
      </c>
      <c r="AK22" s="8">
        <v>0</v>
      </c>
      <c r="AL22" s="8">
        <v>0</v>
      </c>
      <c r="AM22" s="8">
        <v>0</v>
      </c>
      <c r="AN22" s="8">
        <v>2998</v>
      </c>
      <c r="AO22" s="9" t="s">
        <v>75</v>
      </c>
      <c r="AP22" s="8">
        <v>3052</v>
      </c>
      <c r="AQ22" s="8">
        <v>0</v>
      </c>
      <c r="AR22" s="8">
        <v>44819</v>
      </c>
      <c r="AS22" s="8">
        <v>49028</v>
      </c>
      <c r="AT22" s="9">
        <v>9.3911064503893442</v>
      </c>
      <c r="AU22" s="8">
        <v>0</v>
      </c>
      <c r="AV22" s="8">
        <v>0</v>
      </c>
      <c r="AW22" s="8">
        <v>0</v>
      </c>
      <c r="AX22" s="8">
        <v>0</v>
      </c>
      <c r="AY22" s="9" t="s">
        <v>75</v>
      </c>
      <c r="AZ22" s="8">
        <v>2645</v>
      </c>
      <c r="BA22" s="8">
        <v>36208</v>
      </c>
      <c r="BB22" s="8">
        <v>24382</v>
      </c>
      <c r="BC22" s="8">
        <v>316991</v>
      </c>
      <c r="BD22" s="9">
        <v>1200.1025346567139</v>
      </c>
      <c r="BE22" s="8">
        <v>137</v>
      </c>
      <c r="BF22" s="8">
        <v>1337</v>
      </c>
      <c r="BG22" s="8">
        <v>1190</v>
      </c>
      <c r="BH22" s="8">
        <v>11666</v>
      </c>
      <c r="BI22" s="9">
        <v>880.33613445378148</v>
      </c>
      <c r="BJ22" s="8">
        <v>0</v>
      </c>
      <c r="BK22" s="8">
        <v>44</v>
      </c>
      <c r="BL22" s="8">
        <v>0</v>
      </c>
      <c r="BM22" s="8">
        <v>504</v>
      </c>
      <c r="BN22" s="9" t="s">
        <v>75</v>
      </c>
      <c r="BO22" s="8">
        <v>0</v>
      </c>
      <c r="BP22" s="8">
        <v>0</v>
      </c>
      <c r="BQ22" s="8">
        <v>0</v>
      </c>
      <c r="BR22" s="8">
        <v>0</v>
      </c>
      <c r="BS22" s="9" t="s">
        <v>75</v>
      </c>
      <c r="BT22" s="8">
        <v>0</v>
      </c>
      <c r="BU22" s="8">
        <v>0</v>
      </c>
      <c r="BV22" s="8">
        <v>0</v>
      </c>
      <c r="BW22" s="8">
        <v>0</v>
      </c>
      <c r="BX22" s="9" t="s">
        <v>75</v>
      </c>
      <c r="BY22" s="8">
        <v>0</v>
      </c>
      <c r="BZ22" s="8">
        <v>44</v>
      </c>
      <c r="CA22" s="8">
        <v>0</v>
      </c>
      <c r="CB22" s="8">
        <v>504</v>
      </c>
      <c r="CC22" s="9" t="s">
        <v>75</v>
      </c>
      <c r="CD22" s="8">
        <v>79</v>
      </c>
      <c r="CE22" s="8">
        <v>114</v>
      </c>
      <c r="CF22" s="8">
        <v>333</v>
      </c>
      <c r="CG22" s="8">
        <v>582</v>
      </c>
      <c r="CH22" s="9">
        <v>74.774774774774784</v>
      </c>
      <c r="CI22" s="8">
        <v>1179716</v>
      </c>
      <c r="CJ22" s="8">
        <v>2149762</v>
      </c>
      <c r="CK22" s="8">
        <v>4910837</v>
      </c>
      <c r="CL22" s="8">
        <v>9564000</v>
      </c>
      <c r="CM22" s="9">
        <v>94.752951482608779</v>
      </c>
      <c r="CN22" s="8">
        <v>1</v>
      </c>
      <c r="CO22" s="8">
        <v>2</v>
      </c>
      <c r="CP22" s="8">
        <v>6</v>
      </c>
      <c r="CQ22" s="8">
        <v>10</v>
      </c>
      <c r="CR22" s="9">
        <v>66.666666666666657</v>
      </c>
      <c r="CS22" s="8">
        <v>40390</v>
      </c>
      <c r="CT22" s="8">
        <v>59789</v>
      </c>
      <c r="CU22" s="8">
        <v>61167</v>
      </c>
      <c r="CV22" s="8">
        <v>105014</v>
      </c>
      <c r="CW22" s="9">
        <v>71.684078015923632</v>
      </c>
      <c r="CX22" s="8">
        <v>40059</v>
      </c>
      <c r="CY22" s="8">
        <v>54349</v>
      </c>
      <c r="CZ22" s="8">
        <v>58845</v>
      </c>
      <c r="DA22" s="8">
        <v>89169</v>
      </c>
      <c r="DB22" s="9">
        <v>51.531990823349467</v>
      </c>
      <c r="DC22" s="8">
        <v>331</v>
      </c>
      <c r="DD22" s="8">
        <v>5440</v>
      </c>
      <c r="DE22" s="8">
        <v>2322</v>
      </c>
      <c r="DF22" s="8">
        <v>15845</v>
      </c>
      <c r="DG22" s="9">
        <v>582.38587424633931</v>
      </c>
      <c r="DH22" s="8">
        <v>9441</v>
      </c>
      <c r="DI22" s="8">
        <v>12708</v>
      </c>
      <c r="DJ22" s="8">
        <v>14911</v>
      </c>
      <c r="DK22" s="8">
        <v>21382</v>
      </c>
      <c r="DL22" s="9">
        <v>43.397491784588567</v>
      </c>
      <c r="DM22" s="8">
        <v>20</v>
      </c>
      <c r="DN22" s="8">
        <v>29</v>
      </c>
      <c r="DO22" s="8">
        <v>82</v>
      </c>
      <c r="DP22" s="8">
        <v>1233</v>
      </c>
      <c r="DQ22" s="9">
        <v>1403.6585365853659</v>
      </c>
    </row>
    <row r="23" spans="1:121" x14ac:dyDescent="0.25">
      <c r="A23" s="7" t="s">
        <v>74</v>
      </c>
      <c r="B23" s="8">
        <v>0</v>
      </c>
      <c r="C23" s="8">
        <v>0</v>
      </c>
      <c r="D23" s="8">
        <v>0</v>
      </c>
      <c r="E23" s="8">
        <v>0</v>
      </c>
      <c r="F23" s="9" t="s">
        <v>75</v>
      </c>
      <c r="G23" s="8">
        <v>43538</v>
      </c>
      <c r="H23" s="8">
        <v>33044</v>
      </c>
      <c r="I23" s="8">
        <v>490582</v>
      </c>
      <c r="J23" s="8">
        <v>561271</v>
      </c>
      <c r="K23" s="9">
        <v>14.409211915643059</v>
      </c>
      <c r="L23" s="8">
        <v>200490</v>
      </c>
      <c r="M23" s="8">
        <v>184301</v>
      </c>
      <c r="N23" s="8">
        <v>1448474</v>
      </c>
      <c r="O23" s="8">
        <v>1478423</v>
      </c>
      <c r="P23" s="9">
        <v>2.0676242721650482</v>
      </c>
      <c r="Q23" s="8">
        <v>0</v>
      </c>
      <c r="R23" s="8">
        <v>0</v>
      </c>
      <c r="S23" s="8">
        <v>0</v>
      </c>
      <c r="T23" s="8">
        <v>0</v>
      </c>
      <c r="U23" s="9" t="s">
        <v>75</v>
      </c>
      <c r="V23" s="8">
        <v>1321.288</v>
      </c>
      <c r="W23" s="8">
        <v>1360.9259999999999</v>
      </c>
      <c r="X23" s="8">
        <v>11856.689</v>
      </c>
      <c r="Y23" s="8">
        <v>13327.481</v>
      </c>
      <c r="Z23" s="9">
        <v>12.404744697275939</v>
      </c>
      <c r="AA23" s="8">
        <v>2230</v>
      </c>
      <c r="AB23" s="8">
        <v>2002</v>
      </c>
      <c r="AC23" s="8">
        <v>15341</v>
      </c>
      <c r="AD23" s="8">
        <v>15155</v>
      </c>
      <c r="AE23" s="9">
        <v>-1.2124372596310591</v>
      </c>
      <c r="AF23" s="8">
        <v>976</v>
      </c>
      <c r="AG23" s="8">
        <v>926</v>
      </c>
      <c r="AH23" s="8">
        <v>7044</v>
      </c>
      <c r="AI23" s="8">
        <v>6799</v>
      </c>
      <c r="AJ23" s="9">
        <v>-3.4781374219193708</v>
      </c>
      <c r="AK23" s="8">
        <v>0</v>
      </c>
      <c r="AL23" s="8">
        <v>0</v>
      </c>
      <c r="AM23" s="8">
        <v>0</v>
      </c>
      <c r="AN23" s="8">
        <v>0</v>
      </c>
      <c r="AO23" s="9" t="s">
        <v>75</v>
      </c>
      <c r="AP23" s="8">
        <v>0</v>
      </c>
      <c r="AQ23" s="8">
        <v>546</v>
      </c>
      <c r="AR23" s="8">
        <v>6694</v>
      </c>
      <c r="AS23" s="8">
        <v>8349</v>
      </c>
      <c r="AT23" s="9">
        <v>24.72363310427248</v>
      </c>
      <c r="AU23" s="8">
        <v>0</v>
      </c>
      <c r="AV23" s="8">
        <v>0</v>
      </c>
      <c r="AW23" s="8">
        <v>0</v>
      </c>
      <c r="AX23" s="8">
        <v>0</v>
      </c>
      <c r="AY23" s="9" t="s">
        <v>75</v>
      </c>
      <c r="AZ23" s="8">
        <v>52769</v>
      </c>
      <c r="BA23" s="8">
        <v>55664</v>
      </c>
      <c r="BB23" s="8">
        <v>361850</v>
      </c>
      <c r="BC23" s="8">
        <v>393698</v>
      </c>
      <c r="BD23" s="9">
        <v>8.8014370595550702</v>
      </c>
      <c r="BE23" s="8">
        <v>282</v>
      </c>
      <c r="BF23" s="8">
        <v>206</v>
      </c>
      <c r="BG23" s="8">
        <v>2177</v>
      </c>
      <c r="BH23" s="8">
        <v>1999</v>
      </c>
      <c r="BI23" s="9">
        <v>-8.1763895268718443</v>
      </c>
      <c r="BJ23" s="8">
        <v>0</v>
      </c>
      <c r="BK23" s="8">
        <v>0</v>
      </c>
      <c r="BL23" s="8">
        <v>0</v>
      </c>
      <c r="BM23" s="8">
        <v>0</v>
      </c>
      <c r="BN23" s="9" t="s">
        <v>75</v>
      </c>
      <c r="BO23" s="8">
        <v>0</v>
      </c>
      <c r="BP23" s="8">
        <v>0</v>
      </c>
      <c r="BQ23" s="8">
        <v>0</v>
      </c>
      <c r="BR23" s="8">
        <v>0</v>
      </c>
      <c r="BS23" s="9" t="s">
        <v>75</v>
      </c>
      <c r="BT23" s="8">
        <v>0</v>
      </c>
      <c r="BU23" s="8">
        <v>0</v>
      </c>
      <c r="BV23" s="8">
        <v>0</v>
      </c>
      <c r="BW23" s="8">
        <v>0</v>
      </c>
      <c r="BX23" s="9" t="s">
        <v>75</v>
      </c>
      <c r="BY23" s="8">
        <v>0</v>
      </c>
      <c r="BZ23" s="8">
        <v>0</v>
      </c>
      <c r="CA23" s="8">
        <v>0</v>
      </c>
      <c r="CB23" s="8">
        <v>0</v>
      </c>
      <c r="CC23" s="9" t="s">
        <v>75</v>
      </c>
      <c r="CD23" s="8">
        <v>69</v>
      </c>
      <c r="CE23" s="8">
        <v>65</v>
      </c>
      <c r="CF23" s="8">
        <v>536</v>
      </c>
      <c r="CG23" s="8">
        <v>541</v>
      </c>
      <c r="CH23" s="9">
        <v>0.93283582089551931</v>
      </c>
      <c r="CI23" s="8">
        <v>595037</v>
      </c>
      <c r="CJ23" s="8">
        <v>624667</v>
      </c>
      <c r="CK23" s="8">
        <v>4315920</v>
      </c>
      <c r="CL23" s="8">
        <v>4587684</v>
      </c>
      <c r="CM23" s="9">
        <v>6.2967802924984682</v>
      </c>
      <c r="CN23" s="8">
        <v>0</v>
      </c>
      <c r="CO23" s="8">
        <v>0</v>
      </c>
      <c r="CP23" s="8">
        <v>2</v>
      </c>
      <c r="CQ23" s="8">
        <v>4</v>
      </c>
      <c r="CR23" s="9">
        <v>100</v>
      </c>
      <c r="CS23" s="8">
        <v>0</v>
      </c>
      <c r="CT23" s="8">
        <v>1</v>
      </c>
      <c r="CU23" s="8">
        <v>538</v>
      </c>
      <c r="CV23" s="8">
        <v>815</v>
      </c>
      <c r="CW23" s="9">
        <v>51.486988847583632</v>
      </c>
      <c r="CX23" s="8">
        <v>0</v>
      </c>
      <c r="CY23" s="8">
        <v>0</v>
      </c>
      <c r="CZ23" s="8">
        <v>0</v>
      </c>
      <c r="DA23" s="8">
        <v>0</v>
      </c>
      <c r="DB23" s="9" t="s">
        <v>75</v>
      </c>
      <c r="DC23" s="8">
        <v>0</v>
      </c>
      <c r="DD23" s="8">
        <v>1</v>
      </c>
      <c r="DE23" s="8">
        <v>538</v>
      </c>
      <c r="DF23" s="8">
        <v>815</v>
      </c>
      <c r="DG23" s="9">
        <v>51.486988847583632</v>
      </c>
      <c r="DH23" s="8">
        <v>0</v>
      </c>
      <c r="DI23" s="8">
        <v>0</v>
      </c>
      <c r="DJ23" s="8">
        <v>0</v>
      </c>
      <c r="DK23" s="8">
        <v>0</v>
      </c>
      <c r="DL23" s="9" t="s">
        <v>75</v>
      </c>
      <c r="DM23" s="8">
        <v>23247</v>
      </c>
      <c r="DN23" s="8">
        <v>26359</v>
      </c>
      <c r="DO23" s="8">
        <v>149471</v>
      </c>
      <c r="DP23" s="8">
        <v>168218</v>
      </c>
      <c r="DQ23" s="9">
        <v>12.542232272480939</v>
      </c>
    </row>
    <row r="24" spans="1:121" x14ac:dyDescent="0.25">
      <c r="A24" s="7" t="s">
        <v>76</v>
      </c>
      <c r="B24" s="8">
        <v>241795</v>
      </c>
      <c r="C24" s="8">
        <v>368478</v>
      </c>
      <c r="D24" s="8">
        <v>1965865</v>
      </c>
      <c r="E24" s="8">
        <v>2218970</v>
      </c>
      <c r="F24" s="9">
        <v>12.87499395940209</v>
      </c>
      <c r="G24" s="8">
        <v>43685</v>
      </c>
      <c r="H24" s="8">
        <v>2965</v>
      </c>
      <c r="I24" s="8">
        <v>252915</v>
      </c>
      <c r="J24" s="8">
        <v>203115</v>
      </c>
      <c r="K24" s="9">
        <v>-19.69040982148152</v>
      </c>
      <c r="L24" s="8">
        <v>635262</v>
      </c>
      <c r="M24" s="8">
        <v>744627</v>
      </c>
      <c r="N24" s="8">
        <v>4288700</v>
      </c>
      <c r="O24" s="8">
        <v>4725158</v>
      </c>
      <c r="P24" s="9">
        <v>10.176930072049799</v>
      </c>
      <c r="Q24" s="8">
        <v>323033</v>
      </c>
      <c r="R24" s="8">
        <v>344394</v>
      </c>
      <c r="S24" s="8">
        <v>2124494</v>
      </c>
      <c r="T24" s="8">
        <v>2307015</v>
      </c>
      <c r="U24" s="9">
        <v>8.5912692622337374</v>
      </c>
      <c r="V24" s="8">
        <v>210.50899999999999</v>
      </c>
      <c r="W24" s="8">
        <v>392.108</v>
      </c>
      <c r="X24" s="8">
        <v>1541.502</v>
      </c>
      <c r="Y24" s="8">
        <v>2253.5969999999988</v>
      </c>
      <c r="Z24" s="9">
        <v>46.194880058540207</v>
      </c>
      <c r="AA24" s="8">
        <v>51948</v>
      </c>
      <c r="AB24" s="8">
        <v>52298</v>
      </c>
      <c r="AC24" s="8">
        <v>302261</v>
      </c>
      <c r="AD24" s="8">
        <v>389742</v>
      </c>
      <c r="AE24" s="9">
        <v>28.942205577299092</v>
      </c>
      <c r="AF24" s="8">
        <v>46758</v>
      </c>
      <c r="AG24" s="8">
        <v>50246</v>
      </c>
      <c r="AH24" s="8">
        <v>241822</v>
      </c>
      <c r="AI24" s="8">
        <v>357833</v>
      </c>
      <c r="AJ24" s="9">
        <v>47.973716204480979</v>
      </c>
      <c r="AK24" s="8">
        <v>52</v>
      </c>
      <c r="AL24" s="8">
        <v>154</v>
      </c>
      <c r="AM24" s="8">
        <v>838</v>
      </c>
      <c r="AN24" s="8">
        <v>974</v>
      </c>
      <c r="AO24" s="9">
        <v>16.229116945107389</v>
      </c>
      <c r="AP24" s="8">
        <v>53305</v>
      </c>
      <c r="AQ24" s="8">
        <v>81688</v>
      </c>
      <c r="AR24" s="8">
        <v>344927</v>
      </c>
      <c r="AS24" s="8">
        <v>461565</v>
      </c>
      <c r="AT24" s="9">
        <v>33.815271057354153</v>
      </c>
      <c r="AU24" s="8">
        <v>51763</v>
      </c>
      <c r="AV24" s="8">
        <v>79051</v>
      </c>
      <c r="AW24" s="8">
        <v>319461</v>
      </c>
      <c r="AX24" s="8">
        <v>437096</v>
      </c>
      <c r="AY24" s="9">
        <v>36.822961175229523</v>
      </c>
      <c r="AZ24" s="8">
        <v>331437</v>
      </c>
      <c r="BA24" s="8">
        <v>366081</v>
      </c>
      <c r="BB24" s="8">
        <v>2248959</v>
      </c>
      <c r="BC24" s="8">
        <v>2472001</v>
      </c>
      <c r="BD24" s="9">
        <v>9.9175663051216105</v>
      </c>
      <c r="BE24" s="8">
        <v>25084</v>
      </c>
      <c r="BF24" s="8">
        <v>26642</v>
      </c>
      <c r="BG24" s="8">
        <v>170495</v>
      </c>
      <c r="BH24" s="8">
        <v>178432</v>
      </c>
      <c r="BI24" s="9">
        <v>4.6552684829467097</v>
      </c>
      <c r="BJ24" s="8">
        <v>42849</v>
      </c>
      <c r="BK24" s="8">
        <v>44509</v>
      </c>
      <c r="BL24" s="8">
        <v>271056</v>
      </c>
      <c r="BM24" s="8">
        <v>299394</v>
      </c>
      <c r="BN24" s="9">
        <v>10.454666194439531</v>
      </c>
      <c r="BO24" s="8">
        <v>7349</v>
      </c>
      <c r="BP24" s="8">
        <v>10097</v>
      </c>
      <c r="BQ24" s="8">
        <v>35320</v>
      </c>
      <c r="BR24" s="8">
        <v>55774</v>
      </c>
      <c r="BS24" s="9">
        <v>57.910532276330677</v>
      </c>
      <c r="BT24" s="8">
        <v>32394</v>
      </c>
      <c r="BU24" s="8">
        <v>30822</v>
      </c>
      <c r="BV24" s="8">
        <v>213400</v>
      </c>
      <c r="BW24" s="8">
        <v>216902</v>
      </c>
      <c r="BX24" s="9">
        <v>1.6410496719775129</v>
      </c>
      <c r="BY24" s="8">
        <v>3106</v>
      </c>
      <c r="BZ24" s="8">
        <v>3590</v>
      </c>
      <c r="CA24" s="8">
        <v>22336</v>
      </c>
      <c r="CB24" s="8">
        <v>26718</v>
      </c>
      <c r="CC24" s="9">
        <v>19.618553008595999</v>
      </c>
      <c r="CD24" s="8">
        <v>1424</v>
      </c>
      <c r="CE24" s="8">
        <v>1426</v>
      </c>
      <c r="CF24" s="8">
        <v>9036</v>
      </c>
      <c r="CG24" s="8">
        <v>9607</v>
      </c>
      <c r="CH24" s="9">
        <v>6.3191677733510403</v>
      </c>
      <c r="CI24" s="8">
        <v>14286918</v>
      </c>
      <c r="CJ24" s="8">
        <v>16018455</v>
      </c>
      <c r="CK24" s="8">
        <v>116435604</v>
      </c>
      <c r="CL24" s="8">
        <v>119504789</v>
      </c>
      <c r="CM24" s="9">
        <v>2.6359505980662021</v>
      </c>
      <c r="CN24" s="8">
        <v>2</v>
      </c>
      <c r="CO24" s="8">
        <v>3</v>
      </c>
      <c r="CP24" s="8">
        <v>355</v>
      </c>
      <c r="CQ24" s="8">
        <v>303</v>
      </c>
      <c r="CR24" s="9">
        <v>-14.64788732394366</v>
      </c>
      <c r="CS24" s="8">
        <v>555001</v>
      </c>
      <c r="CT24" s="8">
        <v>569674</v>
      </c>
      <c r="CU24" s="8">
        <v>3210615</v>
      </c>
      <c r="CV24" s="8">
        <v>3813935</v>
      </c>
      <c r="CW24" s="9">
        <v>18.791415351887409</v>
      </c>
      <c r="CX24" s="8">
        <v>549693</v>
      </c>
      <c r="CY24" s="8">
        <v>562467</v>
      </c>
      <c r="CZ24" s="8">
        <v>2897694</v>
      </c>
      <c r="DA24" s="8">
        <v>3194587</v>
      </c>
      <c r="DB24" s="9">
        <v>10.245836862001299</v>
      </c>
      <c r="DC24" s="8">
        <v>5308</v>
      </c>
      <c r="DD24" s="8">
        <v>7207</v>
      </c>
      <c r="DE24" s="8">
        <v>312921</v>
      </c>
      <c r="DF24" s="8">
        <v>619348</v>
      </c>
      <c r="DG24" s="9">
        <v>97.924715822843467</v>
      </c>
      <c r="DH24" s="8">
        <v>182278</v>
      </c>
      <c r="DI24" s="8">
        <v>188016</v>
      </c>
      <c r="DJ24" s="8">
        <v>945648</v>
      </c>
      <c r="DK24" s="8">
        <v>1010763</v>
      </c>
      <c r="DL24" s="9">
        <v>6.8857545302268903</v>
      </c>
      <c r="DM24" s="8">
        <v>5724</v>
      </c>
      <c r="DN24" s="8">
        <v>7576</v>
      </c>
      <c r="DO24" s="8">
        <v>37675</v>
      </c>
      <c r="DP24" s="8">
        <v>48199</v>
      </c>
      <c r="DQ24" s="9">
        <v>27.933642999336431</v>
      </c>
    </row>
    <row r="25" spans="1:121" x14ac:dyDescent="0.25">
      <c r="A25" s="7" t="s">
        <v>77</v>
      </c>
      <c r="B25" s="8">
        <v>14100</v>
      </c>
      <c r="C25" s="8">
        <v>6053</v>
      </c>
      <c r="D25" s="8">
        <v>156951</v>
      </c>
      <c r="E25" s="8">
        <v>134617</v>
      </c>
      <c r="F25" s="9">
        <v>-14.229918891883459</v>
      </c>
      <c r="G25" s="8">
        <v>261686</v>
      </c>
      <c r="H25" s="8">
        <v>314569</v>
      </c>
      <c r="I25" s="8">
        <v>1807007</v>
      </c>
      <c r="J25" s="8">
        <v>2187684</v>
      </c>
      <c r="K25" s="9">
        <v>21.066714185390541</v>
      </c>
      <c r="L25" s="8">
        <v>270594</v>
      </c>
      <c r="M25" s="8">
        <v>265012</v>
      </c>
      <c r="N25" s="8">
        <v>1683815</v>
      </c>
      <c r="O25" s="8">
        <v>1726155</v>
      </c>
      <c r="P25" s="9">
        <v>2.514528021189975</v>
      </c>
      <c r="Q25" s="8">
        <v>32186</v>
      </c>
      <c r="R25" s="8">
        <v>48777</v>
      </c>
      <c r="S25" s="8">
        <v>221449</v>
      </c>
      <c r="T25" s="8">
        <v>272842</v>
      </c>
      <c r="U25" s="9">
        <v>23.207600847147649</v>
      </c>
      <c r="V25" s="8">
        <v>360.81299999999999</v>
      </c>
      <c r="W25" s="8">
        <v>179.72900000000001</v>
      </c>
      <c r="X25" s="8">
        <v>4440.3190000000004</v>
      </c>
      <c r="Y25" s="8">
        <v>2709.125</v>
      </c>
      <c r="Z25" s="9">
        <v>-38.988054687061897</v>
      </c>
      <c r="AA25" s="8">
        <v>3384</v>
      </c>
      <c r="AB25" s="8">
        <v>4366</v>
      </c>
      <c r="AC25" s="8">
        <v>18437</v>
      </c>
      <c r="AD25" s="8">
        <v>26416</v>
      </c>
      <c r="AE25" s="9">
        <v>43.277105819818843</v>
      </c>
      <c r="AF25" s="8">
        <v>1325</v>
      </c>
      <c r="AG25" s="8">
        <v>2477</v>
      </c>
      <c r="AH25" s="8">
        <v>8222</v>
      </c>
      <c r="AI25" s="8">
        <v>15111</v>
      </c>
      <c r="AJ25" s="9">
        <v>83.787399659450244</v>
      </c>
      <c r="AK25" s="8">
        <v>0</v>
      </c>
      <c r="AL25" s="8">
        <v>0</v>
      </c>
      <c r="AM25" s="8">
        <v>0</v>
      </c>
      <c r="AN25" s="8">
        <v>0</v>
      </c>
      <c r="AO25" s="9" t="s">
        <v>75</v>
      </c>
      <c r="AP25" s="8">
        <v>10652</v>
      </c>
      <c r="AQ25" s="8">
        <v>5013</v>
      </c>
      <c r="AR25" s="8">
        <v>45697</v>
      </c>
      <c r="AS25" s="8">
        <v>36817</v>
      </c>
      <c r="AT25" s="9">
        <v>-19.432347856533259</v>
      </c>
      <c r="AU25" s="8">
        <v>0</v>
      </c>
      <c r="AV25" s="8">
        <v>246</v>
      </c>
      <c r="AW25" s="8">
        <v>122</v>
      </c>
      <c r="AX25" s="8">
        <v>246</v>
      </c>
      <c r="AY25" s="9">
        <v>101.6393442622951</v>
      </c>
      <c r="AZ25" s="8">
        <v>213296</v>
      </c>
      <c r="BA25" s="8">
        <v>214312</v>
      </c>
      <c r="BB25" s="8">
        <v>1366708</v>
      </c>
      <c r="BC25" s="8">
        <v>1429560</v>
      </c>
      <c r="BD25" s="9">
        <v>4.5987877439804237</v>
      </c>
      <c r="BE25" s="8">
        <v>5208</v>
      </c>
      <c r="BF25" s="8">
        <v>4974</v>
      </c>
      <c r="BG25" s="8">
        <v>35766</v>
      </c>
      <c r="BH25" s="8">
        <v>34001</v>
      </c>
      <c r="BI25" s="9">
        <v>-4.9348543309288146</v>
      </c>
      <c r="BJ25" s="8">
        <v>2480.25</v>
      </c>
      <c r="BK25" s="8">
        <v>5234.75</v>
      </c>
      <c r="BL25" s="8">
        <v>18547.75</v>
      </c>
      <c r="BM25" s="8">
        <v>25926</v>
      </c>
      <c r="BN25" s="9">
        <v>39.77975765254547</v>
      </c>
      <c r="BO25" s="8">
        <v>0</v>
      </c>
      <c r="BP25" s="8">
        <v>20.25</v>
      </c>
      <c r="BQ25" s="8">
        <v>4.5</v>
      </c>
      <c r="BR25" s="8">
        <v>20.25</v>
      </c>
      <c r="BS25" s="9">
        <v>350</v>
      </c>
      <c r="BT25" s="8">
        <v>0</v>
      </c>
      <c r="BU25" s="8">
        <v>2205</v>
      </c>
      <c r="BV25" s="8">
        <v>0</v>
      </c>
      <c r="BW25" s="8">
        <v>6867.5</v>
      </c>
      <c r="BX25" s="9" t="s">
        <v>75</v>
      </c>
      <c r="BY25" s="8">
        <v>2480.25</v>
      </c>
      <c r="BZ25" s="8">
        <v>3009.5</v>
      </c>
      <c r="CA25" s="8">
        <v>18543.25</v>
      </c>
      <c r="CB25" s="8">
        <v>19038.25</v>
      </c>
      <c r="CC25" s="9">
        <v>2.6694349695980999</v>
      </c>
      <c r="CD25" s="8">
        <v>137</v>
      </c>
      <c r="CE25" s="8">
        <v>131</v>
      </c>
      <c r="CF25" s="8">
        <v>856</v>
      </c>
      <c r="CG25" s="8">
        <v>929</v>
      </c>
      <c r="CH25" s="9">
        <v>8.5280373831775762</v>
      </c>
      <c r="CI25" s="8">
        <v>2795724</v>
      </c>
      <c r="CJ25" s="8">
        <v>2899278</v>
      </c>
      <c r="CK25" s="8">
        <v>17349641</v>
      </c>
      <c r="CL25" s="8">
        <v>18496157</v>
      </c>
      <c r="CM25" s="9">
        <v>6.6082981198285324</v>
      </c>
      <c r="CN25" s="8">
        <v>1</v>
      </c>
      <c r="CO25" s="8">
        <v>1</v>
      </c>
      <c r="CP25" s="8">
        <v>12</v>
      </c>
      <c r="CQ25" s="8">
        <v>9</v>
      </c>
      <c r="CR25" s="9">
        <v>-25</v>
      </c>
      <c r="CS25" s="8">
        <v>28995</v>
      </c>
      <c r="CT25" s="8">
        <v>31963</v>
      </c>
      <c r="CU25" s="8">
        <v>134886</v>
      </c>
      <c r="CV25" s="8">
        <v>134271</v>
      </c>
      <c r="CW25" s="9">
        <v>-0.45594057203861382</v>
      </c>
      <c r="CX25" s="8">
        <v>28677</v>
      </c>
      <c r="CY25" s="8">
        <v>28572</v>
      </c>
      <c r="CZ25" s="8">
        <v>127371</v>
      </c>
      <c r="DA25" s="8">
        <v>123156</v>
      </c>
      <c r="DB25" s="9">
        <v>-3.3092305155804671</v>
      </c>
      <c r="DC25" s="8">
        <v>318</v>
      </c>
      <c r="DD25" s="8">
        <v>3391</v>
      </c>
      <c r="DE25" s="8">
        <v>7515</v>
      </c>
      <c r="DF25" s="8">
        <v>11115</v>
      </c>
      <c r="DG25" s="9">
        <v>47.904191616766468</v>
      </c>
      <c r="DH25" s="8">
        <v>11358</v>
      </c>
      <c r="DI25" s="8">
        <v>10845</v>
      </c>
      <c r="DJ25" s="8">
        <v>61346</v>
      </c>
      <c r="DK25" s="8">
        <v>57747</v>
      </c>
      <c r="DL25" s="9">
        <v>-5.8667231767352348</v>
      </c>
      <c r="DM25" s="8">
        <v>32529</v>
      </c>
      <c r="DN25" s="8">
        <v>34906</v>
      </c>
      <c r="DO25" s="8">
        <v>185539</v>
      </c>
      <c r="DP25" s="8">
        <v>283686</v>
      </c>
      <c r="DQ25" s="9">
        <v>52.898312484167747</v>
      </c>
    </row>
    <row r="26" spans="1:121" x14ac:dyDescent="0.25">
      <c r="A26" s="7" t="s">
        <v>78</v>
      </c>
      <c r="B26" s="8">
        <v>59606</v>
      </c>
      <c r="C26" s="8">
        <v>39271</v>
      </c>
      <c r="D26" s="8">
        <v>263671</v>
      </c>
      <c r="E26" s="8">
        <v>255069</v>
      </c>
      <c r="F26" s="9">
        <v>-3.2623989744795669</v>
      </c>
      <c r="G26" s="8">
        <v>155788</v>
      </c>
      <c r="H26" s="8">
        <v>155935</v>
      </c>
      <c r="I26" s="8">
        <v>1021580</v>
      </c>
      <c r="J26" s="8">
        <v>1036151</v>
      </c>
      <c r="K26" s="9">
        <v>1.4263200140958081</v>
      </c>
      <c r="L26" s="8">
        <v>147519</v>
      </c>
      <c r="M26" s="8">
        <v>113391</v>
      </c>
      <c r="N26" s="8">
        <v>928188</v>
      </c>
      <c r="O26" s="8">
        <v>911305</v>
      </c>
      <c r="P26" s="9">
        <v>-1.818920304938217</v>
      </c>
      <c r="Q26" s="8">
        <v>91996</v>
      </c>
      <c r="R26" s="8">
        <v>84536</v>
      </c>
      <c r="S26" s="8">
        <v>572564</v>
      </c>
      <c r="T26" s="8">
        <v>594793</v>
      </c>
      <c r="U26" s="9">
        <v>3.882360749191363</v>
      </c>
      <c r="V26" s="8">
        <v>0</v>
      </c>
      <c r="W26" s="8">
        <v>0</v>
      </c>
      <c r="X26" s="8">
        <v>0</v>
      </c>
      <c r="Y26" s="8">
        <v>0</v>
      </c>
      <c r="Z26" s="9" t="s">
        <v>75</v>
      </c>
      <c r="AA26" s="8">
        <v>2985</v>
      </c>
      <c r="AB26" s="8">
        <v>2075</v>
      </c>
      <c r="AC26" s="8">
        <v>18964</v>
      </c>
      <c r="AD26" s="8">
        <v>16798</v>
      </c>
      <c r="AE26" s="9">
        <v>-11.421641004007601</v>
      </c>
      <c r="AF26" s="8">
        <v>1298</v>
      </c>
      <c r="AG26" s="8">
        <v>1075</v>
      </c>
      <c r="AH26" s="8">
        <v>7880</v>
      </c>
      <c r="AI26" s="8">
        <v>7422</v>
      </c>
      <c r="AJ26" s="9">
        <v>-5.8121827411167581</v>
      </c>
      <c r="AK26" s="8">
        <v>0</v>
      </c>
      <c r="AL26" s="8">
        <v>0</v>
      </c>
      <c r="AM26" s="8">
        <v>0</v>
      </c>
      <c r="AN26" s="8">
        <v>0</v>
      </c>
      <c r="AO26" s="9" t="s">
        <v>75</v>
      </c>
      <c r="AP26" s="8">
        <v>0</v>
      </c>
      <c r="AQ26" s="8">
        <v>0</v>
      </c>
      <c r="AR26" s="8">
        <v>0</v>
      </c>
      <c r="AS26" s="8">
        <v>0</v>
      </c>
      <c r="AT26" s="9" t="s">
        <v>75</v>
      </c>
      <c r="AU26" s="8">
        <v>0</v>
      </c>
      <c r="AV26" s="8">
        <v>0</v>
      </c>
      <c r="AW26" s="8">
        <v>0</v>
      </c>
      <c r="AX26" s="8">
        <v>0</v>
      </c>
      <c r="AY26" s="9" t="s">
        <v>75</v>
      </c>
      <c r="AZ26" s="8">
        <v>14066</v>
      </c>
      <c r="BA26" s="8">
        <v>15432</v>
      </c>
      <c r="BB26" s="8">
        <v>65957</v>
      </c>
      <c r="BC26" s="8">
        <v>104470</v>
      </c>
      <c r="BD26" s="9">
        <v>58.391072971784638</v>
      </c>
      <c r="BE26" s="8">
        <v>834</v>
      </c>
      <c r="BF26" s="8">
        <v>865</v>
      </c>
      <c r="BG26" s="8">
        <v>3544</v>
      </c>
      <c r="BH26" s="8">
        <v>5154</v>
      </c>
      <c r="BI26" s="9">
        <v>45.42889390519187</v>
      </c>
      <c r="BJ26" s="8">
        <v>12826.25</v>
      </c>
      <c r="BK26" s="8">
        <v>11471.5</v>
      </c>
      <c r="BL26" s="8">
        <v>79323.25</v>
      </c>
      <c r="BM26" s="8">
        <v>82827</v>
      </c>
      <c r="BN26" s="9">
        <v>4.4170530077877572</v>
      </c>
      <c r="BO26" s="8">
        <v>0</v>
      </c>
      <c r="BP26" s="8">
        <v>0</v>
      </c>
      <c r="BQ26" s="8">
        <v>0</v>
      </c>
      <c r="BR26" s="8">
        <v>0</v>
      </c>
      <c r="BS26" s="9" t="s">
        <v>75</v>
      </c>
      <c r="BT26" s="8">
        <v>12717.25</v>
      </c>
      <c r="BU26" s="8">
        <v>11396.5</v>
      </c>
      <c r="BV26" s="8">
        <v>78478</v>
      </c>
      <c r="BW26" s="8">
        <v>82208</v>
      </c>
      <c r="BX26" s="9">
        <v>4.7529243864522499</v>
      </c>
      <c r="BY26" s="8">
        <v>109</v>
      </c>
      <c r="BZ26" s="8">
        <v>75</v>
      </c>
      <c r="CA26" s="8">
        <v>845.25</v>
      </c>
      <c r="CB26" s="8">
        <v>619</v>
      </c>
      <c r="CC26" s="9">
        <v>-26.767228630582661</v>
      </c>
      <c r="CD26" s="8">
        <v>79</v>
      </c>
      <c r="CE26" s="8">
        <v>73</v>
      </c>
      <c r="CF26" s="8">
        <v>533</v>
      </c>
      <c r="CG26" s="8">
        <v>523</v>
      </c>
      <c r="CH26" s="9">
        <v>-1.876172607879923</v>
      </c>
      <c r="CI26" s="8">
        <v>464085</v>
      </c>
      <c r="CJ26" s="8">
        <v>395039</v>
      </c>
      <c r="CK26" s="8">
        <v>3095384</v>
      </c>
      <c r="CL26" s="8">
        <v>3041271</v>
      </c>
      <c r="CM26" s="9">
        <v>-1.7481837471538311</v>
      </c>
      <c r="CN26" s="8">
        <v>5</v>
      </c>
      <c r="CO26" s="8">
        <v>5</v>
      </c>
      <c r="CP26" s="8">
        <v>45</v>
      </c>
      <c r="CQ26" s="8">
        <v>45</v>
      </c>
      <c r="CR26" s="9">
        <v>0</v>
      </c>
      <c r="CS26" s="8">
        <v>1355</v>
      </c>
      <c r="CT26" s="8">
        <v>811</v>
      </c>
      <c r="CU26" s="8">
        <v>11111</v>
      </c>
      <c r="CV26" s="8">
        <v>12241</v>
      </c>
      <c r="CW26" s="9">
        <v>10.170101701017</v>
      </c>
      <c r="CX26" s="8">
        <v>0</v>
      </c>
      <c r="CY26" s="8">
        <v>0</v>
      </c>
      <c r="CZ26" s="8">
        <v>0</v>
      </c>
      <c r="DA26" s="8">
        <v>0</v>
      </c>
      <c r="DB26" s="9" t="s">
        <v>75</v>
      </c>
      <c r="DC26" s="8">
        <v>1355</v>
      </c>
      <c r="DD26" s="8">
        <v>811</v>
      </c>
      <c r="DE26" s="8">
        <v>11111</v>
      </c>
      <c r="DF26" s="8">
        <v>12241</v>
      </c>
      <c r="DG26" s="9">
        <v>10.170101701017</v>
      </c>
      <c r="DH26" s="8">
        <v>0</v>
      </c>
      <c r="DI26" s="8">
        <v>0</v>
      </c>
      <c r="DJ26" s="8">
        <v>0</v>
      </c>
      <c r="DK26" s="8">
        <v>0</v>
      </c>
      <c r="DL26" s="9" t="s">
        <v>75</v>
      </c>
      <c r="DM26" s="8">
        <v>559</v>
      </c>
      <c r="DN26" s="8">
        <v>970</v>
      </c>
      <c r="DO26" s="8">
        <v>2533</v>
      </c>
      <c r="DP26" s="8">
        <v>3845</v>
      </c>
      <c r="DQ26" s="9">
        <v>51.796288985392813</v>
      </c>
    </row>
    <row r="27" spans="1:121" x14ac:dyDescent="0.25">
      <c r="A27" s="7" t="s">
        <v>79</v>
      </c>
      <c r="B27" s="8">
        <v>1530115</v>
      </c>
      <c r="C27" s="8">
        <v>1722185</v>
      </c>
      <c r="D27" s="8">
        <v>11327550</v>
      </c>
      <c r="E27" s="8">
        <v>11724147</v>
      </c>
      <c r="F27" s="9">
        <v>3.5011719215540902</v>
      </c>
      <c r="G27" s="8">
        <v>570728</v>
      </c>
      <c r="H27" s="8">
        <v>932033</v>
      </c>
      <c r="I27" s="8">
        <v>5405393</v>
      </c>
      <c r="J27" s="8">
        <v>6263218</v>
      </c>
      <c r="K27" s="9">
        <v>15.86979892118852</v>
      </c>
      <c r="L27" s="8">
        <v>227158</v>
      </c>
      <c r="M27" s="8">
        <v>155942</v>
      </c>
      <c r="N27" s="8">
        <v>1670086</v>
      </c>
      <c r="O27" s="8">
        <v>1090068</v>
      </c>
      <c r="P27" s="9">
        <v>-34.729828284291941</v>
      </c>
      <c r="Q27" s="8">
        <v>41100</v>
      </c>
      <c r="R27" s="8">
        <v>18052</v>
      </c>
      <c r="S27" s="8">
        <v>597255</v>
      </c>
      <c r="T27" s="8">
        <v>207720</v>
      </c>
      <c r="U27" s="9">
        <v>-65.220885551397643</v>
      </c>
      <c r="V27" s="8">
        <v>261.38799999999998</v>
      </c>
      <c r="W27" s="8">
        <v>257.52100000000002</v>
      </c>
      <c r="X27" s="8">
        <v>1143.6110000000001</v>
      </c>
      <c r="Y27" s="8">
        <v>1189.4179999999999</v>
      </c>
      <c r="Z27" s="9">
        <v>4.0054703915929224</v>
      </c>
      <c r="AA27" s="8">
        <v>7407</v>
      </c>
      <c r="AB27" s="8">
        <v>7819</v>
      </c>
      <c r="AC27" s="8">
        <v>63981</v>
      </c>
      <c r="AD27" s="8">
        <v>64963</v>
      </c>
      <c r="AE27" s="9">
        <v>1.534830652850061</v>
      </c>
      <c r="AF27" s="8">
        <v>2944</v>
      </c>
      <c r="AG27" s="8">
        <v>1994</v>
      </c>
      <c r="AH27" s="8">
        <v>32243</v>
      </c>
      <c r="AI27" s="8">
        <v>23011</v>
      </c>
      <c r="AJ27" s="9">
        <v>-28.632571410848868</v>
      </c>
      <c r="AK27" s="8">
        <v>26088</v>
      </c>
      <c r="AL27" s="8">
        <v>0</v>
      </c>
      <c r="AM27" s="8">
        <v>55173</v>
      </c>
      <c r="AN27" s="8">
        <v>31514</v>
      </c>
      <c r="AO27" s="9">
        <v>-42.881481884254981</v>
      </c>
      <c r="AP27" s="8">
        <v>151686</v>
      </c>
      <c r="AQ27" s="8">
        <v>79944</v>
      </c>
      <c r="AR27" s="8">
        <v>2036980</v>
      </c>
      <c r="AS27" s="8">
        <v>1028460</v>
      </c>
      <c r="AT27" s="9">
        <v>-49.510549931761723</v>
      </c>
      <c r="AU27" s="8">
        <v>1262</v>
      </c>
      <c r="AV27" s="8">
        <v>396</v>
      </c>
      <c r="AW27" s="8">
        <v>291490</v>
      </c>
      <c r="AX27" s="8">
        <v>4731</v>
      </c>
      <c r="AY27" s="9">
        <v>-98.376959758482286</v>
      </c>
      <c r="AZ27" s="8">
        <v>42419</v>
      </c>
      <c r="BA27" s="8">
        <v>23248</v>
      </c>
      <c r="BB27" s="8">
        <v>350670</v>
      </c>
      <c r="BC27" s="8">
        <v>207546</v>
      </c>
      <c r="BD27" s="9">
        <v>-40.814440927367613</v>
      </c>
      <c r="BE27" s="8">
        <v>1111</v>
      </c>
      <c r="BF27" s="8">
        <v>0</v>
      </c>
      <c r="BG27" s="8">
        <v>8948</v>
      </c>
      <c r="BH27" s="8">
        <v>152</v>
      </c>
      <c r="BI27" s="9">
        <v>-98.301296379079119</v>
      </c>
      <c r="BJ27" s="8">
        <v>5536.75</v>
      </c>
      <c r="BK27" s="8">
        <v>2567.25</v>
      </c>
      <c r="BL27" s="8">
        <v>60411.5</v>
      </c>
      <c r="BM27" s="8">
        <v>26386.75</v>
      </c>
      <c r="BN27" s="9">
        <v>-56.321644057836671</v>
      </c>
      <c r="BO27" s="8">
        <v>631</v>
      </c>
      <c r="BP27" s="8">
        <v>180</v>
      </c>
      <c r="BQ27" s="8">
        <v>24330.5</v>
      </c>
      <c r="BR27" s="8">
        <v>2159.5</v>
      </c>
      <c r="BS27" s="9">
        <v>-91.124308994882966</v>
      </c>
      <c r="BT27" s="8">
        <v>742</v>
      </c>
      <c r="BU27" s="8">
        <v>928.25</v>
      </c>
      <c r="BV27" s="8">
        <v>5653.25</v>
      </c>
      <c r="BW27" s="8">
        <v>7528.25</v>
      </c>
      <c r="BX27" s="9">
        <v>33.166762481758269</v>
      </c>
      <c r="BY27" s="8">
        <v>4163.75</v>
      </c>
      <c r="BZ27" s="8">
        <v>1459</v>
      </c>
      <c r="CA27" s="8">
        <v>30427.75</v>
      </c>
      <c r="CB27" s="8">
        <v>16699</v>
      </c>
      <c r="CC27" s="9">
        <v>-45.119175752397069</v>
      </c>
      <c r="CD27" s="8">
        <v>193</v>
      </c>
      <c r="CE27" s="8">
        <v>201</v>
      </c>
      <c r="CF27" s="8">
        <v>1397</v>
      </c>
      <c r="CG27" s="8">
        <v>1422</v>
      </c>
      <c r="CH27" s="9">
        <v>1.789549033643524</v>
      </c>
      <c r="CI27" s="8">
        <v>3928945</v>
      </c>
      <c r="CJ27" s="8">
        <v>4266591</v>
      </c>
      <c r="CK27" s="8">
        <v>27417111</v>
      </c>
      <c r="CL27" s="8">
        <v>29178847</v>
      </c>
      <c r="CM27" s="9">
        <v>6.4256806634367791</v>
      </c>
      <c r="CN27" s="8">
        <v>3</v>
      </c>
      <c r="CO27" s="8">
        <v>5</v>
      </c>
      <c r="CP27" s="8">
        <v>14</v>
      </c>
      <c r="CQ27" s="8">
        <v>25</v>
      </c>
      <c r="CR27" s="9">
        <v>78.571428571428584</v>
      </c>
      <c r="CS27" s="8">
        <v>12142</v>
      </c>
      <c r="CT27" s="8">
        <v>15956</v>
      </c>
      <c r="CU27" s="8">
        <v>20724</v>
      </c>
      <c r="CV27" s="8">
        <v>49061</v>
      </c>
      <c r="CW27" s="9">
        <v>136.73518625747931</v>
      </c>
      <c r="CX27" s="8">
        <v>27</v>
      </c>
      <c r="CY27" s="8">
        <v>0</v>
      </c>
      <c r="CZ27" s="8">
        <v>322</v>
      </c>
      <c r="DA27" s="8">
        <v>12</v>
      </c>
      <c r="DB27" s="9">
        <v>-96.273291925465841</v>
      </c>
      <c r="DC27" s="8">
        <v>12115</v>
      </c>
      <c r="DD27" s="8">
        <v>15956</v>
      </c>
      <c r="DE27" s="8">
        <v>20402</v>
      </c>
      <c r="DF27" s="8">
        <v>49049</v>
      </c>
      <c r="DG27" s="9">
        <v>140.4127046368003</v>
      </c>
      <c r="DH27" s="8">
        <v>0</v>
      </c>
      <c r="DI27" s="8">
        <v>0</v>
      </c>
      <c r="DJ27" s="8">
        <v>0</v>
      </c>
      <c r="DK27" s="8">
        <v>0</v>
      </c>
      <c r="DL27" s="9" t="s">
        <v>75</v>
      </c>
      <c r="DM27" s="8">
        <v>12722</v>
      </c>
      <c r="DN27" s="8">
        <v>15913</v>
      </c>
      <c r="DO27" s="8">
        <v>104837</v>
      </c>
      <c r="DP27" s="8">
        <v>142329</v>
      </c>
      <c r="DQ27" s="9">
        <v>35.76218319867985</v>
      </c>
    </row>
    <row r="28" spans="1:121" x14ac:dyDescent="0.25">
      <c r="A28" s="7" t="s">
        <v>80</v>
      </c>
      <c r="B28" s="8">
        <v>547307</v>
      </c>
      <c r="C28" s="8">
        <v>343796</v>
      </c>
      <c r="D28" s="8">
        <v>3199703</v>
      </c>
      <c r="E28" s="8">
        <v>3001252</v>
      </c>
      <c r="F28" s="9">
        <v>-6.2021693888464</v>
      </c>
      <c r="G28" s="8">
        <v>243781</v>
      </c>
      <c r="H28" s="8">
        <v>218710</v>
      </c>
      <c r="I28" s="8">
        <v>1308962</v>
      </c>
      <c r="J28" s="8">
        <v>1313340</v>
      </c>
      <c r="K28" s="9">
        <v>0.33446349091876482</v>
      </c>
      <c r="L28" s="8">
        <v>6219636</v>
      </c>
      <c r="M28" s="8">
        <v>5808473</v>
      </c>
      <c r="N28" s="8">
        <v>44030512</v>
      </c>
      <c r="O28" s="8">
        <v>40334390</v>
      </c>
      <c r="P28" s="9">
        <v>-8.3944560989888117</v>
      </c>
      <c r="Q28" s="8">
        <v>4845331</v>
      </c>
      <c r="R28" s="8">
        <v>4439870</v>
      </c>
      <c r="S28" s="8">
        <v>35051086</v>
      </c>
      <c r="T28" s="8">
        <v>31223681</v>
      </c>
      <c r="U28" s="9">
        <v>-10.91950474801266</v>
      </c>
      <c r="V28" s="8">
        <v>57.514000000000003</v>
      </c>
      <c r="W28" s="8">
        <v>165.51</v>
      </c>
      <c r="X28" s="8">
        <v>483.69000000000011</v>
      </c>
      <c r="Y28" s="8">
        <v>738.61499999999978</v>
      </c>
      <c r="Z28" s="9">
        <v>52.7042113750542</v>
      </c>
      <c r="AA28" s="8">
        <v>44417</v>
      </c>
      <c r="AB28" s="8">
        <v>36245</v>
      </c>
      <c r="AC28" s="8">
        <v>220347</v>
      </c>
      <c r="AD28" s="8">
        <v>252075</v>
      </c>
      <c r="AE28" s="9">
        <v>14.39910686326567</v>
      </c>
      <c r="AF28" s="8">
        <v>38399</v>
      </c>
      <c r="AG28" s="8">
        <v>30872</v>
      </c>
      <c r="AH28" s="8">
        <v>182480</v>
      </c>
      <c r="AI28" s="8">
        <v>210539</v>
      </c>
      <c r="AJ28" s="9">
        <v>15.3764796142043</v>
      </c>
      <c r="AK28" s="8">
        <v>0</v>
      </c>
      <c r="AL28" s="8">
        <v>0</v>
      </c>
      <c r="AM28" s="8">
        <v>0</v>
      </c>
      <c r="AN28" s="8">
        <v>0</v>
      </c>
      <c r="AO28" s="9" t="s">
        <v>75</v>
      </c>
      <c r="AP28" s="8">
        <v>2483099</v>
      </c>
      <c r="AQ28" s="8">
        <v>2345076</v>
      </c>
      <c r="AR28" s="8">
        <v>19171188</v>
      </c>
      <c r="AS28" s="8">
        <v>17334851</v>
      </c>
      <c r="AT28" s="9">
        <v>-9.5786291386845761</v>
      </c>
      <c r="AU28" s="8">
        <v>2447689</v>
      </c>
      <c r="AV28" s="8">
        <v>2310440</v>
      </c>
      <c r="AW28" s="8">
        <v>18858404</v>
      </c>
      <c r="AX28" s="8">
        <v>16972503</v>
      </c>
      <c r="AY28" s="9">
        <v>-10.00032134214538</v>
      </c>
      <c r="AZ28" s="8">
        <v>1233090</v>
      </c>
      <c r="BA28" s="8">
        <v>1215998</v>
      </c>
      <c r="BB28" s="8">
        <v>7792296</v>
      </c>
      <c r="BC28" s="8">
        <v>7974855</v>
      </c>
      <c r="BD28" s="9">
        <v>2.342813979345749</v>
      </c>
      <c r="BE28" s="8">
        <v>45443</v>
      </c>
      <c r="BF28" s="8">
        <v>44418</v>
      </c>
      <c r="BG28" s="8">
        <v>287418</v>
      </c>
      <c r="BH28" s="8">
        <v>286286</v>
      </c>
      <c r="BI28" s="9">
        <v>-0.39385146372183039</v>
      </c>
      <c r="BJ28" s="8">
        <v>457604</v>
      </c>
      <c r="BK28" s="8">
        <v>426515</v>
      </c>
      <c r="BL28" s="8">
        <v>3117464</v>
      </c>
      <c r="BM28" s="8">
        <v>2799183</v>
      </c>
      <c r="BN28" s="9">
        <v>-10.209612685182581</v>
      </c>
      <c r="BO28" s="8">
        <v>198739</v>
      </c>
      <c r="BP28" s="8">
        <v>202410</v>
      </c>
      <c r="BQ28" s="8">
        <v>1495217</v>
      </c>
      <c r="BR28" s="8">
        <v>1369595</v>
      </c>
      <c r="BS28" s="9">
        <v>-8.4015898695640772</v>
      </c>
      <c r="BT28" s="8">
        <v>18318</v>
      </c>
      <c r="BU28" s="8">
        <v>23339</v>
      </c>
      <c r="BV28" s="8">
        <v>119248</v>
      </c>
      <c r="BW28" s="8">
        <v>122226</v>
      </c>
      <c r="BX28" s="9">
        <v>2.49731651683885</v>
      </c>
      <c r="BY28" s="8">
        <v>240547</v>
      </c>
      <c r="BZ28" s="8">
        <v>200766</v>
      </c>
      <c r="CA28" s="8">
        <v>1502999</v>
      </c>
      <c r="CB28" s="8">
        <v>1307362</v>
      </c>
      <c r="CC28" s="9">
        <v>-13.01644245937622</v>
      </c>
      <c r="CD28" s="8">
        <v>663</v>
      </c>
      <c r="CE28" s="8">
        <v>730</v>
      </c>
      <c r="CF28" s="8">
        <v>4334</v>
      </c>
      <c r="CG28" s="8">
        <v>4451</v>
      </c>
      <c r="CH28" s="9">
        <v>2.699584679280107</v>
      </c>
      <c r="CI28" s="8">
        <v>26386148</v>
      </c>
      <c r="CJ28" s="8">
        <v>30212723</v>
      </c>
      <c r="CK28" s="8">
        <v>164130847</v>
      </c>
      <c r="CL28" s="8">
        <v>176809795</v>
      </c>
      <c r="CM28" s="9">
        <v>7.7249025589930653</v>
      </c>
      <c r="CN28" s="8">
        <v>26</v>
      </c>
      <c r="CO28" s="8">
        <v>27</v>
      </c>
      <c r="CP28" s="8">
        <v>151</v>
      </c>
      <c r="CQ28" s="8">
        <v>131</v>
      </c>
      <c r="CR28" s="9">
        <v>-13.245033112582769</v>
      </c>
      <c r="CS28" s="8">
        <v>182470</v>
      </c>
      <c r="CT28" s="8">
        <v>194162</v>
      </c>
      <c r="CU28" s="8">
        <v>665641</v>
      </c>
      <c r="CV28" s="8">
        <v>804603</v>
      </c>
      <c r="CW28" s="9">
        <v>20.876418369661721</v>
      </c>
      <c r="CX28" s="8">
        <v>95546</v>
      </c>
      <c r="CY28" s="8">
        <v>93502</v>
      </c>
      <c r="CZ28" s="8">
        <v>414335</v>
      </c>
      <c r="DA28" s="8">
        <v>426390</v>
      </c>
      <c r="DB28" s="9">
        <v>2.909481458240307</v>
      </c>
      <c r="DC28" s="8">
        <v>86924</v>
      </c>
      <c r="DD28" s="8">
        <v>100660</v>
      </c>
      <c r="DE28" s="8">
        <v>251306</v>
      </c>
      <c r="DF28" s="8">
        <v>378213</v>
      </c>
      <c r="DG28" s="9">
        <v>50.498993259213883</v>
      </c>
      <c r="DH28" s="8">
        <v>25480</v>
      </c>
      <c r="DI28" s="8">
        <v>25933</v>
      </c>
      <c r="DJ28" s="8">
        <v>101099</v>
      </c>
      <c r="DK28" s="8">
        <v>105654</v>
      </c>
      <c r="DL28" s="9">
        <v>4.5054847228953747</v>
      </c>
      <c r="DM28" s="8">
        <v>54025</v>
      </c>
      <c r="DN28" s="8">
        <v>61726</v>
      </c>
      <c r="DO28" s="8">
        <v>348621</v>
      </c>
      <c r="DP28" s="8">
        <v>386374</v>
      </c>
      <c r="DQ28" s="9">
        <v>10.829238628768779</v>
      </c>
    </row>
    <row r="29" spans="1:121" x14ac:dyDescent="0.25">
      <c r="A29" s="7" t="s">
        <v>81</v>
      </c>
      <c r="B29" s="8">
        <v>0</v>
      </c>
      <c r="C29" s="8">
        <v>4750</v>
      </c>
      <c r="D29" s="8">
        <v>18918</v>
      </c>
      <c r="E29" s="8">
        <v>22463</v>
      </c>
      <c r="F29" s="9">
        <v>18.73876731155514</v>
      </c>
      <c r="G29" s="8">
        <v>34330</v>
      </c>
      <c r="H29" s="8">
        <v>23371</v>
      </c>
      <c r="I29" s="8">
        <v>195661</v>
      </c>
      <c r="J29" s="8">
        <v>198362</v>
      </c>
      <c r="K29" s="9">
        <v>1.380448837530224</v>
      </c>
      <c r="L29" s="8">
        <v>334532</v>
      </c>
      <c r="M29" s="8">
        <v>366923</v>
      </c>
      <c r="N29" s="8">
        <v>2483192</v>
      </c>
      <c r="O29" s="8">
        <v>2543400</v>
      </c>
      <c r="P29" s="9">
        <v>2.4246212133415379</v>
      </c>
      <c r="Q29" s="8">
        <v>212524</v>
      </c>
      <c r="R29" s="8">
        <v>234865</v>
      </c>
      <c r="S29" s="8">
        <v>1577453</v>
      </c>
      <c r="T29" s="8">
        <v>1522660</v>
      </c>
      <c r="U29" s="9">
        <v>-3.4735107797189499</v>
      </c>
      <c r="V29" s="8">
        <v>2801.7629999999999</v>
      </c>
      <c r="W29" s="8">
        <v>2695.7130000000002</v>
      </c>
      <c r="X29" s="8">
        <v>18700.292000000001</v>
      </c>
      <c r="Y29" s="8">
        <v>18107.594000000001</v>
      </c>
      <c r="Z29" s="9">
        <v>-3.169458530380155</v>
      </c>
      <c r="AA29" s="8">
        <v>10137</v>
      </c>
      <c r="AB29" s="8">
        <v>3280</v>
      </c>
      <c r="AC29" s="8">
        <v>71427</v>
      </c>
      <c r="AD29" s="8">
        <v>38535</v>
      </c>
      <c r="AE29" s="9">
        <v>-46.049813095888112</v>
      </c>
      <c r="AF29" s="8">
        <v>5269</v>
      </c>
      <c r="AG29" s="8">
        <v>0</v>
      </c>
      <c r="AH29" s="8">
        <v>37747</v>
      </c>
      <c r="AI29" s="8">
        <v>6663</v>
      </c>
      <c r="AJ29" s="9">
        <v>-82.348266087371186</v>
      </c>
      <c r="AK29" s="8">
        <v>0</v>
      </c>
      <c r="AL29" s="8">
        <v>0</v>
      </c>
      <c r="AM29" s="8">
        <v>0</v>
      </c>
      <c r="AN29" s="8">
        <v>0</v>
      </c>
      <c r="AO29" s="9" t="s">
        <v>75</v>
      </c>
      <c r="AP29" s="8">
        <v>13436</v>
      </c>
      <c r="AQ29" s="8">
        <v>23206</v>
      </c>
      <c r="AR29" s="8">
        <v>144357</v>
      </c>
      <c r="AS29" s="8">
        <v>168002</v>
      </c>
      <c r="AT29" s="9">
        <v>16.379531300872149</v>
      </c>
      <c r="AU29" s="8">
        <v>9209</v>
      </c>
      <c r="AV29" s="8">
        <v>14564</v>
      </c>
      <c r="AW29" s="8">
        <v>104267</v>
      </c>
      <c r="AX29" s="8">
        <v>111241</v>
      </c>
      <c r="AY29" s="9">
        <v>6.688597542846737</v>
      </c>
      <c r="AZ29" s="8">
        <v>86533</v>
      </c>
      <c r="BA29" s="8">
        <v>112867</v>
      </c>
      <c r="BB29" s="8">
        <v>558931</v>
      </c>
      <c r="BC29" s="8">
        <v>757163</v>
      </c>
      <c r="BD29" s="9">
        <v>35.46627401235574</v>
      </c>
      <c r="BE29" s="8">
        <v>978</v>
      </c>
      <c r="BF29" s="8">
        <v>985</v>
      </c>
      <c r="BG29" s="8">
        <v>6119</v>
      </c>
      <c r="BH29" s="8">
        <v>6767</v>
      </c>
      <c r="BI29" s="9">
        <v>10.589965680666779</v>
      </c>
      <c r="BJ29" s="8">
        <v>17248</v>
      </c>
      <c r="BK29" s="8">
        <v>19856</v>
      </c>
      <c r="BL29" s="8">
        <v>130424</v>
      </c>
      <c r="BM29" s="8">
        <v>130792</v>
      </c>
      <c r="BN29" s="9">
        <v>0.28215665828375341</v>
      </c>
      <c r="BO29" s="8">
        <v>770</v>
      </c>
      <c r="BP29" s="8">
        <v>1075</v>
      </c>
      <c r="BQ29" s="8">
        <v>7891</v>
      </c>
      <c r="BR29" s="8">
        <v>9642</v>
      </c>
      <c r="BS29" s="9">
        <v>22.189836522620709</v>
      </c>
      <c r="BT29" s="8">
        <v>1253</v>
      </c>
      <c r="BU29" s="8">
        <v>1177</v>
      </c>
      <c r="BV29" s="8">
        <v>11332</v>
      </c>
      <c r="BW29" s="8">
        <v>7697</v>
      </c>
      <c r="BX29" s="9">
        <v>-32.07730321214261</v>
      </c>
      <c r="BY29" s="8">
        <v>15225</v>
      </c>
      <c r="BZ29" s="8">
        <v>17604</v>
      </c>
      <c r="CA29" s="8">
        <v>111201</v>
      </c>
      <c r="CB29" s="8">
        <v>113453</v>
      </c>
      <c r="CC29" s="9">
        <v>2.025161644229811</v>
      </c>
      <c r="CD29" s="8">
        <v>125</v>
      </c>
      <c r="CE29" s="8">
        <v>165</v>
      </c>
      <c r="CF29" s="8">
        <v>874</v>
      </c>
      <c r="CG29" s="8">
        <v>1076</v>
      </c>
      <c r="CH29" s="9">
        <v>23.112128146453092</v>
      </c>
      <c r="CI29" s="8">
        <v>2238591</v>
      </c>
      <c r="CJ29" s="8">
        <v>3997303</v>
      </c>
      <c r="CK29" s="8">
        <v>19329342</v>
      </c>
      <c r="CL29" s="8">
        <v>25204798</v>
      </c>
      <c r="CM29" s="9">
        <v>30.396564973603351</v>
      </c>
      <c r="CN29" s="8">
        <v>2</v>
      </c>
      <c r="CO29" s="8">
        <v>5</v>
      </c>
      <c r="CP29" s="8">
        <v>44</v>
      </c>
      <c r="CQ29" s="8">
        <v>46</v>
      </c>
      <c r="CR29" s="9">
        <v>4.5454545454545467</v>
      </c>
      <c r="CS29" s="8">
        <v>3523</v>
      </c>
      <c r="CT29" s="8">
        <v>12531</v>
      </c>
      <c r="CU29" s="8">
        <v>66068</v>
      </c>
      <c r="CV29" s="8">
        <v>89260</v>
      </c>
      <c r="CW29" s="9">
        <v>35.103226978264807</v>
      </c>
      <c r="CX29" s="8">
        <v>0</v>
      </c>
      <c r="CY29" s="8">
        <v>0</v>
      </c>
      <c r="CZ29" s="8">
        <v>0</v>
      </c>
      <c r="DA29" s="8">
        <v>2</v>
      </c>
      <c r="DB29" s="9" t="s">
        <v>75</v>
      </c>
      <c r="DC29" s="8">
        <v>3523</v>
      </c>
      <c r="DD29" s="8">
        <v>12531</v>
      </c>
      <c r="DE29" s="8">
        <v>66068</v>
      </c>
      <c r="DF29" s="8">
        <v>89258</v>
      </c>
      <c r="DG29" s="9">
        <v>35.100199794151479</v>
      </c>
      <c r="DH29" s="8">
        <v>0</v>
      </c>
      <c r="DI29" s="8">
        <v>0</v>
      </c>
      <c r="DJ29" s="8">
        <v>0</v>
      </c>
      <c r="DK29" s="8">
        <v>0</v>
      </c>
      <c r="DL29" s="9" t="s">
        <v>75</v>
      </c>
      <c r="DM29" s="8">
        <v>41297</v>
      </c>
      <c r="DN29" s="8">
        <v>58799</v>
      </c>
      <c r="DO29" s="8">
        <v>256865</v>
      </c>
      <c r="DP29" s="8">
        <v>382378</v>
      </c>
      <c r="DQ29" s="9">
        <v>48.863410741050757</v>
      </c>
    </row>
    <row r="30" spans="1:121" x14ac:dyDescent="0.25">
      <c r="A30" s="7" t="s">
        <v>82</v>
      </c>
      <c r="B30" s="8">
        <v>52130</v>
      </c>
      <c r="C30" s="8">
        <v>39548</v>
      </c>
      <c r="D30" s="8">
        <v>213912</v>
      </c>
      <c r="E30" s="8">
        <v>179087</v>
      </c>
      <c r="F30" s="9">
        <v>-16.280059089719131</v>
      </c>
      <c r="G30" s="8">
        <v>38802</v>
      </c>
      <c r="H30" s="8">
        <v>19426</v>
      </c>
      <c r="I30" s="8">
        <v>212075</v>
      </c>
      <c r="J30" s="8">
        <v>318978</v>
      </c>
      <c r="K30" s="9">
        <v>50.408110338323702</v>
      </c>
      <c r="L30" s="8">
        <v>65544</v>
      </c>
      <c r="M30" s="8">
        <v>55197</v>
      </c>
      <c r="N30" s="8">
        <v>502295</v>
      </c>
      <c r="O30" s="8">
        <v>406829</v>
      </c>
      <c r="P30" s="9">
        <v>-19.00596263152131</v>
      </c>
      <c r="Q30" s="8">
        <v>25396</v>
      </c>
      <c r="R30" s="8">
        <v>19517</v>
      </c>
      <c r="S30" s="8">
        <v>176600</v>
      </c>
      <c r="T30" s="8">
        <v>139167</v>
      </c>
      <c r="U30" s="9">
        <v>-21.196489241223109</v>
      </c>
      <c r="V30" s="8">
        <v>0</v>
      </c>
      <c r="W30" s="8">
        <v>0</v>
      </c>
      <c r="X30" s="8">
        <v>0</v>
      </c>
      <c r="Y30" s="8">
        <v>0</v>
      </c>
      <c r="Z30" s="9" t="s">
        <v>75</v>
      </c>
      <c r="AA30" s="8">
        <v>816</v>
      </c>
      <c r="AB30" s="8">
        <v>594</v>
      </c>
      <c r="AC30" s="8">
        <v>4677</v>
      </c>
      <c r="AD30" s="8">
        <v>4733</v>
      </c>
      <c r="AE30" s="9">
        <v>1.197348727816973</v>
      </c>
      <c r="AF30" s="8">
        <v>122</v>
      </c>
      <c r="AG30" s="8">
        <v>239</v>
      </c>
      <c r="AH30" s="8">
        <v>1222</v>
      </c>
      <c r="AI30" s="8">
        <v>2112</v>
      </c>
      <c r="AJ30" s="9">
        <v>72.831423895253693</v>
      </c>
      <c r="AK30" s="8">
        <v>0</v>
      </c>
      <c r="AL30" s="8">
        <v>0</v>
      </c>
      <c r="AM30" s="8">
        <v>0</v>
      </c>
      <c r="AN30" s="8">
        <v>0</v>
      </c>
      <c r="AO30" s="9" t="s">
        <v>75</v>
      </c>
      <c r="AP30" s="8">
        <v>2139</v>
      </c>
      <c r="AQ30" s="8">
        <v>0</v>
      </c>
      <c r="AR30" s="8">
        <v>22168</v>
      </c>
      <c r="AS30" s="8">
        <v>244</v>
      </c>
      <c r="AT30" s="9">
        <v>-98.899314326957779</v>
      </c>
      <c r="AU30" s="8">
        <v>56</v>
      </c>
      <c r="AV30" s="8">
        <v>0</v>
      </c>
      <c r="AW30" s="8">
        <v>1488</v>
      </c>
      <c r="AX30" s="8">
        <v>244</v>
      </c>
      <c r="AY30" s="9">
        <v>-83.602150537634401</v>
      </c>
      <c r="AZ30" s="8">
        <v>0</v>
      </c>
      <c r="BA30" s="8">
        <v>0</v>
      </c>
      <c r="BB30" s="8">
        <v>0</v>
      </c>
      <c r="BC30" s="8">
        <v>0</v>
      </c>
      <c r="BD30" s="9" t="s">
        <v>75</v>
      </c>
      <c r="BE30" s="8">
        <v>0</v>
      </c>
      <c r="BF30" s="8">
        <v>0</v>
      </c>
      <c r="BG30" s="8">
        <v>0</v>
      </c>
      <c r="BH30" s="8">
        <v>0</v>
      </c>
      <c r="BI30" s="9" t="s">
        <v>75</v>
      </c>
      <c r="BJ30" s="8">
        <v>2770.5</v>
      </c>
      <c r="BK30" s="8">
        <v>2286</v>
      </c>
      <c r="BL30" s="8">
        <v>20204.75</v>
      </c>
      <c r="BM30" s="8">
        <v>16371.75</v>
      </c>
      <c r="BN30" s="9">
        <v>-18.970786572464391</v>
      </c>
      <c r="BO30" s="8">
        <v>6.5</v>
      </c>
      <c r="BP30" s="8">
        <v>0</v>
      </c>
      <c r="BQ30" s="8">
        <v>215.75</v>
      </c>
      <c r="BR30" s="8">
        <v>12</v>
      </c>
      <c r="BS30" s="9">
        <v>-94.438006952491307</v>
      </c>
      <c r="BT30" s="8">
        <v>2602</v>
      </c>
      <c r="BU30" s="8">
        <v>1933</v>
      </c>
      <c r="BV30" s="8">
        <v>18658</v>
      </c>
      <c r="BW30" s="8">
        <v>15179.5</v>
      </c>
      <c r="BX30" s="9">
        <v>-18.64347732875979</v>
      </c>
      <c r="BY30" s="8">
        <v>162</v>
      </c>
      <c r="BZ30" s="8">
        <v>353</v>
      </c>
      <c r="CA30" s="8">
        <v>1331</v>
      </c>
      <c r="CB30" s="8">
        <v>1180.25</v>
      </c>
      <c r="CC30" s="9">
        <v>-11.32607062359128</v>
      </c>
      <c r="CD30" s="8">
        <v>38</v>
      </c>
      <c r="CE30" s="8">
        <v>37</v>
      </c>
      <c r="CF30" s="8">
        <v>252</v>
      </c>
      <c r="CG30" s="8">
        <v>224</v>
      </c>
      <c r="CH30" s="9">
        <v>-11.111111111111111</v>
      </c>
      <c r="CI30" s="8">
        <v>320858</v>
      </c>
      <c r="CJ30" s="8">
        <v>298989</v>
      </c>
      <c r="CK30" s="8">
        <v>1823764</v>
      </c>
      <c r="CL30" s="8">
        <v>1783383</v>
      </c>
      <c r="CM30" s="9">
        <v>-2.214157094887284</v>
      </c>
      <c r="CN30" s="8">
        <v>0</v>
      </c>
      <c r="CO30" s="8">
        <v>1</v>
      </c>
      <c r="CP30" s="8">
        <v>2</v>
      </c>
      <c r="CQ30" s="8">
        <v>5</v>
      </c>
      <c r="CR30" s="9">
        <v>150</v>
      </c>
      <c r="CS30" s="8">
        <v>0</v>
      </c>
      <c r="CT30" s="8">
        <v>95</v>
      </c>
      <c r="CU30" s="8">
        <v>383</v>
      </c>
      <c r="CV30" s="8">
        <v>1274</v>
      </c>
      <c r="CW30" s="9">
        <v>232.63707571801561</v>
      </c>
      <c r="CX30" s="8">
        <v>0</v>
      </c>
      <c r="CY30" s="8">
        <v>0</v>
      </c>
      <c r="CZ30" s="8">
        <v>0</v>
      </c>
      <c r="DA30" s="8">
        <v>0</v>
      </c>
      <c r="DB30" s="9" t="s">
        <v>75</v>
      </c>
      <c r="DC30" s="8">
        <v>0</v>
      </c>
      <c r="DD30" s="8">
        <v>95</v>
      </c>
      <c r="DE30" s="8">
        <v>383</v>
      </c>
      <c r="DF30" s="8">
        <v>1274</v>
      </c>
      <c r="DG30" s="9">
        <v>232.63707571801561</v>
      </c>
      <c r="DH30" s="8">
        <v>0</v>
      </c>
      <c r="DI30" s="8">
        <v>0</v>
      </c>
      <c r="DJ30" s="8">
        <v>0</v>
      </c>
      <c r="DK30" s="8">
        <v>0</v>
      </c>
      <c r="DL30" s="9" t="s">
        <v>75</v>
      </c>
      <c r="DM30" s="8">
        <v>41</v>
      </c>
      <c r="DN30" s="8">
        <v>89</v>
      </c>
      <c r="DO30" s="8">
        <v>145</v>
      </c>
      <c r="DP30" s="8">
        <v>117</v>
      </c>
      <c r="DQ30" s="9">
        <v>-19.31034482758621</v>
      </c>
    </row>
    <row r="31" spans="1:121" x14ac:dyDescent="0.25">
      <c r="A31" s="10" t="s">
        <v>83</v>
      </c>
      <c r="B31" s="11">
        <f>SUM(B3:B30)</f>
        <v>16213909</v>
      </c>
      <c r="C31" s="12">
        <f>SUM(C3:C30)</f>
        <v>14797149</v>
      </c>
      <c r="D31" s="11">
        <f>SUM(D3:D30)</f>
        <v>107573310</v>
      </c>
      <c r="E31" s="13">
        <f>SUM(E3:E30)</f>
        <v>102537040</v>
      </c>
      <c r="F31" s="14">
        <f>E31*100/D31-100</f>
        <v>-4.6817096173762849</v>
      </c>
      <c r="G31" s="11">
        <f>SUM(G3:G30)</f>
        <v>7149480</v>
      </c>
      <c r="H31" s="12">
        <f>SUM(H3:H30)</f>
        <v>7262870</v>
      </c>
      <c r="I31" s="11">
        <f>SUM(I3:I30)</f>
        <v>53427741</v>
      </c>
      <c r="J31" s="13">
        <f>SUM(J3:J30)</f>
        <v>54516659</v>
      </c>
      <c r="K31" s="14">
        <f>J31*100/I31-100</f>
        <v>2.0381134961330361</v>
      </c>
      <c r="L31" s="11">
        <f>SUM(L3:L30)</f>
        <v>23655043</v>
      </c>
      <c r="M31" s="12">
        <f>SUM(M3:M30)</f>
        <v>22740979</v>
      </c>
      <c r="N31" s="11">
        <f>SUM(N3:N30)</f>
        <v>163557804</v>
      </c>
      <c r="O31" s="13">
        <f>SUM(O3:O30)</f>
        <v>154594070</v>
      </c>
      <c r="P31" s="15">
        <f>O31*100/N31-100</f>
        <v>-5.4804685443196632</v>
      </c>
      <c r="Q31" s="11">
        <f>SUM(Q3:Q30)</f>
        <v>16501264</v>
      </c>
      <c r="R31" s="12">
        <f>SUM(R3:R30)</f>
        <v>15427963</v>
      </c>
      <c r="S31" s="16">
        <f>SUM(S3:S30)</f>
        <v>113391075</v>
      </c>
      <c r="T31" s="13">
        <f>SUM(T3:T30)</f>
        <v>104077189</v>
      </c>
      <c r="U31" s="14">
        <f>T31*100/S31-100</f>
        <v>-8.2139498192428277</v>
      </c>
      <c r="V31" s="11">
        <f>SUM(V3:V30)</f>
        <v>13273.027999999998</v>
      </c>
      <c r="W31" s="12">
        <f>SUM(W3:W30)</f>
        <v>13911.800000000001</v>
      </c>
      <c r="X31" s="11">
        <f>SUM(X3:X30)</f>
        <v>86747.358000000007</v>
      </c>
      <c r="Y31" s="13">
        <f>SUM(Y3:Y30)</f>
        <v>83106.078999999998</v>
      </c>
      <c r="Z31" s="14">
        <f>Y31*100/X31-100</f>
        <v>-4.1975676077650803</v>
      </c>
      <c r="AA31" s="11">
        <f>SUM(AA3:AA30)</f>
        <v>1042957</v>
      </c>
      <c r="AB31" s="12">
        <f>SUM(AB3:AB30)</f>
        <v>929635</v>
      </c>
      <c r="AC31" s="16">
        <f>SUM(AC3:AC30)</f>
        <v>6744476</v>
      </c>
      <c r="AD31" s="16">
        <f>SUM(AD3:AD30)</f>
        <v>6269850</v>
      </c>
      <c r="AE31" s="14">
        <f>AD31*100/AC31-100</f>
        <v>-7.0372553775860354</v>
      </c>
      <c r="AF31" s="11">
        <f>SUM(AF3:AF30)</f>
        <v>885771</v>
      </c>
      <c r="AG31" s="12">
        <f>SUM(AG3:AG30)</f>
        <v>762464</v>
      </c>
      <c r="AH31" s="11">
        <f>SUM(AH3:AH30)</f>
        <v>5730330</v>
      </c>
      <c r="AI31" s="13">
        <f>SUM(AI3:AI30)</f>
        <v>5215467</v>
      </c>
      <c r="AJ31" s="14">
        <f>AI31*100/AH31-100</f>
        <v>-8.9848752166105612</v>
      </c>
      <c r="AK31" s="11">
        <f>SUM(AK3:AK30)</f>
        <v>319115</v>
      </c>
      <c r="AL31" s="12">
        <f>SUM(AL3:AL30)</f>
        <v>376434</v>
      </c>
      <c r="AM31" s="16">
        <f>SUM(AM3:AM30)</f>
        <v>2157579</v>
      </c>
      <c r="AN31" s="16">
        <f>SUM(AN3:AN30)</f>
        <v>2209155</v>
      </c>
      <c r="AO31" s="14">
        <f>AN31*100/AM31-100</f>
        <v>2.3904570817569066</v>
      </c>
      <c r="AP31" s="11">
        <f>SUM(AP3:AP30)</f>
        <v>12352106</v>
      </c>
      <c r="AQ31" s="12">
        <f>SUM(AQ3:AQ30)</f>
        <v>12014687</v>
      </c>
      <c r="AR31" s="16">
        <f>SUM(AR3:AR30)</f>
        <v>87314157</v>
      </c>
      <c r="AS31" s="16">
        <f>SUM(AS3:AS30)</f>
        <v>84483387</v>
      </c>
      <c r="AT31" s="15">
        <f>AS31*100/AR31-100</f>
        <v>-3.2420515724614916</v>
      </c>
      <c r="AU31" s="11">
        <f>SUM(AU3:AU30)</f>
        <v>9657710</v>
      </c>
      <c r="AV31" s="12">
        <f>SUM(AV3:AV30)</f>
        <v>9121076</v>
      </c>
      <c r="AW31" s="11">
        <f>SUM(AW3:AW30)</f>
        <v>67312568</v>
      </c>
      <c r="AX31" s="13">
        <f>SUM(AX3:AX30)</f>
        <v>61364141</v>
      </c>
      <c r="AY31" s="14">
        <f>AX31*100/AW31-100</f>
        <v>-8.8370228275943958</v>
      </c>
      <c r="AZ31" s="11">
        <f>SUM(AZ3:AZ30)</f>
        <v>6111836</v>
      </c>
      <c r="BA31" s="12">
        <f>SUM(BA3:BA30)</f>
        <v>6321318</v>
      </c>
      <c r="BB31" s="11">
        <f>SUM(BB3:BB30)</f>
        <v>42393990</v>
      </c>
      <c r="BC31" s="13">
        <f>SUM(BC3:BC30)</f>
        <v>43358880</v>
      </c>
      <c r="BD31" s="14">
        <f>BC31*100/BB31-100</f>
        <v>2.2760065754603431</v>
      </c>
      <c r="BE31" s="11">
        <f>SUM(BE3:BE30)</f>
        <v>260716</v>
      </c>
      <c r="BF31" s="12">
        <f>SUM(BF3:BF30)</f>
        <v>266354</v>
      </c>
      <c r="BG31" s="16">
        <f>SUM(BG3:BG30)</f>
        <v>1769735</v>
      </c>
      <c r="BH31" s="16">
        <f>SUM(BH3:BH30)</f>
        <v>1793223</v>
      </c>
      <c r="BI31" s="14">
        <f>BH31*100/BG31-100</f>
        <v>1.3272043554543416</v>
      </c>
      <c r="BJ31" s="11">
        <f>SUM(BJ3:BJ30)</f>
        <v>1536155.5</v>
      </c>
      <c r="BK31" s="12">
        <f>SUM(BK3:BK30)</f>
        <v>1430139.25</v>
      </c>
      <c r="BL31" s="11">
        <f>SUM(BL3:BL30)</f>
        <v>10310864.75</v>
      </c>
      <c r="BM31" s="16">
        <f>SUM(BM3:BM30)</f>
        <v>9518869.5</v>
      </c>
      <c r="BN31" s="14">
        <f>BM31*100/BL31-100</f>
        <v>-7.6811719405009171</v>
      </c>
      <c r="BO31" s="11">
        <f>SUM(BO3:BO30)</f>
        <v>777257.75</v>
      </c>
      <c r="BP31" s="12">
        <f>SUM(BP3:BP30)</f>
        <v>726728</v>
      </c>
      <c r="BQ31" s="16">
        <f>SUM(BQ3:BQ30)</f>
        <v>5375061.4199999999</v>
      </c>
      <c r="BR31" s="13">
        <f>SUM(BR3:BR30)</f>
        <v>4850977.75</v>
      </c>
      <c r="BS31" s="14">
        <f>BR31*100/BQ31-100</f>
        <v>-9.7502824442143776</v>
      </c>
      <c r="BT31" s="11">
        <f>SUM(BT3:BT30)</f>
        <v>190011.25</v>
      </c>
      <c r="BU31" s="12">
        <f>SUM(BU3:BU30)</f>
        <v>183274.75</v>
      </c>
      <c r="BV31" s="11">
        <f>SUM(BV3:BV30)</f>
        <v>1216739.5</v>
      </c>
      <c r="BW31" s="16">
        <f>SUM(BW3:BW30)</f>
        <v>1206553.5</v>
      </c>
      <c r="BX31" s="15">
        <f>BW31*100/BV31-100</f>
        <v>-0.83715536480897867</v>
      </c>
      <c r="BY31" s="11">
        <f>SUM(BY3:BY30)</f>
        <v>568886.5</v>
      </c>
      <c r="BZ31" s="12">
        <f>SUM(BZ3:BZ30)</f>
        <v>520136.5</v>
      </c>
      <c r="CA31" s="16">
        <f>SUM(CA3:CA30)</f>
        <v>3719063.83</v>
      </c>
      <c r="CB31" s="16">
        <f>SUM(CB3:CB30)</f>
        <v>3461338.25</v>
      </c>
      <c r="CC31" s="14">
        <f>CB31*100/CA31-100</f>
        <v>-6.9298509458494522</v>
      </c>
      <c r="CD31" s="11">
        <f>SUM(CD3:CD30)</f>
        <v>15660</v>
      </c>
      <c r="CE31" s="12">
        <f>SUM(CE3:CE30)</f>
        <v>16644</v>
      </c>
      <c r="CF31" s="16">
        <f>SUM(CF3:CF30)</f>
        <v>87738</v>
      </c>
      <c r="CG31" s="13">
        <f>SUM(CG3:CG30)</f>
        <v>93872</v>
      </c>
      <c r="CH31" s="14">
        <f>CG31*100/CF31-100</f>
        <v>6.9912694613508393</v>
      </c>
      <c r="CI31" s="11">
        <f>SUM(CI3:CI30)</f>
        <v>225637286</v>
      </c>
      <c r="CJ31" s="12">
        <f>SUM(CJ3:CJ30)</f>
        <v>244638334</v>
      </c>
      <c r="CK31" s="16">
        <f>SUM(CK3:CK30)</f>
        <v>1393274356</v>
      </c>
      <c r="CL31" s="13">
        <f>SUM(CL3:CL30)</f>
        <v>1496906421</v>
      </c>
      <c r="CM31" s="14">
        <f>CL31*100/CK31-100</f>
        <v>7.4380228526936349</v>
      </c>
      <c r="CN31" s="11">
        <f>SUM(CN3:CN30)</f>
        <v>285</v>
      </c>
      <c r="CO31" s="12">
        <f>SUM(CO3:CO30)</f>
        <v>288</v>
      </c>
      <c r="CP31" s="16">
        <f>SUM(CP3:CP30)</f>
        <v>2388</v>
      </c>
      <c r="CQ31" s="16">
        <f>SUM(CQ3:CQ30)</f>
        <v>2358</v>
      </c>
      <c r="CR31" s="14">
        <f>CQ31*100/CP31-100</f>
        <v>-1.2562814070351749</v>
      </c>
      <c r="CS31" s="11">
        <f>SUM(CS3:CS30)</f>
        <v>4816420</v>
      </c>
      <c r="CT31" s="12">
        <f>SUM(CT3:CT30)</f>
        <v>5153853</v>
      </c>
      <c r="CU31" s="11">
        <f>SUM(CU3:CU30)</f>
        <v>16311368</v>
      </c>
      <c r="CV31" s="13">
        <f>SUM(CV3:CV30)</f>
        <v>20823184</v>
      </c>
      <c r="CW31" s="14">
        <f>CV31*100/CU31-100</f>
        <v>27.660561640200868</v>
      </c>
      <c r="CX31" s="16">
        <f>SUM(CX3:CX30)</f>
        <v>3971245</v>
      </c>
      <c r="CY31" s="12">
        <f>SUM(CY3:CY30)</f>
        <v>3986524</v>
      </c>
      <c r="CZ31" s="11">
        <f>SUM(CZ3:CZ30)</f>
        <v>12814029</v>
      </c>
      <c r="DA31" s="13">
        <f>SUM(DA3:DA30)</f>
        <v>14702835</v>
      </c>
      <c r="DB31" s="14">
        <f>DA31*100/CZ31-100</f>
        <v>14.740141449656463</v>
      </c>
      <c r="DC31" s="11">
        <f>SUM(DC3:DC30)</f>
        <v>845175</v>
      </c>
      <c r="DD31" s="12">
        <f>SUM(DD3:DD30)</f>
        <v>1167329</v>
      </c>
      <c r="DE31" s="11">
        <f>SUM(DE3:DE30)</f>
        <v>3497339</v>
      </c>
      <c r="DF31" s="16">
        <f>SUM(DF3:DF30)</f>
        <v>6120349</v>
      </c>
      <c r="DG31" s="14">
        <f>DF31*100/DE31-100</f>
        <v>75.00016441071341</v>
      </c>
      <c r="DH31" s="11">
        <f>SUM(DH3:DH30)</f>
        <v>936223</v>
      </c>
      <c r="DI31" s="12">
        <f>SUM(DI3:DI30)</f>
        <v>945542</v>
      </c>
      <c r="DJ31" s="16">
        <f>SUM(DJ3:DJ30)</f>
        <v>3186590</v>
      </c>
      <c r="DK31" s="16">
        <f>SUM(DK3:DK30)</f>
        <v>3644678</v>
      </c>
      <c r="DL31" s="14">
        <f>DK31*100/DJ31-100</f>
        <v>14.375492297408826</v>
      </c>
      <c r="DM31" s="11">
        <f>SUM(DM3:DM30)</f>
        <v>259486</v>
      </c>
      <c r="DN31" s="12">
        <f>SUM(DN3:DN30)</f>
        <v>343174</v>
      </c>
      <c r="DO31" s="11">
        <f>SUM(DO3:DO30)</f>
        <v>1788013</v>
      </c>
      <c r="DP31" s="13">
        <f>SUM(DP3:DP30)</f>
        <v>2360657</v>
      </c>
      <c r="DQ31" s="14">
        <f>DP31*100/DO31-100</f>
        <v>32.026836493918097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101" priority="48">
      <formula>MOD(ROW(),2)=0</formula>
    </cfRule>
  </conditionalFormatting>
  <conditionalFormatting sqref="F3:F31">
    <cfRule type="expression" dxfId="99" priority="47">
      <formula>F3&lt;0</formula>
    </cfRule>
  </conditionalFormatting>
  <conditionalFormatting sqref="G3:K30">
    <cfRule type="expression" dxfId="97" priority="46">
      <formula>MOD(ROW(),2)=0</formula>
    </cfRule>
  </conditionalFormatting>
  <conditionalFormatting sqref="K3:K31">
    <cfRule type="expression" dxfId="95" priority="45">
      <formula>K3&lt;0</formula>
    </cfRule>
  </conditionalFormatting>
  <conditionalFormatting sqref="L3:P30">
    <cfRule type="expression" dxfId="93" priority="44">
      <formula>MOD(ROW(),2)=0</formula>
    </cfRule>
  </conditionalFormatting>
  <conditionalFormatting sqref="P3:P31">
    <cfRule type="expression" dxfId="91" priority="43">
      <formula>P3&lt;0</formula>
    </cfRule>
  </conditionalFormatting>
  <conditionalFormatting sqref="Q3:U30">
    <cfRule type="expression" dxfId="89" priority="42">
      <formula>MOD(ROW(),2)=0</formula>
    </cfRule>
  </conditionalFormatting>
  <conditionalFormatting sqref="U3:U31">
    <cfRule type="expression" dxfId="87" priority="41">
      <formula>U3&lt;0</formula>
    </cfRule>
  </conditionalFormatting>
  <conditionalFormatting sqref="V3:Z30">
    <cfRule type="expression" dxfId="85" priority="40">
      <formula>MOD(ROW(),2)=0</formula>
    </cfRule>
  </conditionalFormatting>
  <conditionalFormatting sqref="Z3:Z31">
    <cfRule type="expression" dxfId="83" priority="39">
      <formula>Z3&lt;0</formula>
    </cfRule>
  </conditionalFormatting>
  <conditionalFormatting sqref="AA3:AE30">
    <cfRule type="expression" dxfId="81" priority="38">
      <formula>MOD(ROW(),2)=0</formula>
    </cfRule>
  </conditionalFormatting>
  <conditionalFormatting sqref="AE3:AE31">
    <cfRule type="expression" dxfId="79" priority="37">
      <formula>AE3&lt;0</formula>
    </cfRule>
  </conditionalFormatting>
  <conditionalFormatting sqref="AF3:AJ30">
    <cfRule type="expression" dxfId="77" priority="36">
      <formula>MOD(ROW(),2)=0</formula>
    </cfRule>
  </conditionalFormatting>
  <conditionalFormatting sqref="AJ3:AJ31">
    <cfRule type="expression" dxfId="75" priority="35">
      <formula>AJ3&lt;0</formula>
    </cfRule>
  </conditionalFormatting>
  <conditionalFormatting sqref="AK3:AO30">
    <cfRule type="expression" dxfId="73" priority="34">
      <formula>MOD(ROW(),2)=0</formula>
    </cfRule>
  </conditionalFormatting>
  <conditionalFormatting sqref="AO3:AO31">
    <cfRule type="expression" dxfId="71" priority="33">
      <formula>AO3&lt;0</formula>
    </cfRule>
  </conditionalFormatting>
  <conditionalFormatting sqref="AP3:AT30">
    <cfRule type="expression" dxfId="69" priority="32">
      <formula>MOD(ROW(),2)=0</formula>
    </cfRule>
  </conditionalFormatting>
  <conditionalFormatting sqref="AT3:AT31">
    <cfRule type="expression" dxfId="67" priority="31">
      <formula>AT3&lt;0</formula>
    </cfRule>
  </conditionalFormatting>
  <conditionalFormatting sqref="AU3:AY30">
    <cfRule type="expression" dxfId="65" priority="30">
      <formula>MOD(ROW(),2)=0</formula>
    </cfRule>
  </conditionalFormatting>
  <conditionalFormatting sqref="AY3:AY31">
    <cfRule type="expression" dxfId="63" priority="29">
      <formula>AY3&lt;0</formula>
    </cfRule>
  </conditionalFormatting>
  <conditionalFormatting sqref="AZ3:BD30">
    <cfRule type="expression" dxfId="61" priority="28">
      <formula>MOD(ROW(),2)=0</formula>
    </cfRule>
  </conditionalFormatting>
  <conditionalFormatting sqref="BD3:BD31">
    <cfRule type="expression" dxfId="59" priority="27">
      <formula>BD3&lt;0</formula>
    </cfRule>
  </conditionalFormatting>
  <conditionalFormatting sqref="BE3:BI30">
    <cfRule type="expression" dxfId="57" priority="26">
      <formula>MOD(ROW(),2)=0</formula>
    </cfRule>
  </conditionalFormatting>
  <conditionalFormatting sqref="BI3:BI31">
    <cfRule type="expression" dxfId="55" priority="25">
      <formula>BI3&lt;0</formula>
    </cfRule>
  </conditionalFormatting>
  <conditionalFormatting sqref="BJ3:BN30">
    <cfRule type="expression" dxfId="53" priority="24">
      <formula>MOD(ROW(),2)=0</formula>
    </cfRule>
  </conditionalFormatting>
  <conditionalFormatting sqref="BN3:BN31">
    <cfRule type="expression" dxfId="51" priority="23">
      <formula>BN3&lt;0</formula>
    </cfRule>
  </conditionalFormatting>
  <conditionalFormatting sqref="BO3:BS30">
    <cfRule type="expression" dxfId="49" priority="22">
      <formula>MOD(ROW(),2)=0</formula>
    </cfRule>
  </conditionalFormatting>
  <conditionalFormatting sqref="BS3:BS31">
    <cfRule type="expression" dxfId="47" priority="21">
      <formula>BS3&lt;0</formula>
    </cfRule>
  </conditionalFormatting>
  <conditionalFormatting sqref="BT3:BX30">
    <cfRule type="expression" dxfId="45" priority="20">
      <formula>MOD(ROW(),2)=0</formula>
    </cfRule>
  </conditionalFormatting>
  <conditionalFormatting sqref="BX3:BX31">
    <cfRule type="expression" dxfId="43" priority="19">
      <formula>BX3&lt;0</formula>
    </cfRule>
  </conditionalFormatting>
  <conditionalFormatting sqref="BY3:CC30">
    <cfRule type="expression" dxfId="41" priority="18">
      <formula>MOD(ROW(),2)=0</formula>
    </cfRule>
  </conditionalFormatting>
  <conditionalFormatting sqref="CC3:CC31">
    <cfRule type="expression" dxfId="39" priority="17">
      <formula>CC3&lt;0</formula>
    </cfRule>
  </conditionalFormatting>
  <conditionalFormatting sqref="CD3:CH30">
    <cfRule type="expression" dxfId="37" priority="16">
      <formula>MOD(ROW(),2)=0</formula>
    </cfRule>
  </conditionalFormatting>
  <conditionalFormatting sqref="CH3:CH31">
    <cfRule type="expression" dxfId="35" priority="15">
      <formula>CH3&lt;0</formula>
    </cfRule>
  </conditionalFormatting>
  <conditionalFormatting sqref="CI3:CM30">
    <cfRule type="expression" dxfId="33" priority="14">
      <formula>MOD(ROW(),2)=0</formula>
    </cfRule>
  </conditionalFormatting>
  <conditionalFormatting sqref="CM3:CM31">
    <cfRule type="expression" dxfId="31" priority="13">
      <formula>CM3&lt;0</formula>
    </cfRule>
  </conditionalFormatting>
  <conditionalFormatting sqref="CN3:CR30">
    <cfRule type="expression" dxfId="29" priority="12">
      <formula>MOD(ROW(),2)=0</formula>
    </cfRule>
  </conditionalFormatting>
  <conditionalFormatting sqref="CR3:CR31">
    <cfRule type="expression" dxfId="27" priority="11">
      <formula>CR3&lt;0</formula>
    </cfRule>
  </conditionalFormatting>
  <conditionalFormatting sqref="CS3:CW30">
    <cfRule type="expression" dxfId="25" priority="10">
      <formula>MOD(ROW(),2)=0</formula>
    </cfRule>
  </conditionalFormatting>
  <conditionalFormatting sqref="CW3:CW31">
    <cfRule type="expression" dxfId="23" priority="9">
      <formula>CW3&lt;0</formula>
    </cfRule>
  </conditionalFormatting>
  <conditionalFormatting sqref="CX3:DB30">
    <cfRule type="expression" dxfId="21" priority="8">
      <formula>MOD(ROW(),2)=0</formula>
    </cfRule>
  </conditionalFormatting>
  <conditionalFormatting sqref="DB3:DB31">
    <cfRule type="expression" dxfId="19" priority="7">
      <formula>DB3&lt;0</formula>
    </cfRule>
  </conditionalFormatting>
  <conditionalFormatting sqref="DC3:DG30">
    <cfRule type="expression" dxfId="17" priority="6">
      <formula>MOD(ROW(),2)=0</formula>
    </cfRule>
  </conditionalFormatting>
  <conditionalFormatting sqref="DG3:DG31">
    <cfRule type="expression" dxfId="15" priority="5">
      <formula>DG3&lt;0</formula>
    </cfRule>
  </conditionalFormatting>
  <conditionalFormatting sqref="DH3:DL30">
    <cfRule type="expression" dxfId="13" priority="4">
      <formula>MOD(ROW(),2)=0</formula>
    </cfRule>
  </conditionalFormatting>
  <conditionalFormatting sqref="DL3:DL31">
    <cfRule type="expression" dxfId="11" priority="3">
      <formula>DL3&lt;0</formula>
    </cfRule>
  </conditionalFormatting>
  <conditionalFormatting sqref="DM3:DQ30">
    <cfRule type="expression" dxfId="9" priority="2">
      <formula>MOD(ROW(),2)=0</formula>
    </cfRule>
  </conditionalFormatting>
  <conditionalFormatting sqref="DQ3:DQ31">
    <cfRule type="expression" dxfId="7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40" workbookViewId="0">
      <selection activeCell="Q13" sqref="Q13"/>
    </sheetView>
  </sheetViews>
  <sheetFormatPr baseColWidth="10" defaultRowHeight="15" x14ac:dyDescent="0.25"/>
  <sheetData>
    <row r="1" spans="1:14" ht="20.25" x14ac:dyDescent="0.25">
      <c r="A1" s="17" t="s">
        <v>84</v>
      </c>
      <c r="B1" s="17"/>
      <c r="C1" s="18"/>
      <c r="D1" s="17"/>
      <c r="E1" s="17"/>
      <c r="H1" s="17"/>
      <c r="I1" s="17"/>
      <c r="L1" s="17"/>
      <c r="M1" s="17"/>
    </row>
    <row r="2" spans="1:14" ht="20.25" x14ac:dyDescent="0.25">
      <c r="A2" s="19"/>
      <c r="B2" s="19"/>
      <c r="C2" s="18"/>
    </row>
    <row r="3" spans="1:14" ht="20.25" x14ac:dyDescent="0.25">
      <c r="A3" s="18"/>
      <c r="B3" s="18"/>
      <c r="C3" s="18"/>
    </row>
    <row r="4" spans="1:14" x14ac:dyDescent="0.25">
      <c r="A4" s="20" t="s">
        <v>85</v>
      </c>
      <c r="B4" s="21"/>
      <c r="N4" s="22" t="s">
        <v>86</v>
      </c>
    </row>
    <row r="5" spans="1:14" x14ac:dyDescent="0.25">
      <c r="A5" s="20"/>
      <c r="B5" s="20"/>
      <c r="C5" s="23" t="s">
        <v>87</v>
      </c>
      <c r="D5" s="23"/>
      <c r="E5" s="23"/>
      <c r="F5" s="23"/>
      <c r="G5" s="23" t="s">
        <v>88</v>
      </c>
      <c r="H5" s="23"/>
      <c r="I5" s="23"/>
      <c r="J5" s="23"/>
      <c r="K5" s="23" t="s">
        <v>89</v>
      </c>
      <c r="L5" s="23"/>
      <c r="M5" s="23"/>
      <c r="N5" s="23"/>
    </row>
    <row r="6" spans="1:14" x14ac:dyDescent="0.25">
      <c r="A6" s="24" t="s">
        <v>90</v>
      </c>
      <c r="B6" s="24"/>
      <c r="C6" s="25" t="s">
        <v>91</v>
      </c>
      <c r="D6" s="25"/>
      <c r="E6" s="26" t="s">
        <v>92</v>
      </c>
      <c r="F6" s="26"/>
      <c r="G6" s="26" t="s">
        <v>91</v>
      </c>
      <c r="H6" s="26"/>
      <c r="I6" s="26" t="s">
        <v>92</v>
      </c>
      <c r="J6" s="26"/>
      <c r="K6" s="26" t="s">
        <v>91</v>
      </c>
      <c r="L6" s="26"/>
      <c r="M6" s="26" t="s">
        <v>92</v>
      </c>
      <c r="N6" s="26"/>
    </row>
    <row r="7" spans="1:14" x14ac:dyDescent="0.25">
      <c r="A7" s="24"/>
      <c r="B7" s="24"/>
      <c r="C7" s="27">
        <v>2022</v>
      </c>
      <c r="D7" s="27">
        <v>2023</v>
      </c>
      <c r="E7" s="28" t="s">
        <v>93</v>
      </c>
      <c r="F7" s="28" t="s">
        <v>94</v>
      </c>
      <c r="G7" s="27">
        <v>2022</v>
      </c>
      <c r="H7" s="27">
        <v>2023</v>
      </c>
      <c r="I7" s="28" t="s">
        <v>93</v>
      </c>
      <c r="J7" s="28" t="s">
        <v>94</v>
      </c>
      <c r="K7" s="27">
        <v>2022</v>
      </c>
      <c r="L7" s="27">
        <v>2023</v>
      </c>
      <c r="M7" s="28" t="s">
        <v>93</v>
      </c>
      <c r="N7" s="28" t="s">
        <v>94</v>
      </c>
    </row>
    <row r="8" spans="1:14" ht="25.5" x14ac:dyDescent="0.25">
      <c r="A8" s="29" t="s">
        <v>95</v>
      </c>
      <c r="B8" s="30" t="s">
        <v>96</v>
      </c>
      <c r="C8" s="31">
        <v>38333952</v>
      </c>
      <c r="D8" s="32">
        <v>36032219</v>
      </c>
      <c r="E8" s="33">
        <v>-2301733</v>
      </c>
      <c r="F8" s="34">
        <v>-6.0044239633836867</v>
      </c>
      <c r="G8" s="35">
        <v>0</v>
      </c>
      <c r="H8" s="32">
        <v>0</v>
      </c>
      <c r="I8" s="33">
        <v>0</v>
      </c>
      <c r="J8" s="34" t="s">
        <v>75</v>
      </c>
      <c r="K8" s="35">
        <v>258</v>
      </c>
      <c r="L8" s="32">
        <v>431</v>
      </c>
      <c r="M8" s="33">
        <v>173</v>
      </c>
      <c r="N8" s="34">
        <v>67.054263565891461</v>
      </c>
    </row>
    <row r="9" spans="1:14" ht="25.5" x14ac:dyDescent="0.25">
      <c r="A9" s="29" t="s">
        <v>95</v>
      </c>
      <c r="B9" s="30" t="s">
        <v>97</v>
      </c>
      <c r="C9" s="31">
        <v>14076632</v>
      </c>
      <c r="D9" s="32">
        <v>13355433</v>
      </c>
      <c r="E9" s="33">
        <v>-721199</v>
      </c>
      <c r="F9" s="34">
        <v>-5.1233775238281396</v>
      </c>
      <c r="G9" s="35">
        <v>0</v>
      </c>
      <c r="H9" s="32">
        <v>0</v>
      </c>
      <c r="I9" s="33">
        <v>0</v>
      </c>
      <c r="J9" s="34" t="s">
        <v>75</v>
      </c>
      <c r="K9" s="35">
        <v>171386</v>
      </c>
      <c r="L9" s="32">
        <v>243297</v>
      </c>
      <c r="M9" s="33">
        <v>71911</v>
      </c>
      <c r="N9" s="34">
        <v>41.958503028252011</v>
      </c>
    </row>
    <row r="10" spans="1:14" ht="25.5" x14ac:dyDescent="0.25">
      <c r="A10" s="29" t="s">
        <v>95</v>
      </c>
      <c r="B10" s="30" t="s">
        <v>98</v>
      </c>
      <c r="C10" s="31">
        <v>11330126</v>
      </c>
      <c r="D10" s="32">
        <v>12637029</v>
      </c>
      <c r="E10" s="33">
        <v>1306903</v>
      </c>
      <c r="F10" s="34">
        <v>11.534761396298681</v>
      </c>
      <c r="G10" s="35">
        <v>0</v>
      </c>
      <c r="H10" s="32">
        <v>0</v>
      </c>
      <c r="I10" s="33">
        <v>0</v>
      </c>
      <c r="J10" s="34" t="s">
        <v>75</v>
      </c>
      <c r="K10" s="35">
        <v>17002</v>
      </c>
      <c r="L10" s="32">
        <v>20035</v>
      </c>
      <c r="M10" s="33">
        <v>3033</v>
      </c>
      <c r="N10" s="34">
        <v>17.839077755558161</v>
      </c>
    </row>
    <row r="11" spans="1:14" ht="25.5" x14ac:dyDescent="0.25">
      <c r="A11" s="29" t="s">
        <v>95</v>
      </c>
      <c r="B11" s="30" t="s">
        <v>99</v>
      </c>
      <c r="C11" s="31">
        <v>9709482</v>
      </c>
      <c r="D11" s="32">
        <v>8636642</v>
      </c>
      <c r="E11" s="33">
        <v>-1072840</v>
      </c>
      <c r="F11" s="34">
        <v>-11.049405107296151</v>
      </c>
      <c r="G11" s="35">
        <v>0</v>
      </c>
      <c r="H11" s="32">
        <v>0</v>
      </c>
      <c r="I11" s="33">
        <v>0</v>
      </c>
      <c r="J11" s="34" t="s">
        <v>75</v>
      </c>
      <c r="K11" s="35">
        <v>12594</v>
      </c>
      <c r="L11" s="32">
        <v>11309</v>
      </c>
      <c r="M11" s="33">
        <v>-1285</v>
      </c>
      <c r="N11" s="34">
        <v>-10.203271399078931</v>
      </c>
    </row>
    <row r="12" spans="1:14" ht="38.25" x14ac:dyDescent="0.25">
      <c r="A12" s="29" t="s">
        <v>95</v>
      </c>
      <c r="B12" s="30" t="s">
        <v>100</v>
      </c>
      <c r="C12" s="31">
        <v>5758740</v>
      </c>
      <c r="D12" s="32">
        <v>5083548</v>
      </c>
      <c r="E12" s="33">
        <v>-675192</v>
      </c>
      <c r="F12" s="34">
        <v>-11.724648100105229</v>
      </c>
      <c r="G12" s="35">
        <v>0</v>
      </c>
      <c r="H12" s="32">
        <v>0</v>
      </c>
      <c r="I12" s="33">
        <v>0</v>
      </c>
      <c r="J12" s="34" t="s">
        <v>75</v>
      </c>
      <c r="K12" s="35">
        <v>250031</v>
      </c>
      <c r="L12" s="32">
        <v>208961</v>
      </c>
      <c r="M12" s="33">
        <v>-41070</v>
      </c>
      <c r="N12" s="34">
        <v>-16.425963180565599</v>
      </c>
    </row>
    <row r="13" spans="1:14" ht="51" x14ac:dyDescent="0.25">
      <c r="A13" s="29" t="s">
        <v>95</v>
      </c>
      <c r="B13" s="30" t="s">
        <v>101</v>
      </c>
      <c r="C13" s="31">
        <v>1587634</v>
      </c>
      <c r="D13" s="32">
        <v>1574494</v>
      </c>
      <c r="E13" s="33">
        <v>-13140</v>
      </c>
      <c r="F13" s="34">
        <v>-0.8276466742334776</v>
      </c>
      <c r="G13" s="35">
        <v>0</v>
      </c>
      <c r="H13" s="32">
        <v>0</v>
      </c>
      <c r="I13" s="33">
        <v>0</v>
      </c>
      <c r="J13" s="34" t="s">
        <v>75</v>
      </c>
      <c r="K13" s="35">
        <v>50507</v>
      </c>
      <c r="L13" s="32">
        <v>65265</v>
      </c>
      <c r="M13" s="33">
        <v>14758</v>
      </c>
      <c r="N13" s="34">
        <v>29.21971211911222</v>
      </c>
    </row>
    <row r="14" spans="1:14" ht="38.25" x14ac:dyDescent="0.25">
      <c r="A14" s="29" t="s">
        <v>95</v>
      </c>
      <c r="B14" s="30" t="s">
        <v>102</v>
      </c>
      <c r="C14" s="31">
        <v>0</v>
      </c>
      <c r="D14" s="32">
        <v>0</v>
      </c>
      <c r="E14" s="33">
        <v>0</v>
      </c>
      <c r="F14" s="34" t="s">
        <v>75</v>
      </c>
      <c r="G14" s="35">
        <v>9806596</v>
      </c>
      <c r="H14" s="32">
        <v>12561513</v>
      </c>
      <c r="I14" s="33">
        <v>2754917</v>
      </c>
      <c r="J14" s="34">
        <v>28.092489993469709</v>
      </c>
      <c r="K14" s="35">
        <v>256937</v>
      </c>
      <c r="L14" s="32">
        <v>283480</v>
      </c>
      <c r="M14" s="33">
        <v>26543</v>
      </c>
      <c r="N14" s="34">
        <v>10.33054795533535</v>
      </c>
    </row>
    <row r="15" spans="1:14" ht="25.5" x14ac:dyDescent="0.25">
      <c r="A15" s="29" t="s">
        <v>95</v>
      </c>
      <c r="B15" s="30" t="s">
        <v>103</v>
      </c>
      <c r="C15" s="31">
        <v>13091559</v>
      </c>
      <c r="D15" s="32">
        <v>12026104</v>
      </c>
      <c r="E15" s="33">
        <v>-1065455</v>
      </c>
      <c r="F15" s="34">
        <v>-8.1384883190764299</v>
      </c>
      <c r="G15" s="35">
        <v>0</v>
      </c>
      <c r="H15" s="32">
        <v>0</v>
      </c>
      <c r="I15" s="33">
        <v>0</v>
      </c>
      <c r="J15" s="34" t="s">
        <v>75</v>
      </c>
      <c r="K15" s="35">
        <v>539</v>
      </c>
      <c r="L15" s="32">
        <v>155</v>
      </c>
      <c r="M15" s="33">
        <v>-384</v>
      </c>
      <c r="N15" s="34">
        <v>-71.243042671614091</v>
      </c>
    </row>
    <row r="16" spans="1:14" ht="25.5" x14ac:dyDescent="0.25">
      <c r="A16" s="29" t="s">
        <v>95</v>
      </c>
      <c r="B16" s="30" t="s">
        <v>104</v>
      </c>
      <c r="C16" s="31">
        <v>3893273</v>
      </c>
      <c r="D16" s="32">
        <v>3499185</v>
      </c>
      <c r="E16" s="33">
        <v>-394088</v>
      </c>
      <c r="F16" s="34">
        <v>-10.122280148348199</v>
      </c>
      <c r="G16" s="35">
        <v>0</v>
      </c>
      <c r="H16" s="32">
        <v>0</v>
      </c>
      <c r="I16" s="33">
        <v>0</v>
      </c>
      <c r="J16" s="34" t="s">
        <v>75</v>
      </c>
      <c r="K16" s="35">
        <v>539995</v>
      </c>
      <c r="L16" s="32">
        <v>490771</v>
      </c>
      <c r="M16" s="33">
        <v>-49224</v>
      </c>
      <c r="N16" s="34">
        <v>-9.1156399596292488</v>
      </c>
    </row>
    <row r="17" spans="1:14" ht="38.25" x14ac:dyDescent="0.25">
      <c r="A17" s="29" t="s">
        <v>105</v>
      </c>
      <c r="B17" s="30" t="s">
        <v>106</v>
      </c>
      <c r="C17" s="31">
        <v>0</v>
      </c>
      <c r="D17" s="32">
        <v>0</v>
      </c>
      <c r="E17" s="33">
        <v>0</v>
      </c>
      <c r="F17" s="34" t="s">
        <v>75</v>
      </c>
      <c r="G17" s="35">
        <v>3827204</v>
      </c>
      <c r="H17" s="32">
        <v>2843711</v>
      </c>
      <c r="I17" s="33">
        <v>-983493</v>
      </c>
      <c r="J17" s="34">
        <v>-25.697428200848449</v>
      </c>
      <c r="K17" s="35">
        <v>34406</v>
      </c>
      <c r="L17" s="32">
        <v>35330</v>
      </c>
      <c r="M17" s="33">
        <v>924</v>
      </c>
      <c r="N17" s="34">
        <v>2.685578096843571</v>
      </c>
    </row>
    <row r="18" spans="1:14" ht="51" x14ac:dyDescent="0.25">
      <c r="A18" s="29" t="s">
        <v>105</v>
      </c>
      <c r="B18" s="30" t="s">
        <v>107</v>
      </c>
      <c r="C18" s="31">
        <v>0</v>
      </c>
      <c r="D18" s="32">
        <v>0</v>
      </c>
      <c r="E18" s="33">
        <v>0</v>
      </c>
      <c r="F18" s="34" t="s">
        <v>75</v>
      </c>
      <c r="G18" s="35">
        <v>4818735</v>
      </c>
      <c r="H18" s="32">
        <v>2811017</v>
      </c>
      <c r="I18" s="33">
        <v>-2007718</v>
      </c>
      <c r="J18" s="34">
        <v>-41.664835273157792</v>
      </c>
      <c r="K18" s="35">
        <v>1183842</v>
      </c>
      <c r="L18" s="32">
        <v>1131605</v>
      </c>
      <c r="M18" s="33">
        <v>-52237</v>
      </c>
      <c r="N18" s="34">
        <v>-4.4124976137018308</v>
      </c>
    </row>
    <row r="19" spans="1:14" ht="38.25" x14ac:dyDescent="0.25">
      <c r="A19" s="29" t="s">
        <v>105</v>
      </c>
      <c r="B19" s="30" t="s">
        <v>108</v>
      </c>
      <c r="C19" s="31">
        <v>0</v>
      </c>
      <c r="D19" s="32">
        <v>0</v>
      </c>
      <c r="E19" s="33">
        <v>0</v>
      </c>
      <c r="F19" s="34" t="s">
        <v>75</v>
      </c>
      <c r="G19" s="35">
        <v>1190600</v>
      </c>
      <c r="H19" s="32">
        <v>933506</v>
      </c>
      <c r="I19" s="33">
        <v>-257094</v>
      </c>
      <c r="J19" s="34">
        <v>-21.593650260372929</v>
      </c>
      <c r="K19" s="35">
        <v>850742</v>
      </c>
      <c r="L19" s="32">
        <v>1136699</v>
      </c>
      <c r="M19" s="33">
        <v>285957</v>
      </c>
      <c r="N19" s="34">
        <v>33.612658126670603</v>
      </c>
    </row>
    <row r="20" spans="1:14" ht="38.25" x14ac:dyDescent="0.25">
      <c r="A20" s="29" t="s">
        <v>105</v>
      </c>
      <c r="B20" s="30" t="s">
        <v>109</v>
      </c>
      <c r="C20" s="31">
        <v>0</v>
      </c>
      <c r="D20" s="32">
        <v>0</v>
      </c>
      <c r="E20" s="33">
        <v>0</v>
      </c>
      <c r="F20" s="34" t="s">
        <v>75</v>
      </c>
      <c r="G20" s="35">
        <v>331592</v>
      </c>
      <c r="H20" s="32">
        <v>251424</v>
      </c>
      <c r="I20" s="33">
        <v>-80168</v>
      </c>
      <c r="J20" s="34">
        <v>-24.176699075972881</v>
      </c>
      <c r="K20" s="35">
        <v>9935382</v>
      </c>
      <c r="L20" s="32">
        <v>9195900</v>
      </c>
      <c r="M20" s="33">
        <v>-739482</v>
      </c>
      <c r="N20" s="34">
        <v>-7.4429146257285339</v>
      </c>
    </row>
    <row r="21" spans="1:14" ht="51" x14ac:dyDescent="0.25">
      <c r="A21" s="29" t="s">
        <v>105</v>
      </c>
      <c r="B21" s="30" t="s">
        <v>110</v>
      </c>
      <c r="C21" s="31">
        <v>0</v>
      </c>
      <c r="D21" s="32">
        <v>0</v>
      </c>
      <c r="E21" s="33">
        <v>0</v>
      </c>
      <c r="F21" s="34" t="s">
        <v>75</v>
      </c>
      <c r="G21" s="35">
        <v>0</v>
      </c>
      <c r="H21" s="32">
        <v>0</v>
      </c>
      <c r="I21" s="33">
        <v>0</v>
      </c>
      <c r="J21" s="34" t="s">
        <v>75</v>
      </c>
      <c r="K21" s="35">
        <v>2585242</v>
      </c>
      <c r="L21" s="32">
        <v>2195363</v>
      </c>
      <c r="M21" s="33">
        <v>-389879</v>
      </c>
      <c r="N21" s="34">
        <v>-15.08094793446803</v>
      </c>
    </row>
    <row r="22" spans="1:14" ht="51" x14ac:dyDescent="0.25">
      <c r="A22" s="29" t="s">
        <v>111</v>
      </c>
      <c r="B22" s="30" t="s">
        <v>112</v>
      </c>
      <c r="C22" s="31">
        <v>0</v>
      </c>
      <c r="D22" s="32">
        <v>0</v>
      </c>
      <c r="E22" s="33">
        <v>0</v>
      </c>
      <c r="F22" s="34" t="s">
        <v>75</v>
      </c>
      <c r="G22" s="35">
        <v>430384</v>
      </c>
      <c r="H22" s="32">
        <v>557607</v>
      </c>
      <c r="I22" s="33">
        <v>127223</v>
      </c>
      <c r="J22" s="34">
        <v>29.56034610952079</v>
      </c>
      <c r="K22" s="35">
        <v>465468</v>
      </c>
      <c r="L22" s="32">
        <v>184241</v>
      </c>
      <c r="M22" s="33">
        <v>-281227</v>
      </c>
      <c r="N22" s="34">
        <v>-60.418116820060668</v>
      </c>
    </row>
    <row r="23" spans="1:14" ht="51" x14ac:dyDescent="0.25">
      <c r="A23" s="29" t="s">
        <v>111</v>
      </c>
      <c r="B23" s="30" t="s">
        <v>113</v>
      </c>
      <c r="C23" s="31">
        <v>13116</v>
      </c>
      <c r="D23" s="32">
        <v>19355</v>
      </c>
      <c r="E23" s="33">
        <v>6239</v>
      </c>
      <c r="F23" s="34">
        <v>47.567856053674888</v>
      </c>
      <c r="G23" s="35">
        <v>10057590</v>
      </c>
      <c r="H23" s="32">
        <v>8249781</v>
      </c>
      <c r="I23" s="33">
        <v>-1807809</v>
      </c>
      <c r="J23" s="34">
        <v>-17.97457442588134</v>
      </c>
      <c r="K23" s="35">
        <v>1763012</v>
      </c>
      <c r="L23" s="32">
        <v>1749338</v>
      </c>
      <c r="M23" s="33">
        <v>-13674</v>
      </c>
      <c r="N23" s="34">
        <v>-0.77560447688388479</v>
      </c>
    </row>
    <row r="24" spans="1:14" ht="25.5" x14ac:dyDescent="0.25">
      <c r="A24" s="29" t="s">
        <v>114</v>
      </c>
      <c r="B24" s="30" t="s">
        <v>115</v>
      </c>
      <c r="C24" s="31">
        <v>0</v>
      </c>
      <c r="D24" s="32">
        <v>0</v>
      </c>
      <c r="E24" s="33">
        <v>0</v>
      </c>
      <c r="F24" s="34" t="s">
        <v>75</v>
      </c>
      <c r="G24" s="35">
        <v>298477</v>
      </c>
      <c r="H24" s="32">
        <v>424153</v>
      </c>
      <c r="I24" s="33">
        <v>125676</v>
      </c>
      <c r="J24" s="34">
        <v>42.105756892490888</v>
      </c>
      <c r="K24" s="35">
        <v>16199</v>
      </c>
      <c r="L24" s="32">
        <v>3483</v>
      </c>
      <c r="M24" s="33">
        <v>-12716</v>
      </c>
      <c r="N24" s="34">
        <v>-78.498672757577623</v>
      </c>
    </row>
    <row r="25" spans="1:14" ht="25.5" x14ac:dyDescent="0.25">
      <c r="A25" s="29" t="s">
        <v>114</v>
      </c>
      <c r="B25" s="30" t="s">
        <v>116</v>
      </c>
      <c r="C25" s="31">
        <v>0</v>
      </c>
      <c r="D25" s="32">
        <v>0</v>
      </c>
      <c r="E25" s="33">
        <v>0</v>
      </c>
      <c r="F25" s="34" t="s">
        <v>75</v>
      </c>
      <c r="G25" s="35">
        <v>527051</v>
      </c>
      <c r="H25" s="32">
        <v>363471</v>
      </c>
      <c r="I25" s="33">
        <v>-163580</v>
      </c>
      <c r="J25" s="34">
        <v>-31.036844631733931</v>
      </c>
      <c r="K25" s="35">
        <v>90025</v>
      </c>
      <c r="L25" s="32">
        <v>53297</v>
      </c>
      <c r="M25" s="33">
        <v>-36728</v>
      </c>
      <c r="N25" s="34">
        <v>-40.797556234379343</v>
      </c>
    </row>
    <row r="26" spans="1:14" ht="38.25" x14ac:dyDescent="0.25">
      <c r="A26" s="29" t="s">
        <v>114</v>
      </c>
      <c r="B26" s="30" t="s">
        <v>117</v>
      </c>
      <c r="C26" s="31">
        <v>205969</v>
      </c>
      <c r="D26" s="32">
        <v>188164</v>
      </c>
      <c r="E26" s="33">
        <v>-17805</v>
      </c>
      <c r="F26" s="34">
        <v>-8.6445047555700114</v>
      </c>
      <c r="G26" s="35">
        <v>1630358</v>
      </c>
      <c r="H26" s="32">
        <v>1621221</v>
      </c>
      <c r="I26" s="33">
        <v>-9137</v>
      </c>
      <c r="J26" s="34">
        <v>-0.5604290591391532</v>
      </c>
      <c r="K26" s="35">
        <v>1214230</v>
      </c>
      <c r="L26" s="32">
        <v>910882</v>
      </c>
      <c r="M26" s="33">
        <v>-303348</v>
      </c>
      <c r="N26" s="34">
        <v>-24.982746267181671</v>
      </c>
    </row>
    <row r="27" spans="1:14" ht="38.25" x14ac:dyDescent="0.25">
      <c r="A27" s="29" t="s">
        <v>118</v>
      </c>
      <c r="B27" s="30" t="s">
        <v>119</v>
      </c>
      <c r="C27" s="31">
        <v>5753926</v>
      </c>
      <c r="D27" s="32">
        <v>5438570</v>
      </c>
      <c r="E27" s="33">
        <v>-315356</v>
      </c>
      <c r="F27" s="34">
        <v>-5.480710040414138</v>
      </c>
      <c r="G27" s="35">
        <v>2171458</v>
      </c>
      <c r="H27" s="32">
        <v>1396653</v>
      </c>
      <c r="I27" s="33">
        <v>-774805</v>
      </c>
      <c r="J27" s="34">
        <v>-35.68132563466574</v>
      </c>
      <c r="K27" s="35">
        <v>13009791</v>
      </c>
      <c r="L27" s="32">
        <v>12289731</v>
      </c>
      <c r="M27" s="33">
        <v>-720060</v>
      </c>
      <c r="N27" s="34">
        <v>-5.534754555242273</v>
      </c>
    </row>
    <row r="28" spans="1:14" ht="63.75" x14ac:dyDescent="0.25">
      <c r="A28" s="29" t="s">
        <v>120</v>
      </c>
      <c r="B28" s="30" t="s">
        <v>121</v>
      </c>
      <c r="C28" s="31">
        <v>1265126</v>
      </c>
      <c r="D28" s="32">
        <v>1389939</v>
      </c>
      <c r="E28" s="33">
        <v>124813</v>
      </c>
      <c r="F28" s="34">
        <v>9.8656576499099629</v>
      </c>
      <c r="G28" s="35">
        <v>87030</v>
      </c>
      <c r="H28" s="32">
        <v>53096</v>
      </c>
      <c r="I28" s="33">
        <v>-33934</v>
      </c>
      <c r="J28" s="34">
        <v>-38.991152476157637</v>
      </c>
      <c r="K28" s="35">
        <v>45232</v>
      </c>
      <c r="L28" s="32">
        <v>47026</v>
      </c>
      <c r="M28" s="33">
        <v>1794</v>
      </c>
      <c r="N28" s="34">
        <v>3.966218606296422</v>
      </c>
    </row>
    <row r="29" spans="1:14" ht="63.75" x14ac:dyDescent="0.25">
      <c r="A29" s="29" t="s">
        <v>120</v>
      </c>
      <c r="B29" s="30" t="s">
        <v>122</v>
      </c>
      <c r="C29" s="31">
        <v>0</v>
      </c>
      <c r="D29" s="32">
        <v>0</v>
      </c>
      <c r="E29" s="33">
        <v>0</v>
      </c>
      <c r="F29" s="34" t="s">
        <v>75</v>
      </c>
      <c r="G29" s="35">
        <v>4518030</v>
      </c>
      <c r="H29" s="32">
        <v>4874564</v>
      </c>
      <c r="I29" s="33">
        <v>356534</v>
      </c>
      <c r="J29" s="34">
        <v>7.8913597297937343</v>
      </c>
      <c r="K29" s="35">
        <v>568307</v>
      </c>
      <c r="L29" s="32">
        <v>559267</v>
      </c>
      <c r="M29" s="33">
        <v>-9040</v>
      </c>
      <c r="N29" s="34">
        <v>-1.590689539280703</v>
      </c>
    </row>
    <row r="30" spans="1:14" ht="63.75" x14ac:dyDescent="0.25">
      <c r="A30" s="29" t="s">
        <v>120</v>
      </c>
      <c r="B30" s="30" t="s">
        <v>123</v>
      </c>
      <c r="C30" s="31">
        <v>0</v>
      </c>
      <c r="D30" s="32">
        <v>0</v>
      </c>
      <c r="E30" s="33">
        <v>0</v>
      </c>
      <c r="F30" s="34" t="s">
        <v>75</v>
      </c>
      <c r="G30" s="35">
        <v>246584</v>
      </c>
      <c r="H30" s="32">
        <v>786872</v>
      </c>
      <c r="I30" s="33">
        <v>540288</v>
      </c>
      <c r="J30" s="34">
        <v>219.1091068358044</v>
      </c>
      <c r="K30" s="35">
        <v>12747468</v>
      </c>
      <c r="L30" s="32">
        <v>10579148</v>
      </c>
      <c r="M30" s="33">
        <v>-2168320</v>
      </c>
      <c r="N30" s="34">
        <v>-17.009809320564681</v>
      </c>
    </row>
    <row r="31" spans="1:14" ht="51" x14ac:dyDescent="0.25">
      <c r="A31" s="29" t="s">
        <v>124</v>
      </c>
      <c r="B31" s="30" t="s">
        <v>125</v>
      </c>
      <c r="C31" s="31">
        <v>0</v>
      </c>
      <c r="D31" s="32">
        <v>0</v>
      </c>
      <c r="E31" s="33">
        <v>0</v>
      </c>
      <c r="F31" s="34" t="s">
        <v>75</v>
      </c>
      <c r="G31" s="35">
        <v>7694395</v>
      </c>
      <c r="H31" s="32">
        <v>11132728</v>
      </c>
      <c r="I31" s="33">
        <v>3438333</v>
      </c>
      <c r="J31" s="34">
        <v>44.686203398707761</v>
      </c>
      <c r="K31" s="35">
        <v>1464289</v>
      </c>
      <c r="L31" s="32">
        <v>2147145</v>
      </c>
      <c r="M31" s="33">
        <v>682856</v>
      </c>
      <c r="N31" s="34">
        <v>46.633963650618142</v>
      </c>
    </row>
    <row r="32" spans="1:14" ht="51" x14ac:dyDescent="0.25">
      <c r="A32" s="29" t="s">
        <v>124</v>
      </c>
      <c r="B32" s="30" t="s">
        <v>126</v>
      </c>
      <c r="C32" s="31">
        <v>0</v>
      </c>
      <c r="D32" s="32">
        <v>0</v>
      </c>
      <c r="E32" s="33">
        <v>0</v>
      </c>
      <c r="F32" s="34" t="s">
        <v>75</v>
      </c>
      <c r="G32" s="35">
        <v>2126425</v>
      </c>
      <c r="H32" s="32">
        <v>2163444</v>
      </c>
      <c r="I32" s="33">
        <v>37019</v>
      </c>
      <c r="J32" s="34">
        <v>1.7409031590580499</v>
      </c>
      <c r="K32" s="35">
        <v>541939</v>
      </c>
      <c r="L32" s="32">
        <v>428028</v>
      </c>
      <c r="M32" s="33">
        <v>-113911</v>
      </c>
      <c r="N32" s="34">
        <v>-21.01915529238531</v>
      </c>
    </row>
    <row r="33" spans="1:14" ht="51" x14ac:dyDescent="0.25">
      <c r="A33" s="29" t="s">
        <v>124</v>
      </c>
      <c r="B33" s="30" t="s">
        <v>127</v>
      </c>
      <c r="C33" s="31">
        <v>0</v>
      </c>
      <c r="D33" s="32">
        <v>0</v>
      </c>
      <c r="E33" s="33">
        <v>0</v>
      </c>
      <c r="F33" s="34" t="s">
        <v>75</v>
      </c>
      <c r="G33" s="35">
        <v>40075</v>
      </c>
      <c r="H33" s="32">
        <v>312268</v>
      </c>
      <c r="I33" s="33">
        <v>272193</v>
      </c>
      <c r="J33" s="34">
        <v>679.20898315658133</v>
      </c>
      <c r="K33" s="35">
        <v>6665024</v>
      </c>
      <c r="L33" s="32">
        <v>7138064</v>
      </c>
      <c r="M33" s="33">
        <v>473040</v>
      </c>
      <c r="N33" s="34">
        <v>7.0973487867410512</v>
      </c>
    </row>
    <row r="34" spans="1:14" ht="51" x14ac:dyDescent="0.25">
      <c r="A34" s="29" t="s">
        <v>124</v>
      </c>
      <c r="B34" s="30" t="s">
        <v>128</v>
      </c>
      <c r="C34" s="31">
        <v>85773</v>
      </c>
      <c r="D34" s="32">
        <v>40468</v>
      </c>
      <c r="E34" s="33">
        <v>-45305</v>
      </c>
      <c r="F34" s="34">
        <v>-52.819651871801149</v>
      </c>
      <c r="G34" s="35">
        <v>0</v>
      </c>
      <c r="H34" s="32">
        <v>0</v>
      </c>
      <c r="I34" s="33">
        <v>0</v>
      </c>
      <c r="J34" s="34" t="s">
        <v>75</v>
      </c>
      <c r="K34" s="35">
        <v>5761963</v>
      </c>
      <c r="L34" s="32">
        <v>5024094</v>
      </c>
      <c r="M34" s="33">
        <v>-737869</v>
      </c>
      <c r="N34" s="34">
        <v>-12.80586147463981</v>
      </c>
    </row>
    <row r="35" spans="1:14" ht="51" x14ac:dyDescent="0.25">
      <c r="A35" s="29" t="s">
        <v>124</v>
      </c>
      <c r="B35" s="30" t="s">
        <v>129</v>
      </c>
      <c r="C35" s="31">
        <v>0</v>
      </c>
      <c r="D35" s="32">
        <v>0</v>
      </c>
      <c r="E35" s="33">
        <v>0</v>
      </c>
      <c r="F35" s="34" t="s">
        <v>75</v>
      </c>
      <c r="G35" s="35">
        <v>0</v>
      </c>
      <c r="H35" s="32">
        <v>0</v>
      </c>
      <c r="I35" s="33">
        <v>0</v>
      </c>
      <c r="J35" s="34" t="s">
        <v>75</v>
      </c>
      <c r="K35" s="35">
        <v>1887610</v>
      </c>
      <c r="L35" s="32">
        <v>1821457</v>
      </c>
      <c r="M35" s="33">
        <v>-66153</v>
      </c>
      <c r="N35" s="34">
        <v>-3.504590460953267</v>
      </c>
    </row>
    <row r="36" spans="1:14" ht="51" x14ac:dyDescent="0.25">
      <c r="A36" s="29" t="s">
        <v>124</v>
      </c>
      <c r="B36" s="30" t="s">
        <v>130</v>
      </c>
      <c r="C36" s="31">
        <v>0</v>
      </c>
      <c r="D36" s="32">
        <v>0</v>
      </c>
      <c r="E36" s="33">
        <v>0</v>
      </c>
      <c r="F36" s="34" t="s">
        <v>75</v>
      </c>
      <c r="G36" s="35">
        <v>0</v>
      </c>
      <c r="H36" s="32">
        <v>0</v>
      </c>
      <c r="I36" s="33">
        <v>0</v>
      </c>
      <c r="J36" s="34" t="s">
        <v>75</v>
      </c>
      <c r="K36" s="35">
        <v>2635396</v>
      </c>
      <c r="L36" s="32">
        <v>2387932</v>
      </c>
      <c r="M36" s="33">
        <v>-247464</v>
      </c>
      <c r="N36" s="34">
        <v>-9.3900119754298714</v>
      </c>
    </row>
    <row r="37" spans="1:14" ht="51" x14ac:dyDescent="0.25">
      <c r="A37" s="29" t="s">
        <v>124</v>
      </c>
      <c r="B37" s="30" t="s">
        <v>131</v>
      </c>
      <c r="C37" s="31">
        <v>2265857</v>
      </c>
      <c r="D37" s="32">
        <v>2337804</v>
      </c>
      <c r="E37" s="33">
        <v>71947</v>
      </c>
      <c r="F37" s="34">
        <v>3.1752665768404569</v>
      </c>
      <c r="G37" s="35">
        <v>0</v>
      </c>
      <c r="H37" s="32">
        <v>0</v>
      </c>
      <c r="I37" s="33">
        <v>0</v>
      </c>
      <c r="J37" s="34" t="s">
        <v>75</v>
      </c>
      <c r="K37" s="35">
        <v>1559612</v>
      </c>
      <c r="L37" s="32">
        <v>1474368</v>
      </c>
      <c r="M37" s="33">
        <v>-85244</v>
      </c>
      <c r="N37" s="34">
        <v>-5.4657183966268548</v>
      </c>
    </row>
    <row r="38" spans="1:14" ht="51" x14ac:dyDescent="0.25">
      <c r="A38" s="29" t="s">
        <v>124</v>
      </c>
      <c r="B38" s="30" t="s">
        <v>132</v>
      </c>
      <c r="C38" s="31">
        <v>133671</v>
      </c>
      <c r="D38" s="32">
        <v>152297</v>
      </c>
      <c r="E38" s="33">
        <v>18626</v>
      </c>
      <c r="F38" s="34">
        <v>13.934211609099959</v>
      </c>
      <c r="G38" s="35">
        <v>167307</v>
      </c>
      <c r="H38" s="32">
        <v>272008</v>
      </c>
      <c r="I38" s="33">
        <v>104701</v>
      </c>
      <c r="J38" s="34">
        <v>62.580166998392173</v>
      </c>
      <c r="K38" s="35">
        <v>12832071</v>
      </c>
      <c r="L38" s="32">
        <v>12403152</v>
      </c>
      <c r="M38" s="33">
        <v>-428919</v>
      </c>
      <c r="N38" s="34">
        <v>-3.3425547598668999</v>
      </c>
    </row>
    <row r="39" spans="1:14" ht="51" x14ac:dyDescent="0.25">
      <c r="A39" s="29" t="s">
        <v>124</v>
      </c>
      <c r="B39" s="30" t="s">
        <v>133</v>
      </c>
      <c r="C39" s="31">
        <v>0</v>
      </c>
      <c r="D39" s="32">
        <v>0</v>
      </c>
      <c r="E39" s="33">
        <v>0</v>
      </c>
      <c r="F39" s="34" t="s">
        <v>75</v>
      </c>
      <c r="G39" s="35">
        <v>222</v>
      </c>
      <c r="H39" s="32">
        <v>227</v>
      </c>
      <c r="I39" s="33">
        <v>5</v>
      </c>
      <c r="J39" s="34">
        <v>2.2522522522522479</v>
      </c>
      <c r="K39" s="35">
        <v>2536695</v>
      </c>
      <c r="L39" s="32">
        <v>2479224</v>
      </c>
      <c r="M39" s="33">
        <v>-57471</v>
      </c>
      <c r="N39" s="34">
        <v>-2.2655857326166569</v>
      </c>
    </row>
    <row r="40" spans="1:14" ht="51" x14ac:dyDescent="0.25">
      <c r="A40" s="29" t="s">
        <v>124</v>
      </c>
      <c r="B40" s="30" t="s">
        <v>134</v>
      </c>
      <c r="C40" s="31">
        <v>0</v>
      </c>
      <c r="D40" s="32">
        <v>0</v>
      </c>
      <c r="E40" s="33">
        <v>0</v>
      </c>
      <c r="F40" s="34" t="s">
        <v>75</v>
      </c>
      <c r="G40" s="35">
        <v>3255190</v>
      </c>
      <c r="H40" s="32">
        <v>2615617</v>
      </c>
      <c r="I40" s="33">
        <v>-639573</v>
      </c>
      <c r="J40" s="34">
        <v>-19.647793216371401</v>
      </c>
      <c r="K40" s="35">
        <v>2502099</v>
      </c>
      <c r="L40" s="32">
        <v>1938283</v>
      </c>
      <c r="M40" s="33">
        <v>-563816</v>
      </c>
      <c r="N40" s="34">
        <v>-22.533720688110261</v>
      </c>
    </row>
    <row r="41" spans="1:14" ht="38.25" x14ac:dyDescent="0.25">
      <c r="A41" s="29" t="s">
        <v>135</v>
      </c>
      <c r="B41" s="30" t="s">
        <v>136</v>
      </c>
      <c r="C41" s="31">
        <v>0</v>
      </c>
      <c r="D41" s="32">
        <v>0</v>
      </c>
      <c r="E41" s="33">
        <v>0</v>
      </c>
      <c r="F41" s="34" t="s">
        <v>75</v>
      </c>
      <c r="G41" s="35">
        <v>146211</v>
      </c>
      <c r="H41" s="32">
        <v>221761</v>
      </c>
      <c r="I41" s="33">
        <v>75550</v>
      </c>
      <c r="J41" s="34">
        <v>51.671898831141313</v>
      </c>
      <c r="K41" s="35">
        <v>3308696</v>
      </c>
      <c r="L41" s="32">
        <v>2568412</v>
      </c>
      <c r="M41" s="33">
        <v>-740284</v>
      </c>
      <c r="N41" s="34">
        <v>-22.373889894991859</v>
      </c>
    </row>
    <row r="42" spans="1:14" ht="38.25" x14ac:dyDescent="0.25">
      <c r="A42" s="29" t="s">
        <v>135</v>
      </c>
      <c r="B42" s="30" t="s">
        <v>137</v>
      </c>
      <c r="C42" s="31">
        <v>0</v>
      </c>
      <c r="D42" s="32">
        <v>0</v>
      </c>
      <c r="E42" s="33">
        <v>0</v>
      </c>
      <c r="F42" s="34" t="s">
        <v>75</v>
      </c>
      <c r="G42" s="35">
        <v>0</v>
      </c>
      <c r="H42" s="32">
        <v>0</v>
      </c>
      <c r="I42" s="33">
        <v>0</v>
      </c>
      <c r="J42" s="34" t="s">
        <v>75</v>
      </c>
      <c r="K42" s="35">
        <v>5949943</v>
      </c>
      <c r="L42" s="32">
        <v>5854282</v>
      </c>
      <c r="M42" s="33">
        <v>-95661</v>
      </c>
      <c r="N42" s="34">
        <v>-1.607763301261883</v>
      </c>
    </row>
    <row r="43" spans="1:14" ht="63.75" x14ac:dyDescent="0.25">
      <c r="A43" s="29" t="s">
        <v>135</v>
      </c>
      <c r="B43" s="30" t="s">
        <v>138</v>
      </c>
      <c r="C43" s="31">
        <v>0</v>
      </c>
      <c r="D43" s="32">
        <v>0</v>
      </c>
      <c r="E43" s="33">
        <v>0</v>
      </c>
      <c r="F43" s="34" t="s">
        <v>75</v>
      </c>
      <c r="G43" s="35">
        <v>0</v>
      </c>
      <c r="H43" s="32">
        <v>0</v>
      </c>
      <c r="I43" s="33">
        <v>0</v>
      </c>
      <c r="J43" s="34" t="s">
        <v>75</v>
      </c>
      <c r="K43" s="35">
        <v>8013609</v>
      </c>
      <c r="L43" s="32">
        <v>7682550</v>
      </c>
      <c r="M43" s="33">
        <v>-331059</v>
      </c>
      <c r="N43" s="34">
        <v>-4.1312097957362246</v>
      </c>
    </row>
    <row r="44" spans="1:14" ht="38.25" x14ac:dyDescent="0.25">
      <c r="A44" s="29" t="s">
        <v>135</v>
      </c>
      <c r="B44" s="30" t="s">
        <v>139</v>
      </c>
      <c r="C44" s="31">
        <v>68474</v>
      </c>
      <c r="D44" s="32">
        <v>125789</v>
      </c>
      <c r="E44" s="33">
        <v>57315</v>
      </c>
      <c r="F44" s="34">
        <v>83.703303443642852</v>
      </c>
      <c r="G44" s="35">
        <v>56227</v>
      </c>
      <c r="H44" s="32">
        <v>70017</v>
      </c>
      <c r="I44" s="33">
        <v>13790</v>
      </c>
      <c r="J44" s="34">
        <v>24.525583794262541</v>
      </c>
      <c r="K44" s="35">
        <v>17229364</v>
      </c>
      <c r="L44" s="32">
        <v>15391346</v>
      </c>
      <c r="M44" s="33">
        <v>-1838018</v>
      </c>
      <c r="N44" s="34">
        <v>-10.667938758505541</v>
      </c>
    </row>
    <row r="45" spans="1:14" ht="63.75" x14ac:dyDescent="0.25">
      <c r="A45" s="29" t="s">
        <v>140</v>
      </c>
      <c r="B45" s="30" t="s">
        <v>141</v>
      </c>
      <c r="C45" s="31">
        <v>0</v>
      </c>
      <c r="D45" s="32">
        <v>0</v>
      </c>
      <c r="E45" s="33">
        <v>0</v>
      </c>
      <c r="F45" s="34" t="s">
        <v>75</v>
      </c>
      <c r="G45" s="35">
        <v>0</v>
      </c>
      <c r="H45" s="32">
        <v>0</v>
      </c>
      <c r="I45" s="33">
        <v>0</v>
      </c>
      <c r="J45" s="34" t="s">
        <v>75</v>
      </c>
      <c r="K45" s="35">
        <v>5121430</v>
      </c>
      <c r="L45" s="32">
        <v>6097065</v>
      </c>
      <c r="M45" s="33">
        <v>975635</v>
      </c>
      <c r="N45" s="34">
        <v>19.050050474183958</v>
      </c>
    </row>
    <row r="46" spans="1:14" ht="63.75" x14ac:dyDescent="0.25">
      <c r="A46" s="29" t="s">
        <v>140</v>
      </c>
      <c r="B46" s="30" t="s">
        <v>142</v>
      </c>
      <c r="C46" s="31">
        <v>0</v>
      </c>
      <c r="D46" s="32">
        <v>0</v>
      </c>
      <c r="E46" s="33">
        <v>0</v>
      </c>
      <c r="F46" s="34" t="s">
        <v>75</v>
      </c>
      <c r="G46" s="35">
        <v>0</v>
      </c>
      <c r="H46" s="32">
        <v>0</v>
      </c>
      <c r="I46" s="33">
        <v>0</v>
      </c>
      <c r="J46" s="34" t="s">
        <v>75</v>
      </c>
      <c r="K46" s="35">
        <v>18376700</v>
      </c>
      <c r="L46" s="32">
        <v>18630709</v>
      </c>
      <c r="M46" s="33">
        <v>254009</v>
      </c>
      <c r="N46" s="34">
        <v>1.3822340246072431</v>
      </c>
    </row>
    <row r="47" spans="1:14" ht="63.75" x14ac:dyDescent="0.25">
      <c r="A47" s="29" t="s">
        <v>140</v>
      </c>
      <c r="B47" s="30" t="s">
        <v>143</v>
      </c>
      <c r="C47" s="31">
        <v>0</v>
      </c>
      <c r="D47" s="32">
        <v>0</v>
      </c>
      <c r="E47" s="33">
        <v>0</v>
      </c>
      <c r="F47" s="34" t="s">
        <v>75</v>
      </c>
      <c r="G47" s="35">
        <v>0</v>
      </c>
      <c r="H47" s="32">
        <v>0</v>
      </c>
      <c r="I47" s="33">
        <v>0</v>
      </c>
      <c r="J47" s="34" t="s">
        <v>75</v>
      </c>
      <c r="K47" s="35">
        <v>21362769</v>
      </c>
      <c r="L47" s="32">
        <v>19732945</v>
      </c>
      <c r="M47" s="33">
        <v>-1629824</v>
      </c>
      <c r="N47" s="34">
        <v>-7.629273152745327</v>
      </c>
    </row>
    <row r="48" spans="1:14" x14ac:dyDescent="0.25">
      <c r="A48" s="36" t="s">
        <v>144</v>
      </c>
      <c r="B48" s="36"/>
      <c r="C48" s="37">
        <f>SUM(C8:C47)</f>
        <v>107573310</v>
      </c>
      <c r="D48" s="37">
        <f>SUM(D8:D47)</f>
        <v>102537040</v>
      </c>
      <c r="E48" s="37">
        <f>D48-C48</f>
        <v>-5036270</v>
      </c>
      <c r="F48" s="38">
        <f t="shared" ref="F48" si="0">((D48*100/C48)-100)</f>
        <v>-4.6817096173762849</v>
      </c>
      <c r="G48" s="37">
        <f>SUM(G8:G47)</f>
        <v>53427741</v>
      </c>
      <c r="H48" s="37">
        <f>SUM(H8:H47)</f>
        <v>54516659</v>
      </c>
      <c r="I48" s="37">
        <f>H48-G48</f>
        <v>1088918</v>
      </c>
      <c r="J48" s="38">
        <f t="shared" ref="J48" si="1">((H48*100/G48)-100)</f>
        <v>2.0381134961330361</v>
      </c>
      <c r="K48" s="37">
        <f>SUM(K8:K47)</f>
        <v>163557804</v>
      </c>
      <c r="L48" s="37">
        <f>SUM(L8:L47)</f>
        <v>154594070</v>
      </c>
      <c r="M48" s="37">
        <f>L48-K48</f>
        <v>-8963734</v>
      </c>
      <c r="N48" s="38">
        <f t="shared" ref="N48" si="2">((L48*100/K48)-100)</f>
        <v>-5.4804685443196632</v>
      </c>
    </row>
    <row r="49" spans="1:14" x14ac:dyDescent="0.25">
      <c r="A49" s="39" t="s">
        <v>145</v>
      </c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5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{CB1A7931-2B64-45CA-917C-36D1AAEAD0DD}</x14:id>
        </ext>
      </extLst>
    </cfRule>
  </conditionalFormatting>
  <conditionalFormatting sqref="E8:F48 I8:J48 M8:N48">
    <cfRule type="expression" dxfId="3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{6FD613C5-87EE-49B8-A2BF-74A0482266E6}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{476A7AC4-619E-4CBE-9F7A-3BB93CD21EF7}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1A7931-2B64-45CA-917C-36D1AAEAD0DD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6FD613C5-87EE-49B8-A2BF-74A0482266E6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476A7AC4-619E-4CBE-9F7A-3BB93CD21EF7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M25" sqref="M25"/>
    </sheetView>
  </sheetViews>
  <sheetFormatPr baseColWidth="10" defaultRowHeight="15" x14ac:dyDescent="0.25"/>
  <sheetData>
    <row r="1" spans="1:9" ht="21" x14ac:dyDescent="0.35">
      <c r="A1" s="17" t="s">
        <v>146</v>
      </c>
      <c r="B1" s="42"/>
      <c r="C1" s="42"/>
      <c r="D1" s="42"/>
      <c r="E1" s="43"/>
      <c r="G1" s="44"/>
      <c r="H1" s="44"/>
      <c r="I1" s="44"/>
    </row>
    <row r="2" spans="1:9" x14ac:dyDescent="0.2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42"/>
      <c r="B3" s="42"/>
      <c r="C3" s="42"/>
      <c r="D3" s="42"/>
      <c r="E3" s="42"/>
      <c r="F3" s="42"/>
      <c r="G3" s="42"/>
      <c r="H3" s="42"/>
      <c r="I3" s="42"/>
    </row>
    <row r="4" spans="1:9" x14ac:dyDescent="0.25">
      <c r="A4" s="21" t="s">
        <v>147</v>
      </c>
      <c r="B4" s="42"/>
      <c r="C4" s="42"/>
      <c r="D4" s="42"/>
      <c r="E4" s="42"/>
      <c r="F4" s="42"/>
      <c r="G4" s="42"/>
      <c r="H4" s="45"/>
      <c r="I4" s="46" t="s">
        <v>86</v>
      </c>
    </row>
    <row r="5" spans="1:9" x14ac:dyDescent="0.25">
      <c r="A5" s="47" t="s">
        <v>148</v>
      </c>
      <c r="B5" s="47"/>
      <c r="C5" s="47"/>
      <c r="D5" s="3" t="s">
        <v>149</v>
      </c>
      <c r="E5" s="3"/>
      <c r="F5" s="48" t="s">
        <v>150</v>
      </c>
      <c r="G5" s="48"/>
      <c r="H5" s="3" t="s">
        <v>92</v>
      </c>
      <c r="I5" s="3"/>
    </row>
    <row r="6" spans="1:9" x14ac:dyDescent="0.25">
      <c r="A6" s="47"/>
      <c r="B6" s="47"/>
      <c r="C6" s="47"/>
      <c r="D6" s="4">
        <v>2022</v>
      </c>
      <c r="E6" s="4">
        <v>2023</v>
      </c>
      <c r="F6" s="4">
        <v>2022</v>
      </c>
      <c r="G6" s="4">
        <v>2023</v>
      </c>
      <c r="H6" s="4" t="s">
        <v>93</v>
      </c>
      <c r="I6" s="49" t="s">
        <v>94</v>
      </c>
    </row>
    <row r="7" spans="1:9" x14ac:dyDescent="0.25">
      <c r="A7" s="50" t="s">
        <v>151</v>
      </c>
      <c r="B7" s="51" t="s">
        <v>152</v>
      </c>
      <c r="C7" s="52" t="s">
        <v>153</v>
      </c>
      <c r="D7" s="53">
        <f t="array" ref="D7:G7">[1]Líquidos!B35:E35</f>
        <v>16213909</v>
      </c>
      <c r="E7" s="53">
        <v>14797149</v>
      </c>
      <c r="F7" s="53">
        <v>107573310</v>
      </c>
      <c r="G7" s="53">
        <v>102537040</v>
      </c>
      <c r="H7" s="54">
        <f>G7-F7</f>
        <v>-5036270</v>
      </c>
      <c r="I7" s="55">
        <f>((G7*100/F7)-100)</f>
        <v>-4.6817096173762849</v>
      </c>
    </row>
    <row r="8" spans="1:9" x14ac:dyDescent="0.25">
      <c r="A8" s="50"/>
      <c r="B8" s="56" t="s">
        <v>154</v>
      </c>
      <c r="C8" s="56" t="s">
        <v>153</v>
      </c>
      <c r="D8" s="53">
        <f t="array" ref="D8:G8">[1]Sólidos!B35:E35</f>
        <v>7149480</v>
      </c>
      <c r="E8" s="53">
        <v>7262870</v>
      </c>
      <c r="F8" s="57">
        <v>53427741</v>
      </c>
      <c r="G8" s="53">
        <v>54516659</v>
      </c>
      <c r="H8" s="58">
        <f t="shared" ref="H8:H18" si="0">G8-F8</f>
        <v>1088918</v>
      </c>
      <c r="I8" s="59">
        <f>((G8*100/F8)-100)</f>
        <v>2.0381134961330361</v>
      </c>
    </row>
    <row r="9" spans="1:9" x14ac:dyDescent="0.25">
      <c r="A9" s="50"/>
      <c r="B9" s="60" t="s">
        <v>155</v>
      </c>
      <c r="C9" s="61" t="s">
        <v>153</v>
      </c>
      <c r="D9" s="53">
        <f t="array" ref="D9:G9">'[1]Mercancía general'!B35:E35</f>
        <v>23655043</v>
      </c>
      <c r="E9" s="62">
        <v>22740979</v>
      </c>
      <c r="F9" s="53">
        <v>163557804</v>
      </c>
      <c r="G9" s="63">
        <v>154594070</v>
      </c>
      <c r="H9" s="58">
        <f t="shared" si="0"/>
        <v>-8963734</v>
      </c>
      <c r="I9" s="55">
        <f t="shared" ref="I9:I30" si="1">((G9*100/F9)-100)</f>
        <v>-5.4804685443196632</v>
      </c>
    </row>
    <row r="10" spans="1:9" x14ac:dyDescent="0.25">
      <c r="A10" s="50"/>
      <c r="B10" s="60"/>
      <c r="C10" s="64" t="s">
        <v>156</v>
      </c>
      <c r="D10" s="65">
        <f t="array" ref="D10:G10">'[1]Mercancías contenedores'!B35:E35</f>
        <v>16501264</v>
      </c>
      <c r="E10" s="65">
        <v>15427963</v>
      </c>
      <c r="F10" s="66">
        <v>113391075</v>
      </c>
      <c r="G10" s="65">
        <v>104077189</v>
      </c>
      <c r="H10" s="67">
        <f t="shared" si="0"/>
        <v>-9313886</v>
      </c>
      <c r="I10" s="68">
        <f t="shared" si="1"/>
        <v>-8.2139498192428277</v>
      </c>
    </row>
    <row r="11" spans="1:9" x14ac:dyDescent="0.25">
      <c r="A11" s="50"/>
      <c r="B11" s="60"/>
      <c r="C11" s="64" t="s">
        <v>157</v>
      </c>
      <c r="D11" s="69">
        <f>D9-D10</f>
        <v>7153779</v>
      </c>
      <c r="E11" s="69">
        <f t="shared" ref="E11:G11" si="2">E9-E10</f>
        <v>7313016</v>
      </c>
      <c r="F11" s="70">
        <f t="shared" si="2"/>
        <v>50166729</v>
      </c>
      <c r="G11" s="71">
        <f t="shared" si="2"/>
        <v>50516881</v>
      </c>
      <c r="H11" s="67">
        <f t="shared" si="0"/>
        <v>350152</v>
      </c>
      <c r="I11" s="72">
        <f t="shared" si="1"/>
        <v>0.69797654138463372</v>
      </c>
    </row>
    <row r="12" spans="1:9" x14ac:dyDescent="0.25">
      <c r="A12" s="50"/>
      <c r="B12" s="73"/>
      <c r="C12" s="74" t="s">
        <v>158</v>
      </c>
      <c r="D12" s="75">
        <f>SUM(D7,D8,D9)</f>
        <v>47018432</v>
      </c>
      <c r="E12" s="75">
        <f>SUM(E7,E8,E9)</f>
        <v>44800998</v>
      </c>
      <c r="F12" s="75">
        <f>SUM(F7,F8,F9)</f>
        <v>324558855</v>
      </c>
      <c r="G12" s="75">
        <f>SUM(G7,G8,G9)</f>
        <v>311647769</v>
      </c>
      <c r="H12" s="76">
        <f t="shared" si="0"/>
        <v>-12911086</v>
      </c>
      <c r="I12" s="77">
        <f t="shared" si="1"/>
        <v>-3.9780415173081565</v>
      </c>
    </row>
    <row r="13" spans="1:9" x14ac:dyDescent="0.25">
      <c r="A13" s="78" t="s">
        <v>159</v>
      </c>
      <c r="B13" s="56" t="s">
        <v>160</v>
      </c>
      <c r="C13" s="61" t="s">
        <v>153</v>
      </c>
      <c r="D13" s="79">
        <f t="array" ref="D13:G13">[1]Pesca!B35:E35</f>
        <v>13273.027999999998</v>
      </c>
      <c r="E13" s="80">
        <v>13911.800000000001</v>
      </c>
      <c r="F13" s="53">
        <v>86747.358000000007</v>
      </c>
      <c r="G13" s="81">
        <v>83106.078999999998</v>
      </c>
      <c r="H13" s="53">
        <f>G13-F13</f>
        <v>-3641.2790000000095</v>
      </c>
      <c r="I13" s="82">
        <f t="shared" si="1"/>
        <v>-4.1975676077650803</v>
      </c>
    </row>
    <row r="14" spans="1:9" x14ac:dyDescent="0.25">
      <c r="A14" s="78"/>
      <c r="B14" s="60" t="s">
        <v>161</v>
      </c>
      <c r="C14" s="61" t="s">
        <v>153</v>
      </c>
      <c r="D14" s="57">
        <f t="array" ref="D14:G14">[1]Avituallamiento!B35:E35</f>
        <v>1042957</v>
      </c>
      <c r="E14" s="53">
        <v>929635</v>
      </c>
      <c r="F14" s="53">
        <v>6744476</v>
      </c>
      <c r="G14" s="80">
        <v>6269850</v>
      </c>
      <c r="H14" s="53">
        <f>G14-F14</f>
        <v>-474626</v>
      </c>
      <c r="I14" s="55">
        <f t="shared" si="1"/>
        <v>-7.0372553775860354</v>
      </c>
    </row>
    <row r="15" spans="1:9" x14ac:dyDescent="0.25">
      <c r="A15" s="78"/>
      <c r="B15" s="60"/>
      <c r="C15" s="64" t="s">
        <v>162</v>
      </c>
      <c r="D15" s="65">
        <f t="array" ref="D15:G15">'[1]Avi. combustibles'!B35:E35</f>
        <v>885771</v>
      </c>
      <c r="E15" s="83">
        <v>762464</v>
      </c>
      <c r="F15" s="84">
        <v>5730330</v>
      </c>
      <c r="G15" s="84">
        <v>5215467</v>
      </c>
      <c r="H15" s="65">
        <f>G15-F15</f>
        <v>-514863</v>
      </c>
      <c r="I15" s="85">
        <f t="shared" si="1"/>
        <v>-8.9848752166105612</v>
      </c>
    </row>
    <row r="16" spans="1:9" x14ac:dyDescent="0.25">
      <c r="A16" s="78"/>
      <c r="B16" s="56" t="s">
        <v>163</v>
      </c>
      <c r="C16" s="61" t="s">
        <v>153</v>
      </c>
      <c r="D16" s="86">
        <f t="array" ref="D16:G16">'[1]Tráfico interior'!B35:E35</f>
        <v>319115</v>
      </c>
      <c r="E16" s="87">
        <v>376434</v>
      </c>
      <c r="F16" s="79">
        <v>2157579</v>
      </c>
      <c r="G16" s="80">
        <v>2209155</v>
      </c>
      <c r="H16" s="53">
        <f>G16-F16</f>
        <v>51576</v>
      </c>
      <c r="I16" s="59">
        <f t="shared" si="1"/>
        <v>2.3904570817569066</v>
      </c>
    </row>
    <row r="17" spans="1:9" x14ac:dyDescent="0.25">
      <c r="A17" s="78"/>
      <c r="B17" s="88"/>
      <c r="C17" s="88" t="s">
        <v>158</v>
      </c>
      <c r="D17" s="89">
        <f>SUM(D13,D14,D16)</f>
        <v>1375345.0279999999</v>
      </c>
      <c r="E17" s="90">
        <f t="shared" ref="E17:G17" si="3">SUM(E13,E14,E16)</f>
        <v>1319980.8</v>
      </c>
      <c r="F17" s="90">
        <f t="shared" si="3"/>
        <v>8988802.3579999991</v>
      </c>
      <c r="G17" s="90">
        <f t="shared" si="3"/>
        <v>8562111.0789999999</v>
      </c>
      <c r="H17" s="91">
        <f>G17-F17</f>
        <v>-426691.27899999917</v>
      </c>
      <c r="I17" s="77">
        <f t="shared" si="1"/>
        <v>-4.7469202459462849</v>
      </c>
    </row>
    <row r="18" spans="1:9" x14ac:dyDescent="0.25">
      <c r="A18" s="92" t="s">
        <v>164</v>
      </c>
      <c r="B18" s="92"/>
      <c r="C18" s="92"/>
      <c r="D18" s="93">
        <f>D12+D17</f>
        <v>48393777.027999997</v>
      </c>
      <c r="E18" s="94">
        <f>E12+E17</f>
        <v>46120978.799999997</v>
      </c>
      <c r="F18" s="94">
        <f>F12+F17</f>
        <v>333547657.35799998</v>
      </c>
      <c r="G18" s="94">
        <f>G12+G17</f>
        <v>320209880.079</v>
      </c>
      <c r="H18" s="95">
        <f t="shared" ref="H18:H28" si="4">G18-F18</f>
        <v>-13337777.278999984</v>
      </c>
      <c r="I18" s="96">
        <f t="shared" si="1"/>
        <v>-3.9987620913446875</v>
      </c>
    </row>
    <row r="19" spans="1:9" x14ac:dyDescent="0.25">
      <c r="A19" s="97"/>
      <c r="B19" s="98"/>
      <c r="C19" s="99"/>
      <c r="D19" s="100"/>
      <c r="E19" s="101"/>
      <c r="F19" s="102"/>
      <c r="G19" s="102"/>
      <c r="H19" s="103"/>
      <c r="I19" s="103"/>
    </row>
    <row r="20" spans="1:9" x14ac:dyDescent="0.25">
      <c r="A20" s="104" t="s">
        <v>165</v>
      </c>
      <c r="B20" s="60" t="s">
        <v>166</v>
      </c>
      <c r="C20" s="56" t="s">
        <v>153</v>
      </c>
      <c r="D20" s="53">
        <f t="array" ref="D20:G20">'[1]Mercancías tránsito'!B35:E35</f>
        <v>12352106</v>
      </c>
      <c r="E20" s="53">
        <v>12014687</v>
      </c>
      <c r="F20" s="53">
        <v>87314157</v>
      </c>
      <c r="G20" s="53">
        <v>84483387</v>
      </c>
      <c r="H20" s="105">
        <f>G20-F20</f>
        <v>-2830770</v>
      </c>
      <c r="I20" s="106">
        <f t="shared" ref="I20:I36" si="5">((G20*100/F20)-100)</f>
        <v>-3.2420515724614916</v>
      </c>
    </row>
    <row r="21" spans="1:9" x14ac:dyDescent="0.25">
      <c r="A21" s="104"/>
      <c r="B21" s="60"/>
      <c r="C21" s="107" t="s">
        <v>156</v>
      </c>
      <c r="D21" s="108">
        <f t="array" ref="D21:G21">'[1]Mercan. contene. tránsito'!B35:E35</f>
        <v>9657710</v>
      </c>
      <c r="E21" s="108">
        <v>9121076</v>
      </c>
      <c r="F21" s="108">
        <v>67312568</v>
      </c>
      <c r="G21" s="108">
        <v>61364141</v>
      </c>
      <c r="H21" s="109">
        <f>G21-F21</f>
        <v>-5948427</v>
      </c>
      <c r="I21" s="110">
        <f t="shared" si="5"/>
        <v>-8.8370228275943958</v>
      </c>
    </row>
    <row r="22" spans="1:9" x14ac:dyDescent="0.25">
      <c r="A22" s="104"/>
      <c r="B22" s="60" t="s">
        <v>167</v>
      </c>
      <c r="C22" s="56" t="s">
        <v>168</v>
      </c>
      <c r="D22" s="53">
        <f t="array" ref="D22:G22">'[1]Ro-Ro'!B35:E35</f>
        <v>6111836</v>
      </c>
      <c r="E22" s="53">
        <v>6321318</v>
      </c>
      <c r="F22" s="53">
        <v>42393990</v>
      </c>
      <c r="G22" s="53">
        <v>43358880</v>
      </c>
      <c r="H22" s="105">
        <f t="shared" ref="H22:H30" si="6">G22-F22</f>
        <v>964890</v>
      </c>
      <c r="I22" s="106">
        <f t="shared" si="5"/>
        <v>2.2760065754603431</v>
      </c>
    </row>
    <row r="23" spans="1:9" x14ac:dyDescent="0.25">
      <c r="A23" s="104"/>
      <c r="B23" s="60"/>
      <c r="C23" s="111" t="s">
        <v>169</v>
      </c>
      <c r="D23" s="108">
        <f t="array" ref="D23:G23">'[1]Ro-Ro UTIS'!B35:E35</f>
        <v>260716</v>
      </c>
      <c r="E23" s="108">
        <v>266354</v>
      </c>
      <c r="F23" s="108">
        <v>1769735</v>
      </c>
      <c r="G23" s="108">
        <v>1793223</v>
      </c>
      <c r="H23" s="109">
        <f t="shared" si="6"/>
        <v>23488</v>
      </c>
      <c r="I23" s="110">
        <f t="shared" si="5"/>
        <v>1.3272043554543416</v>
      </c>
    </row>
    <row r="24" spans="1:9" x14ac:dyDescent="0.25">
      <c r="A24" s="104"/>
      <c r="B24" s="60" t="s">
        <v>170</v>
      </c>
      <c r="C24" s="56" t="s">
        <v>153</v>
      </c>
      <c r="D24" s="53">
        <f t="array" ref="D24:G24">[1]TEUS!B35:E35</f>
        <v>1536155.5</v>
      </c>
      <c r="E24" s="53">
        <v>1430139.25</v>
      </c>
      <c r="F24" s="53">
        <v>10310864.75</v>
      </c>
      <c r="G24" s="53">
        <v>9518869.5</v>
      </c>
      <c r="H24" s="105">
        <f t="shared" si="6"/>
        <v>-791995.25</v>
      </c>
      <c r="I24" s="106">
        <f t="shared" si="5"/>
        <v>-7.6811719405009171</v>
      </c>
    </row>
    <row r="25" spans="1:9" x14ac:dyDescent="0.25">
      <c r="A25" s="104"/>
      <c r="B25" s="60"/>
      <c r="C25" s="107" t="s">
        <v>171</v>
      </c>
      <c r="D25" s="108">
        <f t="array" ref="D25:G25">'[1]TEUS tránsito'!B35:E35</f>
        <v>777257.75</v>
      </c>
      <c r="E25" s="108">
        <v>726728</v>
      </c>
      <c r="F25" s="108">
        <v>5375061.4199999999</v>
      </c>
      <c r="G25" s="108">
        <v>4850977.75</v>
      </c>
      <c r="H25" s="109">
        <f t="shared" si="6"/>
        <v>-524083.66999999993</v>
      </c>
      <c r="I25" s="110">
        <f t="shared" si="5"/>
        <v>-9.7502824442143776</v>
      </c>
    </row>
    <row r="26" spans="1:9" x14ac:dyDescent="0.25">
      <c r="A26" s="104"/>
      <c r="B26" s="60"/>
      <c r="C26" s="107" t="s">
        <v>172</v>
      </c>
      <c r="D26" s="108">
        <f t="array" ref="D26:G26">'[1]TEUS nacional'!B35:E35</f>
        <v>190011.25</v>
      </c>
      <c r="E26" s="108">
        <v>183274.75</v>
      </c>
      <c r="F26" s="108">
        <v>1216739.5</v>
      </c>
      <c r="G26" s="108">
        <v>1206553.5</v>
      </c>
      <c r="H26" s="109">
        <f t="shared" si="6"/>
        <v>-10186</v>
      </c>
      <c r="I26" s="110">
        <f t="shared" si="5"/>
        <v>-0.83715536480897867</v>
      </c>
    </row>
    <row r="27" spans="1:9" x14ac:dyDescent="0.25">
      <c r="A27" s="104"/>
      <c r="B27" s="60"/>
      <c r="C27" s="107" t="s">
        <v>173</v>
      </c>
      <c r="D27" s="108">
        <f t="array" ref="D27:G27">'[1]TEUS exterior'!B35:E35</f>
        <v>568886.5</v>
      </c>
      <c r="E27" s="108">
        <v>520136.5</v>
      </c>
      <c r="F27" s="108">
        <v>3719063.83</v>
      </c>
      <c r="G27" s="108">
        <v>3461338.25</v>
      </c>
      <c r="H27" s="109">
        <f t="shared" si="6"/>
        <v>-257725.58000000007</v>
      </c>
      <c r="I27" s="110">
        <f t="shared" si="5"/>
        <v>-6.9298509458494522</v>
      </c>
    </row>
    <row r="28" spans="1:9" x14ac:dyDescent="0.25">
      <c r="A28" s="104"/>
      <c r="B28" s="60" t="s">
        <v>174</v>
      </c>
      <c r="C28" s="56" t="s">
        <v>175</v>
      </c>
      <c r="D28" s="53">
        <f t="array" ref="D28:G28">'[1]Buques número'!B35:E35</f>
        <v>15660</v>
      </c>
      <c r="E28" s="53">
        <v>16644</v>
      </c>
      <c r="F28" s="53">
        <v>87738</v>
      </c>
      <c r="G28" s="53">
        <v>93872</v>
      </c>
      <c r="H28" s="105">
        <f t="shared" si="6"/>
        <v>6134</v>
      </c>
      <c r="I28" s="106">
        <f t="shared" si="5"/>
        <v>6.9912694613508393</v>
      </c>
    </row>
    <row r="29" spans="1:9" x14ac:dyDescent="0.25">
      <c r="A29" s="104"/>
      <c r="B29" s="60"/>
      <c r="C29" s="56" t="s">
        <v>176</v>
      </c>
      <c r="D29" s="53">
        <f t="array" ref="D29:G29">'[1]Buques GT'!B35:E35</f>
        <v>225637286</v>
      </c>
      <c r="E29" s="53">
        <v>244638334</v>
      </c>
      <c r="F29" s="53">
        <v>1393274356</v>
      </c>
      <c r="G29" s="53">
        <v>1496906421</v>
      </c>
      <c r="H29" s="105">
        <f t="shared" si="6"/>
        <v>103632065</v>
      </c>
      <c r="I29" s="106">
        <f t="shared" si="5"/>
        <v>7.4380228526936349</v>
      </c>
    </row>
    <row r="30" spans="1:9" x14ac:dyDescent="0.25">
      <c r="A30" s="104"/>
      <c r="B30" s="60"/>
      <c r="C30" s="107" t="s">
        <v>177</v>
      </c>
      <c r="D30" s="108">
        <f t="array" ref="D30:G30">[1]Cruceros!B35:E35</f>
        <v>285</v>
      </c>
      <c r="E30" s="108">
        <v>288</v>
      </c>
      <c r="F30" s="108">
        <v>2388</v>
      </c>
      <c r="G30" s="108">
        <v>2358</v>
      </c>
      <c r="H30" s="109">
        <f t="shared" si="6"/>
        <v>-30</v>
      </c>
      <c r="I30" s="110">
        <f t="shared" si="5"/>
        <v>-1.2562814070351749</v>
      </c>
    </row>
    <row r="31" spans="1:9" x14ac:dyDescent="0.25">
      <c r="A31" s="104"/>
      <c r="B31" s="60" t="s">
        <v>178</v>
      </c>
      <c r="C31" s="56" t="s">
        <v>153</v>
      </c>
      <c r="D31" s="53">
        <f t="array" ref="D31:G31">'[1]Pasajeros total'!B35:E35</f>
        <v>4816420</v>
      </c>
      <c r="E31" s="53">
        <v>5153853</v>
      </c>
      <c r="F31" s="53">
        <v>16311368</v>
      </c>
      <c r="G31" s="53">
        <v>20823184</v>
      </c>
      <c r="H31" s="105">
        <f>G31-F31</f>
        <v>4511816</v>
      </c>
      <c r="I31" s="106">
        <f>((G31*100/F31)-100)</f>
        <v>27.660561640200868</v>
      </c>
    </row>
    <row r="32" spans="1:9" x14ac:dyDescent="0.25">
      <c r="A32" s="104"/>
      <c r="B32" s="60"/>
      <c r="C32" s="107" t="s">
        <v>179</v>
      </c>
      <c r="D32" s="108">
        <f t="array" ref="D32:G32">'[1]Pasajeros regulares'!B35:E35</f>
        <v>3971245</v>
      </c>
      <c r="E32" s="108">
        <v>3986524</v>
      </c>
      <c r="F32" s="108">
        <v>12814029</v>
      </c>
      <c r="G32" s="108">
        <v>14702835</v>
      </c>
      <c r="H32" s="109">
        <f>G32-F32</f>
        <v>1888806</v>
      </c>
      <c r="I32" s="110">
        <f>((G32*100/F32)-100)</f>
        <v>14.740141449656463</v>
      </c>
    </row>
    <row r="33" spans="1:9" x14ac:dyDescent="0.25">
      <c r="A33" s="104"/>
      <c r="B33" s="60"/>
      <c r="C33" s="107" t="s">
        <v>180</v>
      </c>
      <c r="D33" s="108">
        <f t="array" ref="D33:G33">'[1]Pasajeros crucero'!B35:E35</f>
        <v>845175</v>
      </c>
      <c r="E33" s="108">
        <v>1167329</v>
      </c>
      <c r="F33" s="108">
        <v>3497339</v>
      </c>
      <c r="G33" s="108">
        <v>6120349</v>
      </c>
      <c r="H33" s="109">
        <f>G33-F33</f>
        <v>2623010</v>
      </c>
      <c r="I33" s="110">
        <f>((G33*100/F33)-100)</f>
        <v>75.00016441071341</v>
      </c>
    </row>
    <row r="34" spans="1:9" x14ac:dyDescent="0.25">
      <c r="A34" s="104"/>
      <c r="B34" s="60" t="s">
        <v>181</v>
      </c>
      <c r="C34" s="56" t="s">
        <v>182</v>
      </c>
      <c r="D34" s="53">
        <f t="array" ref="D34:G34">'[1]Automóviles régimen pasaje'!B35:E35</f>
        <v>936223</v>
      </c>
      <c r="E34" s="53">
        <v>945542</v>
      </c>
      <c r="F34" s="53">
        <v>3186590</v>
      </c>
      <c r="G34" s="53">
        <v>3644678</v>
      </c>
      <c r="H34" s="105">
        <f>G34-F34</f>
        <v>458088</v>
      </c>
      <c r="I34" s="106">
        <f>((G34*100/F34)-100)</f>
        <v>14.375492297408826</v>
      </c>
    </row>
    <row r="35" spans="1:9" x14ac:dyDescent="0.25">
      <c r="A35" s="104"/>
      <c r="B35" s="60"/>
      <c r="C35" s="56" t="s">
        <v>183</v>
      </c>
      <c r="D35" s="53">
        <f t="array" ref="D35:G35">'[1]Automóviles régimen mercancía'!B35:E35</f>
        <v>259486</v>
      </c>
      <c r="E35" s="53">
        <v>343174</v>
      </c>
      <c r="F35" s="53">
        <v>1788013</v>
      </c>
      <c r="G35" s="53">
        <v>2360657</v>
      </c>
      <c r="H35" s="105">
        <f>G35-F35</f>
        <v>572644</v>
      </c>
      <c r="I35" s="106">
        <f>((G35*100/F35)-100)</f>
        <v>32.026836493918097</v>
      </c>
    </row>
    <row r="36" spans="1:9" x14ac:dyDescent="0.25">
      <c r="A36" s="112" t="s">
        <v>145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1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Julio_2023</vt:lpstr>
      <vt:lpstr>Resumen naturalezas Julio 2023</vt:lpstr>
      <vt:lpstr>Resumen general Julio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2024-05-05T17:53:24Z</dcterms:modified>
</cp:coreProperties>
</file>