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gosto_2023" sheetId="1" r:id="rId1"/>
    <sheet name="Resumen naturalezas Agosto 2023" sheetId="2" r:id="rId2"/>
    <sheet name="Resumen general Agosto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I35" i="3" s="1"/>
  <c r="F35" i="3"/>
  <c r="E35" i="3"/>
  <c r="D35" i="3" a="1"/>
  <c r="D35" i="3" s="1"/>
  <c r="G34" i="3"/>
  <c r="H34" i="3" s="1"/>
  <c r="F34" i="3"/>
  <c r="D34" i="3" a="1"/>
  <c r="E34" i="3" s="1"/>
  <c r="G33" i="3"/>
  <c r="D33" i="3" a="1"/>
  <c r="D33" i="3" s="1"/>
  <c r="D32" i="3" a="1"/>
  <c r="E32" i="3" s="1"/>
  <c r="D31" i="3" a="1"/>
  <c r="F31" i="3" s="1"/>
  <c r="G30" i="3"/>
  <c r="I30" i="3" s="1"/>
  <c r="F30" i="3"/>
  <c r="E30" i="3"/>
  <c r="D30" i="3"/>
  <c r="D30" i="3" a="1"/>
  <c r="G29" i="3"/>
  <c r="H29" i="3" s="1"/>
  <c r="F29" i="3"/>
  <c r="E29" i="3"/>
  <c r="D29" i="3" a="1"/>
  <c r="D29" i="3" s="1"/>
  <c r="G28" i="3"/>
  <c r="H28" i="3" s="1"/>
  <c r="F28" i="3"/>
  <c r="D28" i="3" a="1"/>
  <c r="E28" i="3" s="1"/>
  <c r="G27" i="3"/>
  <c r="D27" i="3" a="1"/>
  <c r="D27" i="3" s="1"/>
  <c r="D26" i="3" a="1"/>
  <c r="E26" i="3" s="1"/>
  <c r="D25" i="3" a="1"/>
  <c r="F25" i="3" s="1"/>
  <c r="G24" i="3"/>
  <c r="I24" i="3" s="1"/>
  <c r="F24" i="3"/>
  <c r="E24" i="3"/>
  <c r="D24" i="3"/>
  <c r="D24" i="3" a="1"/>
  <c r="G23" i="3"/>
  <c r="H23" i="3" s="1"/>
  <c r="F23" i="3"/>
  <c r="E23" i="3"/>
  <c r="D23" i="3" a="1"/>
  <c r="D23" i="3" s="1"/>
  <c r="G22" i="3"/>
  <c r="I22" i="3" s="1"/>
  <c r="F22" i="3"/>
  <c r="D22" i="3" a="1"/>
  <c r="E22" i="3" s="1"/>
  <c r="G21" i="3"/>
  <c r="D21" i="3" a="1"/>
  <c r="F21" i="3" s="1"/>
  <c r="D20" i="3" a="1"/>
  <c r="D20" i="3" s="1"/>
  <c r="D16" i="3" a="1"/>
  <c r="E16" i="3" s="1"/>
  <c r="G15" i="3"/>
  <c r="I15" i="3" s="1"/>
  <c r="F15" i="3"/>
  <c r="E15" i="3"/>
  <c r="D15" i="3"/>
  <c r="D15" i="3" a="1"/>
  <c r="G14" i="3"/>
  <c r="I14" i="3" s="1"/>
  <c r="F14" i="3"/>
  <c r="E14" i="3"/>
  <c r="D14" i="3" a="1"/>
  <c r="D14" i="3" s="1"/>
  <c r="G13" i="3"/>
  <c r="H13" i="3" s="1"/>
  <c r="F13" i="3"/>
  <c r="D13" i="3" a="1"/>
  <c r="D13" i="3" s="1"/>
  <c r="G10" i="3"/>
  <c r="D10" i="3" a="1"/>
  <c r="F10" i="3" s="1"/>
  <c r="D9" i="3" a="1"/>
  <c r="D9" i="3" s="1"/>
  <c r="D8" i="3" a="1"/>
  <c r="F8" i="3" s="1"/>
  <c r="G7" i="3"/>
  <c r="I7" i="3" s="1"/>
  <c r="F7" i="3"/>
  <c r="E7" i="3"/>
  <c r="D7" i="3"/>
  <c r="D7" i="3" a="1"/>
  <c r="L48" i="2"/>
  <c r="N48" i="2" s="1"/>
  <c r="K48" i="2"/>
  <c r="J48" i="2"/>
  <c r="H48" i="2"/>
  <c r="I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Y31" i="1"/>
  <c r="AX31" i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E31" i="1"/>
  <c r="F31" i="1" s="1"/>
  <c r="D31" i="1"/>
  <c r="C31" i="1"/>
  <c r="B31" i="1"/>
  <c r="I10" i="3" l="1"/>
  <c r="F12" i="3"/>
  <c r="H27" i="3"/>
  <c r="D17" i="3"/>
  <c r="D11" i="3"/>
  <c r="H21" i="3"/>
  <c r="H10" i="3"/>
  <c r="D16" i="3"/>
  <c r="E8" i="3"/>
  <c r="E12" i="3" s="1"/>
  <c r="E18" i="3" s="1"/>
  <c r="I21" i="3"/>
  <c r="H22" i="3"/>
  <c r="E25" i="3"/>
  <c r="D26" i="3"/>
  <c r="E9" i="3"/>
  <c r="D10" i="3"/>
  <c r="I13" i="3"/>
  <c r="H14" i="3"/>
  <c r="F16" i="3"/>
  <c r="F17" i="3" s="1"/>
  <c r="E20" i="3"/>
  <c r="D21" i="3"/>
  <c r="I28" i="3"/>
  <c r="I34" i="3"/>
  <c r="H35" i="3"/>
  <c r="H7" i="3"/>
  <c r="G8" i="3"/>
  <c r="F9" i="3"/>
  <c r="F11" i="3" s="1"/>
  <c r="E10" i="3"/>
  <c r="H15" i="3"/>
  <c r="G16" i="3"/>
  <c r="G17" i="3"/>
  <c r="F20" i="3"/>
  <c r="E21" i="3"/>
  <c r="D22" i="3"/>
  <c r="I23" i="3"/>
  <c r="H24" i="3"/>
  <c r="G25" i="3"/>
  <c r="F26" i="3"/>
  <c r="E27" i="3"/>
  <c r="D28" i="3"/>
  <c r="I29" i="3"/>
  <c r="H30" i="3"/>
  <c r="G31" i="3"/>
  <c r="F32" i="3"/>
  <c r="E33" i="3"/>
  <c r="D34" i="3"/>
  <c r="G9" i="3"/>
  <c r="E13" i="3"/>
  <c r="E17" i="3" s="1"/>
  <c r="G20" i="3"/>
  <c r="G26" i="3"/>
  <c r="F27" i="3"/>
  <c r="G32" i="3"/>
  <c r="F33" i="3"/>
  <c r="I33" i="3" s="1"/>
  <c r="I27" i="3"/>
  <c r="D8" i="3"/>
  <c r="D12" i="3" s="1"/>
  <c r="D18" i="3" s="1"/>
  <c r="D25" i="3"/>
  <c r="D31" i="3"/>
  <c r="E31" i="3"/>
  <c r="D32" i="3"/>
  <c r="E48" i="2"/>
  <c r="M48" i="2"/>
  <c r="H20" i="3" l="1"/>
  <c r="I20" i="3"/>
  <c r="H31" i="3"/>
  <c r="I31" i="3"/>
  <c r="H25" i="3"/>
  <c r="I25" i="3"/>
  <c r="I17" i="3"/>
  <c r="H17" i="3"/>
  <c r="I16" i="3"/>
  <c r="H16" i="3"/>
  <c r="I9" i="3"/>
  <c r="G11" i="3"/>
  <c r="H9" i="3"/>
  <c r="F18" i="3"/>
  <c r="I32" i="3"/>
  <c r="H32" i="3"/>
  <c r="H33" i="3"/>
  <c r="E11" i="3"/>
  <c r="H26" i="3"/>
  <c r="I26" i="3"/>
  <c r="G12" i="3"/>
  <c r="I8" i="3"/>
  <c r="H8" i="3"/>
  <c r="H12" i="3" l="1"/>
  <c r="G18" i="3"/>
  <c r="I12" i="3"/>
  <c r="I11" i="3"/>
  <c r="H11" i="3"/>
  <c r="H18" i="3" l="1"/>
  <c r="I18" i="3"/>
</calcChain>
</file>

<file path=xl/sharedStrings.xml><?xml version="1.0" encoding="utf-8"?>
<sst xmlns="http://schemas.openxmlformats.org/spreadsheetml/2006/main" count="448" uniqueCount="184">
  <si>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</si>
  <si>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</si>
  <si>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</si>
  <si>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</si>
  <si>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</si>
  <si>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</si>
  <si>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</si>
  <si>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</si>
  <si>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</si>
  <si>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</si>
  <si>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</si>
  <si>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</si>
  <si>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</si>
  <si>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</si>
  <si>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</si>
  <si>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</si>
  <si>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</si>
  <si>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</si>
  <si>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</si>
  <si>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</si>
  <si>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</si>
  <si>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</si>
  <si>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</si>
  <si>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</si>
  <si>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</si>
  <si>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</si>
  <si>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</si>
  <si>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</si>
  <si>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</si>
  <si>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</si>
  <si>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Agosto Graneles Líquidos</t>
  </si>
  <si>
    <t>Agosto Graneles Sólidos</t>
  </si>
  <si>
    <t>Agosto Mercancía General</t>
  </si>
  <si>
    <t>Agosto Pesca</t>
  </si>
  <si>
    <t>Agosto Mercancía general en contenedores</t>
  </si>
  <si>
    <t>Agosto Avituallamiento</t>
  </si>
  <si>
    <t>Agosto Avituallamiento de combustibles líquidos</t>
  </si>
  <si>
    <t>Agosto Tráfico interior</t>
  </si>
  <si>
    <t>Agosto Mercancías en tránsito</t>
  </si>
  <si>
    <t>Agosto Mercancías en tránsito en contenedores</t>
  </si>
  <si>
    <t>Agosto Tráfico Ro-Ro</t>
  </si>
  <si>
    <t>Agosto Unidades de transporte intermodal Ro-Ro UTIS</t>
  </si>
  <si>
    <t>Agosto Contenedores TEUS</t>
  </si>
  <si>
    <t>Agosto Contenedores en tránsito TEUS</t>
  </si>
  <si>
    <t>Agosto Contenedores entrada-salida nacional TEUS</t>
  </si>
  <si>
    <t>Agosto Contenedores entrada-salida exterior TEUS</t>
  </si>
  <si>
    <t>Agosto Buques mercantes (Número)</t>
  </si>
  <si>
    <t>Agosto Buques mercantes (G.T.)</t>
  </si>
  <si>
    <t>Agosto Buques de crucero (Número)</t>
  </si>
  <si>
    <t>Agosto Pasajeros en régimen de transporte y de crucero (Número)</t>
  </si>
  <si>
    <t>Agosto Pasajeros en régimen de transporte (Número)</t>
  </si>
  <si>
    <t>Agosto Pasajeros de crucero (Número)</t>
  </si>
  <si>
    <t>Agosto Automóviles en régimen de pasaje (Unidades)</t>
  </si>
  <si>
    <t>Agosto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</si>
  <si>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</si>
  <si>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</si>
  <si>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</si>
  <si>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</si>
  <si>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</si>
  <si>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</si>
  <si>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</si>
  <si>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</si>
  <si>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</si>
  <si>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</si>
  <si>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</si>
  <si>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</si>
  <si>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</si>
  <si>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</si>
  <si>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</si>
  <si>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</si>
  <si>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</si>
  <si>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</si>
  <si>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</si>
  <si>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</si>
  <si>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</si>
  <si>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</si>
  <si>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</si>
  <si>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</si>
  <si>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</si>
  <si>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</si>
  <si>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</si>
  <si>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</si>
  <si>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</si>
  <si>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</si>
  <si>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</si>
  <si>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</si>
  <si>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</si>
  <si>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</si>
  <si>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</si>
  <si>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</si>
  <si>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</si>
  <si>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</si>
  <si>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</si>
  <si>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</si>
  <si>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</si>
  <si>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</si>
  <si>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</si>
  <si>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</si>
  <si>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</si>
  <si>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</si>
  <si>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</si>
  <si>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</si>
  <si>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</si>
  <si>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</si>
  <si>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</si>
  <si>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</si>
  <si>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</si>
  <si>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</si>
  <si>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</si>
  <si>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</si>
  <si>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</si>
  <si>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</si>
  <si>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</si>
  <si>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</si>
  <si>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</si>
  <si>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</si>
  <si>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</si>
  <si>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</si>
  <si>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</si>
  <si>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</si>
  <si>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</si>
  <si>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</si>
  <si>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</si>
  <si>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</si>
  <si>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</si>
  <si>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</si>
  <si>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</si>
  <si>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</si>
  <si>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</si>
  <si>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</si>
  <si>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</si>
  <si>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</si>
  <si>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</si>
  <si>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</si>
  <si>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</si>
  <si>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</si>
  <si>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</si>
  <si>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</si>
  <si>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</si>
  <si>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</si>
  <si>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</si>
  <si>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</si>
  <si>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</si>
  <si>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</si>
  <si>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</si>
  <si>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</si>
  <si>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</si>
  <si>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</si>
  <si>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</si>
  <si>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Agosto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</si>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</sst>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10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8%20Agost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15653306</v>
          </cell>
          <cell r="C35">
            <v>15095875</v>
          </cell>
          <cell r="D35">
            <v>123226616</v>
          </cell>
          <cell r="E35">
            <v>117632915</v>
          </cell>
        </row>
      </sheetData>
      <sheetData sheetId="8">
        <row r="35">
          <cell r="B35">
            <v>8101271</v>
          </cell>
          <cell r="C35">
            <v>7529326</v>
          </cell>
          <cell r="D35">
            <v>61529012</v>
          </cell>
          <cell r="E35">
            <v>62045985</v>
          </cell>
        </row>
      </sheetData>
      <sheetData sheetId="9">
        <row r="35">
          <cell r="B35">
            <v>22569123</v>
          </cell>
          <cell r="C35">
            <v>21380428</v>
          </cell>
          <cell r="D35">
            <v>186126927</v>
          </cell>
          <cell r="E35">
            <v>175974498</v>
          </cell>
        </row>
      </sheetData>
      <sheetData sheetId="10">
        <row r="35">
          <cell r="B35">
            <v>16316071</v>
          </cell>
          <cell r="C35">
            <v>14995133</v>
          </cell>
          <cell r="D35">
            <v>129707146</v>
          </cell>
          <cell r="E35">
            <v>119072322</v>
          </cell>
        </row>
      </sheetData>
      <sheetData sheetId="11">
        <row r="35">
          <cell r="B35">
            <v>12795.154000000002</v>
          </cell>
          <cell r="C35">
            <v>11751.444000000001</v>
          </cell>
          <cell r="D35">
            <v>99542.511999999973</v>
          </cell>
          <cell r="E35">
            <v>94857.522999999986</v>
          </cell>
        </row>
      </sheetData>
      <sheetData sheetId="12">
        <row r="35">
          <cell r="B35">
            <v>978462</v>
          </cell>
          <cell r="C35">
            <v>928637</v>
          </cell>
          <cell r="D35">
            <v>7722938</v>
          </cell>
          <cell r="E35">
            <v>7198487</v>
          </cell>
        </row>
      </sheetData>
      <sheetData sheetId="13">
        <row r="35">
          <cell r="B35">
            <v>834287</v>
          </cell>
          <cell r="C35">
            <v>755313</v>
          </cell>
          <cell r="D35">
            <v>6564617</v>
          </cell>
          <cell r="E35">
            <v>5970780</v>
          </cell>
        </row>
      </sheetData>
      <sheetData sheetId="14">
        <row r="35">
          <cell r="B35">
            <v>309586</v>
          </cell>
          <cell r="C35">
            <v>396098</v>
          </cell>
          <cell r="D35">
            <v>2467165</v>
          </cell>
          <cell r="E35">
            <v>2605253</v>
          </cell>
        </row>
      </sheetData>
      <sheetData sheetId="15">
        <row r="35">
          <cell r="B35">
            <v>13054182</v>
          </cell>
          <cell r="C35">
            <v>11803108</v>
          </cell>
          <cell r="D35">
            <v>100368339</v>
          </cell>
          <cell r="E35">
            <v>96286495</v>
          </cell>
        </row>
      </sheetData>
      <sheetData sheetId="16">
        <row r="35">
          <cell r="B35">
            <v>9525595</v>
          </cell>
          <cell r="C35">
            <v>9238750</v>
          </cell>
          <cell r="D35">
            <v>76838163</v>
          </cell>
          <cell r="E35">
            <v>70602891</v>
          </cell>
        </row>
      </sheetData>
      <sheetData sheetId="17">
        <row r="35">
          <cell r="B35">
            <v>5483246</v>
          </cell>
          <cell r="C35">
            <v>5366918</v>
          </cell>
          <cell r="D35">
            <v>47877236</v>
          </cell>
          <cell r="E35">
            <v>48725798</v>
          </cell>
        </row>
      </sheetData>
      <sheetData sheetId="18">
        <row r="35">
          <cell r="B35">
            <v>240031</v>
          </cell>
          <cell r="C35">
            <v>236342</v>
          </cell>
          <cell r="D35">
            <v>2009766</v>
          </cell>
          <cell r="E35">
            <v>2029565</v>
          </cell>
        </row>
      </sheetData>
      <sheetData sheetId="19">
        <row r="35">
          <cell r="B35">
            <v>1518564.75</v>
          </cell>
          <cell r="C35">
            <v>1403763.75</v>
          </cell>
          <cell r="D35">
            <v>11829429.5</v>
          </cell>
          <cell r="E35">
            <v>10922633.25</v>
          </cell>
        </row>
      </sheetData>
      <sheetData sheetId="20">
        <row r="35">
          <cell r="B35">
            <v>766879.25</v>
          </cell>
          <cell r="C35">
            <v>742546.5</v>
          </cell>
          <cell r="D35">
            <v>6141940.6699999999</v>
          </cell>
          <cell r="E35">
            <v>5593524.25</v>
          </cell>
        </row>
      </sheetData>
      <sheetData sheetId="21">
        <row r="35">
          <cell r="B35">
            <v>179234.5</v>
          </cell>
          <cell r="C35">
            <v>175155.75</v>
          </cell>
          <cell r="D35">
            <v>1395974</v>
          </cell>
          <cell r="E35">
            <v>1381709.25</v>
          </cell>
        </row>
      </sheetData>
      <sheetData sheetId="22">
        <row r="35">
          <cell r="B35">
            <v>572451</v>
          </cell>
          <cell r="C35">
            <v>486061.5</v>
          </cell>
          <cell r="D35">
            <v>4291514.83</v>
          </cell>
          <cell r="E35">
            <v>3947399.75</v>
          </cell>
        </row>
      </sheetData>
      <sheetData sheetId="23">
        <row r="35">
          <cell r="B35">
            <v>16359</v>
          </cell>
          <cell r="C35">
            <v>16705</v>
          </cell>
          <cell r="D35">
            <v>104097</v>
          </cell>
          <cell r="E35">
            <v>110577</v>
          </cell>
        </row>
      </sheetData>
      <sheetData sheetId="24">
        <row r="35">
          <cell r="B35">
            <v>226778296</v>
          </cell>
          <cell r="C35">
            <v>240543131</v>
          </cell>
          <cell r="D35">
            <v>1620052652</v>
          </cell>
          <cell r="E35">
            <v>1737449552</v>
          </cell>
        </row>
      </sheetData>
      <sheetData sheetId="25">
        <row r="35">
          <cell r="B35">
            <v>284</v>
          </cell>
          <cell r="C35">
            <v>317</v>
          </cell>
          <cell r="D35">
            <v>2672</v>
          </cell>
          <cell r="E35">
            <v>2675</v>
          </cell>
        </row>
      </sheetData>
      <sheetData sheetId="26">
        <row r="35">
          <cell r="B35">
            <v>5649533</v>
          </cell>
          <cell r="C35">
            <v>6014071</v>
          </cell>
          <cell r="D35">
            <v>21960901</v>
          </cell>
          <cell r="E35">
            <v>26837255</v>
          </cell>
        </row>
      </sheetData>
      <sheetData sheetId="27">
        <row r="35">
          <cell r="B35">
            <v>4724587</v>
          </cell>
          <cell r="C35">
            <v>4803631</v>
          </cell>
          <cell r="D35">
            <v>17538616</v>
          </cell>
          <cell r="E35">
            <v>19506466</v>
          </cell>
        </row>
      </sheetData>
      <sheetData sheetId="28">
        <row r="35">
          <cell r="B35">
            <v>924946</v>
          </cell>
          <cell r="C35">
            <v>1210440</v>
          </cell>
          <cell r="D35">
            <v>4422285</v>
          </cell>
          <cell r="E35">
            <v>7330789</v>
          </cell>
        </row>
      </sheetData>
      <sheetData sheetId="29">
        <row r="35">
          <cell r="B35">
            <v>1130594</v>
          </cell>
          <cell r="C35">
            <v>1136775</v>
          </cell>
          <cell r="D35">
            <v>4317184</v>
          </cell>
          <cell r="E35">
            <v>4781453</v>
          </cell>
        </row>
      </sheetData>
      <sheetData sheetId="30">
        <row r="35">
          <cell r="B35">
            <v>181190</v>
          </cell>
          <cell r="C35">
            <v>230770</v>
          </cell>
          <cell r="D35">
            <v>1969203</v>
          </cell>
          <cell r="E35">
            <v>2591427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opLeftCell="CQ1" workbookViewId="0">
      <selection activeCell="DM3" sqref="DM3:DQ31"/>
    </sheetView>
  </sheetViews>
  <sheetFormatPr baseColWidth="10" defaultColWidth="9.140625" defaultRowHeight="15" x14ac:dyDescent="0.25"/>
  <cols>
    <col min="1" max="1" width="20" customWidth="1"/>
    <col min="14" max="14" width="13.5703125" customWidth="1"/>
    <col min="15" max="15" width="12" customWidth="1"/>
    <col min="17" max="17" width="12.7109375" customWidth="1"/>
    <col min="19" max="19" width="11.42578125" customWidth="1"/>
    <col min="20" max="20" width="12.140625" customWidth="1"/>
    <col min="89" max="89" width="14.85546875" customWidth="1"/>
    <col min="90" max="90" width="14.42578125" customWidth="1"/>
  </cols>
  <sheetData>
    <row r="1" spans="1:121" ht="45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34</v>
      </c>
      <c r="R1" s="2"/>
      <c r="S1" s="2" t="s">
        <v>4</v>
      </c>
      <c r="T1" s="2"/>
      <c r="U1" s="2"/>
      <c r="V1" s="2" t="s">
        <v>33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3" t="s">
        <v>40</v>
      </c>
      <c r="BA1" s="3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652454</v>
      </c>
      <c r="C3" s="8">
        <v>577978</v>
      </c>
      <c r="D3" s="8">
        <v>5681225</v>
      </c>
      <c r="E3" s="8">
        <v>4870589</v>
      </c>
      <c r="F3" s="9">
        <v>-14.26868325053135</v>
      </c>
      <c r="G3" s="8">
        <v>715089</v>
      </c>
      <c r="H3" s="8">
        <v>439230</v>
      </c>
      <c r="I3" s="8">
        <v>2666547</v>
      </c>
      <c r="J3" s="8">
        <v>3759419</v>
      </c>
      <c r="K3" s="9">
        <v>40.984539181195743</v>
      </c>
      <c r="L3" s="8">
        <v>70914</v>
      </c>
      <c r="M3" s="8">
        <v>38729</v>
      </c>
      <c r="N3" s="8">
        <v>671850</v>
      </c>
      <c r="O3" s="8">
        <v>406654</v>
      </c>
      <c r="P3" s="9">
        <v>-39.472501302374042</v>
      </c>
      <c r="Q3" s="8">
        <v>0</v>
      </c>
      <c r="R3" s="8">
        <v>0</v>
      </c>
      <c r="S3" s="8">
        <v>99</v>
      </c>
      <c r="T3" s="8">
        <v>109</v>
      </c>
      <c r="U3" s="9">
        <v>10.1010101010101</v>
      </c>
      <c r="V3" s="8">
        <v>2511.469000000001</v>
      </c>
      <c r="W3" s="8">
        <v>2897.5020000000009</v>
      </c>
      <c r="X3" s="8">
        <v>15786.269</v>
      </c>
      <c r="Y3" s="8">
        <v>20299.028999999999</v>
      </c>
      <c r="Z3" s="9">
        <v>28.586615368077162</v>
      </c>
      <c r="AA3" s="8">
        <v>3322</v>
      </c>
      <c r="AB3" s="8">
        <v>3466</v>
      </c>
      <c r="AC3" s="8">
        <v>34290</v>
      </c>
      <c r="AD3" s="8">
        <v>36369</v>
      </c>
      <c r="AE3" s="9">
        <v>6.0629921259842519</v>
      </c>
      <c r="AF3" s="8">
        <v>2214</v>
      </c>
      <c r="AG3" s="8">
        <v>2512</v>
      </c>
      <c r="AH3" s="8">
        <v>19889</v>
      </c>
      <c r="AI3" s="8">
        <v>21023</v>
      </c>
      <c r="AJ3" s="9">
        <v>5.70164412489315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261197</v>
      </c>
      <c r="AQ3" s="8">
        <v>67746</v>
      </c>
      <c r="AR3" s="8">
        <v>496477</v>
      </c>
      <c r="AS3" s="8">
        <v>1460579</v>
      </c>
      <c r="AT3" s="9">
        <v>194.18865325080509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0</v>
      </c>
      <c r="BK3" s="8">
        <v>0</v>
      </c>
      <c r="BL3" s="8">
        <v>8</v>
      </c>
      <c r="BM3" s="8">
        <v>9</v>
      </c>
      <c r="BN3" s="9">
        <v>12.5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0</v>
      </c>
      <c r="BZ3" s="8">
        <v>0</v>
      </c>
      <c r="CA3" s="8">
        <v>8</v>
      </c>
      <c r="CB3" s="8">
        <v>9</v>
      </c>
      <c r="CC3" s="9">
        <v>12.5</v>
      </c>
      <c r="CD3" s="8">
        <v>92</v>
      </c>
      <c r="CE3" s="8">
        <v>92</v>
      </c>
      <c r="CF3" s="8">
        <v>690</v>
      </c>
      <c r="CG3" s="8">
        <v>721</v>
      </c>
      <c r="CH3" s="9">
        <v>4.4927536231884062</v>
      </c>
      <c r="CI3" s="8">
        <v>2238961</v>
      </c>
      <c r="CJ3" s="8">
        <v>3011004</v>
      </c>
      <c r="CK3" s="8">
        <v>15808685</v>
      </c>
      <c r="CL3" s="8">
        <v>17167629</v>
      </c>
      <c r="CM3" s="9">
        <v>8.5961862103014823</v>
      </c>
      <c r="CN3" s="8">
        <v>9</v>
      </c>
      <c r="CO3" s="8">
        <v>16</v>
      </c>
      <c r="CP3" s="8">
        <v>76</v>
      </c>
      <c r="CQ3" s="8">
        <v>79</v>
      </c>
      <c r="CR3" s="9">
        <v>3.947368421052631</v>
      </c>
      <c r="CS3" s="8">
        <v>22314</v>
      </c>
      <c r="CT3" s="8">
        <v>49921</v>
      </c>
      <c r="CU3" s="8">
        <v>114871</v>
      </c>
      <c r="CV3" s="8">
        <v>201285</v>
      </c>
      <c r="CW3" s="9">
        <v>75.226993758215741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22314</v>
      </c>
      <c r="DD3" s="8">
        <v>49921</v>
      </c>
      <c r="DE3" s="8">
        <v>114871</v>
      </c>
      <c r="DF3" s="8">
        <v>201285</v>
      </c>
      <c r="DG3" s="9">
        <v>75.226993758215741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0</v>
      </c>
      <c r="C4" s="8">
        <v>3006</v>
      </c>
      <c r="D4" s="8">
        <v>17005</v>
      </c>
      <c r="E4" s="8">
        <v>28018</v>
      </c>
      <c r="F4" s="9">
        <v>64.7633049103205</v>
      </c>
      <c r="G4" s="8">
        <v>202886</v>
      </c>
      <c r="H4" s="8">
        <v>90492</v>
      </c>
      <c r="I4" s="8">
        <v>1095799</v>
      </c>
      <c r="J4" s="8">
        <v>1264503</v>
      </c>
      <c r="K4" s="9">
        <v>15.39552417916059</v>
      </c>
      <c r="L4" s="8">
        <v>116970</v>
      </c>
      <c r="M4" s="8">
        <v>110690</v>
      </c>
      <c r="N4" s="8">
        <v>1032880</v>
      </c>
      <c r="O4" s="8">
        <v>847221</v>
      </c>
      <c r="P4" s="9">
        <v>-17.974885756331819</v>
      </c>
      <c r="Q4" s="8">
        <v>102212</v>
      </c>
      <c r="R4" s="8">
        <v>85160</v>
      </c>
      <c r="S4" s="8">
        <v>929814</v>
      </c>
      <c r="T4" s="8">
        <v>726898</v>
      </c>
      <c r="U4" s="9">
        <v>-21.823289389060609</v>
      </c>
      <c r="V4" s="8">
        <v>34.238999999999997</v>
      </c>
      <c r="W4" s="8">
        <v>0</v>
      </c>
      <c r="X4" s="8">
        <v>377.81</v>
      </c>
      <c r="Y4" s="8">
        <v>0</v>
      </c>
      <c r="Z4" s="9">
        <v>-100</v>
      </c>
      <c r="AA4" s="8">
        <v>1337</v>
      </c>
      <c r="AB4" s="8">
        <v>3320</v>
      </c>
      <c r="AC4" s="8">
        <v>13989</v>
      </c>
      <c r="AD4" s="8">
        <v>19333</v>
      </c>
      <c r="AE4" s="9">
        <v>38.201443991707777</v>
      </c>
      <c r="AF4" s="8">
        <v>248</v>
      </c>
      <c r="AG4" s="8">
        <v>173</v>
      </c>
      <c r="AH4" s="8">
        <v>1629</v>
      </c>
      <c r="AI4" s="8">
        <v>1290</v>
      </c>
      <c r="AJ4" s="9">
        <v>-20.810313075506439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1304</v>
      </c>
      <c r="AQ4" s="8">
        <v>1875</v>
      </c>
      <c r="AR4" s="8">
        <v>17437</v>
      </c>
      <c r="AS4" s="8">
        <v>15158</v>
      </c>
      <c r="AT4" s="9">
        <v>-13.06990881458967</v>
      </c>
      <c r="AU4" s="8">
        <v>1304</v>
      </c>
      <c r="AV4" s="8">
        <v>1875</v>
      </c>
      <c r="AW4" s="8">
        <v>17437</v>
      </c>
      <c r="AX4" s="8">
        <v>15158</v>
      </c>
      <c r="AY4" s="9">
        <v>-13.06990881458967</v>
      </c>
      <c r="AZ4" s="8">
        <v>9626</v>
      </c>
      <c r="BA4" s="8">
        <v>409</v>
      </c>
      <c r="BB4" s="8">
        <v>44846</v>
      </c>
      <c r="BC4" s="8">
        <v>11360</v>
      </c>
      <c r="BD4" s="9">
        <v>-74.66886678856531</v>
      </c>
      <c r="BE4" s="8">
        <v>400</v>
      </c>
      <c r="BF4" s="8">
        <v>0</v>
      </c>
      <c r="BG4" s="8">
        <v>1884</v>
      </c>
      <c r="BH4" s="8">
        <v>400</v>
      </c>
      <c r="BI4" s="9">
        <v>-78.768577494692153</v>
      </c>
      <c r="BJ4" s="8">
        <v>16202</v>
      </c>
      <c r="BK4" s="8">
        <v>13911.25</v>
      </c>
      <c r="BL4" s="8">
        <v>142081.25</v>
      </c>
      <c r="BM4" s="8">
        <v>113196.25</v>
      </c>
      <c r="BN4" s="9">
        <v>-20.329916860951041</v>
      </c>
      <c r="BO4" s="8">
        <v>69</v>
      </c>
      <c r="BP4" s="8">
        <v>208</v>
      </c>
      <c r="BQ4" s="8">
        <v>1407</v>
      </c>
      <c r="BR4" s="8">
        <v>1614.5</v>
      </c>
      <c r="BS4" s="9">
        <v>14.747690120824441</v>
      </c>
      <c r="BT4" s="8">
        <v>13054</v>
      </c>
      <c r="BU4" s="8">
        <v>11353</v>
      </c>
      <c r="BV4" s="8">
        <v>121405</v>
      </c>
      <c r="BW4" s="8">
        <v>96355.5</v>
      </c>
      <c r="BX4" s="9">
        <v>-20.633005230427091</v>
      </c>
      <c r="BY4" s="8">
        <v>3079</v>
      </c>
      <c r="BZ4" s="8">
        <v>2350.25</v>
      </c>
      <c r="CA4" s="8">
        <v>19269.25</v>
      </c>
      <c r="CB4" s="8">
        <v>15226.25</v>
      </c>
      <c r="CC4" s="9">
        <v>-20.98161578681059</v>
      </c>
      <c r="CD4" s="8">
        <v>60</v>
      </c>
      <c r="CE4" s="8">
        <v>95</v>
      </c>
      <c r="CF4" s="8">
        <v>429</v>
      </c>
      <c r="CG4" s="8">
        <v>560</v>
      </c>
      <c r="CH4" s="9">
        <v>30.536130536130539</v>
      </c>
      <c r="CI4" s="8">
        <v>1430779</v>
      </c>
      <c r="CJ4" s="8">
        <v>1898473</v>
      </c>
      <c r="CK4" s="8">
        <v>7455338</v>
      </c>
      <c r="CL4" s="8">
        <v>9401245</v>
      </c>
      <c r="CM4" s="9">
        <v>26.100855521238611</v>
      </c>
      <c r="CN4" s="8">
        <v>9</v>
      </c>
      <c r="CO4" s="8">
        <v>8</v>
      </c>
      <c r="CP4" s="8">
        <v>34</v>
      </c>
      <c r="CQ4" s="8">
        <v>51</v>
      </c>
      <c r="CR4" s="9">
        <v>50</v>
      </c>
      <c r="CS4" s="8">
        <v>33509</v>
      </c>
      <c r="CT4" s="8">
        <v>69939</v>
      </c>
      <c r="CU4" s="8">
        <v>146426</v>
      </c>
      <c r="CV4" s="8">
        <v>246455</v>
      </c>
      <c r="CW4" s="9">
        <v>68.313687459877343</v>
      </c>
      <c r="CX4" s="8">
        <v>10722</v>
      </c>
      <c r="CY4" s="8">
        <v>36784</v>
      </c>
      <c r="CZ4" s="8">
        <v>81945</v>
      </c>
      <c r="DA4" s="8">
        <v>120421</v>
      </c>
      <c r="DB4" s="9">
        <v>46.953444383427922</v>
      </c>
      <c r="DC4" s="8">
        <v>22787</v>
      </c>
      <c r="DD4" s="8">
        <v>33155</v>
      </c>
      <c r="DE4" s="8">
        <v>64481</v>
      </c>
      <c r="DF4" s="8">
        <v>126034</v>
      </c>
      <c r="DG4" s="9">
        <v>95.459127494920978</v>
      </c>
      <c r="DH4" s="8">
        <v>2679</v>
      </c>
      <c r="DI4" s="8">
        <v>8833</v>
      </c>
      <c r="DJ4" s="8">
        <v>19129</v>
      </c>
      <c r="DK4" s="8">
        <v>30024</v>
      </c>
      <c r="DL4" s="9">
        <v>56.955408019237808</v>
      </c>
      <c r="DM4" s="8">
        <v>98</v>
      </c>
      <c r="DN4" s="8">
        <v>253</v>
      </c>
      <c r="DO4" s="8">
        <v>1008</v>
      </c>
      <c r="DP4" s="8">
        <v>1501</v>
      </c>
      <c r="DQ4" s="9">
        <v>48.908730158730151</v>
      </c>
    </row>
    <row r="5" spans="1:121" x14ac:dyDescent="0.25">
      <c r="A5" s="7" t="s">
        <v>56</v>
      </c>
      <c r="B5" s="8">
        <v>3006</v>
      </c>
      <c r="C5" s="8">
        <v>7000</v>
      </c>
      <c r="D5" s="8">
        <v>63101</v>
      </c>
      <c r="E5" s="8">
        <v>15227</v>
      </c>
      <c r="F5" s="9">
        <v>-75.868845184703886</v>
      </c>
      <c r="G5" s="8">
        <v>521855</v>
      </c>
      <c r="H5" s="8">
        <v>360844</v>
      </c>
      <c r="I5" s="8">
        <v>2761227</v>
      </c>
      <c r="J5" s="8">
        <v>2751940</v>
      </c>
      <c r="K5" s="9">
        <v>-0.33633598396654918</v>
      </c>
      <c r="L5" s="8">
        <v>115530</v>
      </c>
      <c r="M5" s="8">
        <v>104216</v>
      </c>
      <c r="N5" s="8">
        <v>1058200</v>
      </c>
      <c r="O5" s="8">
        <v>822081</v>
      </c>
      <c r="P5" s="9">
        <v>-22.31326781326781</v>
      </c>
      <c r="Q5" s="8">
        <v>16237</v>
      </c>
      <c r="R5" s="8">
        <v>24354</v>
      </c>
      <c r="S5" s="8">
        <v>298103</v>
      </c>
      <c r="T5" s="8">
        <v>127071</v>
      </c>
      <c r="U5" s="9">
        <v>-57.373458167143568</v>
      </c>
      <c r="V5" s="8">
        <v>309.94600000000003</v>
      </c>
      <c r="W5" s="8">
        <v>450.50900000000001</v>
      </c>
      <c r="X5" s="8">
        <v>2226.4940000000001</v>
      </c>
      <c r="Y5" s="8">
        <v>2379.643</v>
      </c>
      <c r="Z5" s="9">
        <v>6.8784824931034896</v>
      </c>
      <c r="AA5" s="8">
        <v>11315</v>
      </c>
      <c r="AB5" s="8">
        <v>14553</v>
      </c>
      <c r="AC5" s="8">
        <v>53171</v>
      </c>
      <c r="AD5" s="8">
        <v>65213</v>
      </c>
      <c r="AE5" s="9">
        <v>22.64768388783359</v>
      </c>
      <c r="AF5" s="8">
        <v>6376</v>
      </c>
      <c r="AG5" s="8">
        <v>7072</v>
      </c>
      <c r="AH5" s="8">
        <v>26979</v>
      </c>
      <c r="AI5" s="8">
        <v>34131</v>
      </c>
      <c r="AJ5" s="9">
        <v>26.509507394640281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192</v>
      </c>
      <c r="AQ5" s="8">
        <v>0</v>
      </c>
      <c r="AR5" s="8">
        <v>11190</v>
      </c>
      <c r="AS5" s="8">
        <v>43</v>
      </c>
      <c r="AT5" s="9">
        <v>-99.61572832886506</v>
      </c>
      <c r="AU5" s="8">
        <v>192</v>
      </c>
      <c r="AV5" s="8">
        <v>0</v>
      </c>
      <c r="AW5" s="8">
        <v>659</v>
      </c>
      <c r="AX5" s="8">
        <v>43</v>
      </c>
      <c r="AY5" s="9">
        <v>-93.474962063732931</v>
      </c>
      <c r="AZ5" s="8">
        <v>63780</v>
      </c>
      <c r="BA5" s="8">
        <v>51875</v>
      </c>
      <c r="BB5" s="8">
        <v>593072</v>
      </c>
      <c r="BC5" s="8">
        <v>513082</v>
      </c>
      <c r="BD5" s="9">
        <v>-13.487401192435311</v>
      </c>
      <c r="BE5" s="8">
        <v>3722</v>
      </c>
      <c r="BF5" s="8">
        <v>2900</v>
      </c>
      <c r="BG5" s="8">
        <v>29629</v>
      </c>
      <c r="BH5" s="8">
        <v>26328</v>
      </c>
      <c r="BI5" s="9">
        <v>-11.141111748624651</v>
      </c>
      <c r="BJ5" s="8">
        <v>1231</v>
      </c>
      <c r="BK5" s="8">
        <v>1635</v>
      </c>
      <c r="BL5" s="8">
        <v>17423</v>
      </c>
      <c r="BM5" s="8">
        <v>10486</v>
      </c>
      <c r="BN5" s="9">
        <v>-39.815186822016877</v>
      </c>
      <c r="BO5" s="8">
        <v>96</v>
      </c>
      <c r="BP5" s="8">
        <v>0</v>
      </c>
      <c r="BQ5" s="8">
        <v>267</v>
      </c>
      <c r="BR5" s="8">
        <v>17</v>
      </c>
      <c r="BS5" s="9">
        <v>-93.632958801498134</v>
      </c>
      <c r="BT5" s="8">
        <v>177</v>
      </c>
      <c r="BU5" s="8">
        <v>556</v>
      </c>
      <c r="BV5" s="8">
        <v>2137.5</v>
      </c>
      <c r="BW5" s="8">
        <v>4948.5</v>
      </c>
      <c r="BX5" s="9">
        <v>131.50877192982449</v>
      </c>
      <c r="BY5" s="8">
        <v>958</v>
      </c>
      <c r="BZ5" s="8">
        <v>1079</v>
      </c>
      <c r="CA5" s="8">
        <v>15018.5</v>
      </c>
      <c r="CB5" s="8">
        <v>5520.5</v>
      </c>
      <c r="CC5" s="9">
        <v>-63.242001531444558</v>
      </c>
      <c r="CD5" s="8">
        <v>253</v>
      </c>
      <c r="CE5" s="8">
        <v>281</v>
      </c>
      <c r="CF5" s="8">
        <v>1220</v>
      </c>
      <c r="CG5" s="8">
        <v>1339</v>
      </c>
      <c r="CH5" s="9">
        <v>9.7540983606557319</v>
      </c>
      <c r="CI5" s="8">
        <v>4359759</v>
      </c>
      <c r="CJ5" s="8">
        <v>5285546</v>
      </c>
      <c r="CK5" s="8">
        <v>19339528</v>
      </c>
      <c r="CL5" s="8">
        <v>24084114</v>
      </c>
      <c r="CM5" s="9">
        <v>24.533101324913421</v>
      </c>
      <c r="CN5" s="8">
        <v>2</v>
      </c>
      <c r="CO5" s="8">
        <v>3</v>
      </c>
      <c r="CP5" s="8">
        <v>9</v>
      </c>
      <c r="CQ5" s="8">
        <v>12</v>
      </c>
      <c r="CR5" s="9">
        <v>33.333333333333343</v>
      </c>
      <c r="CS5" s="8">
        <v>232504</v>
      </c>
      <c r="CT5" s="8">
        <v>236152</v>
      </c>
      <c r="CU5" s="8">
        <v>539747</v>
      </c>
      <c r="CV5" s="8">
        <v>648492</v>
      </c>
      <c r="CW5" s="9">
        <v>20.14740239408464</v>
      </c>
      <c r="CX5" s="8">
        <v>232033</v>
      </c>
      <c r="CY5" s="8">
        <v>235215</v>
      </c>
      <c r="CZ5" s="8">
        <v>537086</v>
      </c>
      <c r="DA5" s="8">
        <v>644157</v>
      </c>
      <c r="DB5" s="9">
        <v>19.93554104929191</v>
      </c>
      <c r="DC5" s="8">
        <v>471</v>
      </c>
      <c r="DD5" s="8">
        <v>937</v>
      </c>
      <c r="DE5" s="8">
        <v>2661</v>
      </c>
      <c r="DF5" s="8">
        <v>4335</v>
      </c>
      <c r="DG5" s="9">
        <v>62.908680947012407</v>
      </c>
      <c r="DH5" s="8">
        <v>52195</v>
      </c>
      <c r="DI5" s="8">
        <v>55941</v>
      </c>
      <c r="DJ5" s="8">
        <v>124767</v>
      </c>
      <c r="DK5" s="8">
        <v>163803</v>
      </c>
      <c r="DL5" s="9">
        <v>31.287119190170468</v>
      </c>
      <c r="DM5" s="8">
        <v>138</v>
      </c>
      <c r="DN5" s="8">
        <v>157</v>
      </c>
      <c r="DO5" s="8">
        <v>1984</v>
      </c>
      <c r="DP5" s="8">
        <v>1638</v>
      </c>
      <c r="DQ5" s="9">
        <v>-17.43951612903226</v>
      </c>
    </row>
    <row r="6" spans="1:121" x14ac:dyDescent="0.25">
      <c r="A6" s="7" t="s">
        <v>57</v>
      </c>
      <c r="B6" s="8">
        <v>75086</v>
      </c>
      <c r="C6" s="8">
        <v>79563</v>
      </c>
      <c r="D6" s="8">
        <v>447684</v>
      </c>
      <c r="E6" s="8">
        <v>475359</v>
      </c>
      <c r="F6" s="9">
        <v>6.1818157450344406</v>
      </c>
      <c r="G6" s="8">
        <v>147827</v>
      </c>
      <c r="H6" s="8">
        <v>238096</v>
      </c>
      <c r="I6" s="8">
        <v>2064891</v>
      </c>
      <c r="J6" s="8">
        <v>1941158</v>
      </c>
      <c r="K6" s="9">
        <v>-5.9922291297700534</v>
      </c>
      <c r="L6" s="8">
        <v>59232</v>
      </c>
      <c r="M6" s="8">
        <v>119102</v>
      </c>
      <c r="N6" s="8">
        <v>727741</v>
      </c>
      <c r="O6" s="8">
        <v>777700</v>
      </c>
      <c r="P6" s="9">
        <v>6.864942335253887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1020.706</v>
      </c>
      <c r="W6" s="8">
        <v>711.95400000000018</v>
      </c>
      <c r="X6" s="8">
        <v>11491.839</v>
      </c>
      <c r="Y6" s="8">
        <v>5952.2390000000014</v>
      </c>
      <c r="Z6" s="9">
        <v>-48.20464331252812</v>
      </c>
      <c r="AA6" s="8">
        <v>4327</v>
      </c>
      <c r="AB6" s="8">
        <v>4434</v>
      </c>
      <c r="AC6" s="8">
        <v>39713</v>
      </c>
      <c r="AD6" s="8">
        <v>36189</v>
      </c>
      <c r="AE6" s="9">
        <v>-8.8736685720041351</v>
      </c>
      <c r="AF6" s="8">
        <v>1058</v>
      </c>
      <c r="AG6" s="8">
        <v>1070</v>
      </c>
      <c r="AH6" s="8">
        <v>12140</v>
      </c>
      <c r="AI6" s="8">
        <v>9945</v>
      </c>
      <c r="AJ6" s="9">
        <v>-18.080724876441518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0</v>
      </c>
      <c r="BA6" s="8">
        <v>0</v>
      </c>
      <c r="BB6" s="8">
        <v>44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53</v>
      </c>
      <c r="CE6" s="8">
        <v>73</v>
      </c>
      <c r="CF6" s="8">
        <v>543</v>
      </c>
      <c r="CG6" s="8">
        <v>541</v>
      </c>
      <c r="CH6" s="9">
        <v>-0.36832412523020253</v>
      </c>
      <c r="CI6" s="8">
        <v>360170</v>
      </c>
      <c r="CJ6" s="8">
        <v>618697</v>
      </c>
      <c r="CK6" s="8">
        <v>3921346</v>
      </c>
      <c r="CL6" s="8">
        <v>4436817</v>
      </c>
      <c r="CM6" s="9">
        <v>13.14525675622605</v>
      </c>
      <c r="CN6" s="8">
        <v>0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2682846</v>
      </c>
      <c r="C7" s="8">
        <v>2345110</v>
      </c>
      <c r="D7" s="8">
        <v>19055341</v>
      </c>
      <c r="E7" s="8">
        <v>17604756</v>
      </c>
      <c r="F7" s="9">
        <v>-7.612485129497288</v>
      </c>
      <c r="G7" s="8">
        <v>151921</v>
      </c>
      <c r="H7" s="8">
        <v>22314</v>
      </c>
      <c r="I7" s="8">
        <v>1060376</v>
      </c>
      <c r="J7" s="8">
        <v>330930</v>
      </c>
      <c r="K7" s="9">
        <v>-68.7912589496556</v>
      </c>
      <c r="L7" s="8">
        <v>5776590</v>
      </c>
      <c r="M7" s="8">
        <v>5681524</v>
      </c>
      <c r="N7" s="8">
        <v>47474678</v>
      </c>
      <c r="O7" s="8">
        <v>47145792</v>
      </c>
      <c r="P7" s="9">
        <v>-0.6927608861296477</v>
      </c>
      <c r="Q7" s="8">
        <v>4940772</v>
      </c>
      <c r="R7" s="8">
        <v>4968804</v>
      </c>
      <c r="S7" s="8">
        <v>37566342</v>
      </c>
      <c r="T7" s="8">
        <v>37825903</v>
      </c>
      <c r="U7" s="9">
        <v>0.69094031034482839</v>
      </c>
      <c r="V7" s="8">
        <v>91.57</v>
      </c>
      <c r="W7" s="8">
        <v>105.285</v>
      </c>
      <c r="X7" s="8">
        <v>522.00999999999988</v>
      </c>
      <c r="Y7" s="8">
        <v>477.82400000000013</v>
      </c>
      <c r="Z7" s="9">
        <v>-8.4645888009807919</v>
      </c>
      <c r="AA7" s="8">
        <v>350250</v>
      </c>
      <c r="AB7" s="8">
        <v>353031</v>
      </c>
      <c r="AC7" s="8">
        <v>2697198</v>
      </c>
      <c r="AD7" s="8">
        <v>2458839</v>
      </c>
      <c r="AE7" s="9">
        <v>-8.8372822462422107</v>
      </c>
      <c r="AF7" s="8">
        <v>331229</v>
      </c>
      <c r="AG7" s="8">
        <v>336198</v>
      </c>
      <c r="AH7" s="8">
        <v>2565898</v>
      </c>
      <c r="AI7" s="8">
        <v>2340472</v>
      </c>
      <c r="AJ7" s="9">
        <v>-8.7854622436277623</v>
      </c>
      <c r="AK7" s="8">
        <v>302050</v>
      </c>
      <c r="AL7" s="8">
        <v>365521</v>
      </c>
      <c r="AM7" s="8">
        <v>2327630</v>
      </c>
      <c r="AN7" s="8">
        <v>2477185</v>
      </c>
      <c r="AO7" s="9">
        <v>6.425205036883014</v>
      </c>
      <c r="AP7" s="8">
        <v>5579341</v>
      </c>
      <c r="AQ7" s="8">
        <v>5557771</v>
      </c>
      <c r="AR7" s="8">
        <v>42042097</v>
      </c>
      <c r="AS7" s="8">
        <v>42248137</v>
      </c>
      <c r="AT7" s="9">
        <v>0.49008021650300287</v>
      </c>
      <c r="AU7" s="8">
        <v>4343375</v>
      </c>
      <c r="AV7" s="8">
        <v>4437604</v>
      </c>
      <c r="AW7" s="8">
        <v>33321887</v>
      </c>
      <c r="AX7" s="8">
        <v>33661194</v>
      </c>
      <c r="AY7" s="9">
        <v>1.018270663963293</v>
      </c>
      <c r="AZ7" s="8">
        <v>830771</v>
      </c>
      <c r="BA7" s="8">
        <v>707738</v>
      </c>
      <c r="BB7" s="8">
        <v>9822427</v>
      </c>
      <c r="BC7" s="8">
        <v>9274404</v>
      </c>
      <c r="BD7" s="9">
        <v>-5.5793033636187914</v>
      </c>
      <c r="BE7" s="8">
        <v>27486</v>
      </c>
      <c r="BF7" s="8">
        <v>24761</v>
      </c>
      <c r="BG7" s="8">
        <v>315368</v>
      </c>
      <c r="BH7" s="8">
        <v>312163</v>
      </c>
      <c r="BI7" s="9">
        <v>-1.016273052433988</v>
      </c>
      <c r="BJ7" s="8">
        <v>418027</v>
      </c>
      <c r="BK7" s="8">
        <v>424698</v>
      </c>
      <c r="BL7" s="8">
        <v>3177637</v>
      </c>
      <c r="BM7" s="8">
        <v>3165262</v>
      </c>
      <c r="BN7" s="9">
        <v>-0.38944032940200662</v>
      </c>
      <c r="BO7" s="8">
        <v>346283</v>
      </c>
      <c r="BP7" s="8">
        <v>358404</v>
      </c>
      <c r="BQ7" s="8">
        <v>2645472</v>
      </c>
      <c r="BR7" s="8">
        <v>2641602</v>
      </c>
      <c r="BS7" s="9">
        <v>-0.14628769459665139</v>
      </c>
      <c r="BT7" s="8">
        <v>2</v>
      </c>
      <c r="BU7" s="8">
        <v>38</v>
      </c>
      <c r="BV7" s="8">
        <v>136</v>
      </c>
      <c r="BW7" s="8">
        <v>51</v>
      </c>
      <c r="BX7" s="9">
        <v>-62.5</v>
      </c>
      <c r="BY7" s="8">
        <v>71742</v>
      </c>
      <c r="BZ7" s="8">
        <v>66256</v>
      </c>
      <c r="CA7" s="8">
        <v>532029</v>
      </c>
      <c r="CB7" s="8">
        <v>523609</v>
      </c>
      <c r="CC7" s="9">
        <v>-1.5826204962511381</v>
      </c>
      <c r="CD7" s="8">
        <v>3169</v>
      </c>
      <c r="CE7" s="8">
        <v>3237</v>
      </c>
      <c r="CF7" s="8">
        <v>17803</v>
      </c>
      <c r="CG7" s="8">
        <v>20100</v>
      </c>
      <c r="CH7" s="9">
        <v>12.90231983373589</v>
      </c>
      <c r="CI7" s="8">
        <v>48869173</v>
      </c>
      <c r="CJ7" s="8">
        <v>52517626</v>
      </c>
      <c r="CK7" s="8">
        <v>314713883</v>
      </c>
      <c r="CL7" s="8">
        <v>357640096</v>
      </c>
      <c r="CM7" s="9">
        <v>13.63975830707157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1069977</v>
      </c>
      <c r="CT7" s="8">
        <v>1203008</v>
      </c>
      <c r="CU7" s="8">
        <v>3078483</v>
      </c>
      <c r="CV7" s="8">
        <v>4078341</v>
      </c>
      <c r="CW7" s="9">
        <v>32.478919000039951</v>
      </c>
      <c r="CX7" s="8">
        <v>1069977</v>
      </c>
      <c r="CY7" s="8">
        <v>1203008</v>
      </c>
      <c r="CZ7" s="8">
        <v>3078483</v>
      </c>
      <c r="DA7" s="8">
        <v>4078317</v>
      </c>
      <c r="DB7" s="9">
        <v>32.478139395280067</v>
      </c>
      <c r="DC7" s="8">
        <v>0</v>
      </c>
      <c r="DD7" s="8">
        <v>0</v>
      </c>
      <c r="DE7" s="8">
        <v>0</v>
      </c>
      <c r="DF7" s="8">
        <v>24</v>
      </c>
      <c r="DG7" s="9" t="s">
        <v>75</v>
      </c>
      <c r="DH7" s="8">
        <v>240182</v>
      </c>
      <c r="DI7" s="8">
        <v>271098</v>
      </c>
      <c r="DJ7" s="8">
        <v>648920</v>
      </c>
      <c r="DK7" s="8">
        <v>874190</v>
      </c>
      <c r="DL7" s="9">
        <v>34.714602724526912</v>
      </c>
      <c r="DM7" s="8">
        <v>300</v>
      </c>
      <c r="DN7" s="8">
        <v>326</v>
      </c>
      <c r="DO7" s="8">
        <v>2070</v>
      </c>
      <c r="DP7" s="8">
        <v>2618</v>
      </c>
      <c r="DQ7" s="9">
        <v>26.473429951690822</v>
      </c>
    </row>
    <row r="8" spans="1:121" x14ac:dyDescent="0.25">
      <c r="A8" s="7" t="s">
        <v>59</v>
      </c>
      <c r="B8" s="8">
        <v>185382</v>
      </c>
      <c r="C8" s="8">
        <v>221039</v>
      </c>
      <c r="D8" s="8">
        <v>1027483</v>
      </c>
      <c r="E8" s="8">
        <v>1013941</v>
      </c>
      <c r="F8" s="9">
        <v>-1.317978010341776</v>
      </c>
      <c r="G8" s="8">
        <v>180248</v>
      </c>
      <c r="H8" s="8">
        <v>242771</v>
      </c>
      <c r="I8" s="8">
        <v>1107986</v>
      </c>
      <c r="J8" s="8">
        <v>1427086</v>
      </c>
      <c r="K8" s="9">
        <v>28.800002888123149</v>
      </c>
      <c r="L8" s="8">
        <v>169181</v>
      </c>
      <c r="M8" s="8">
        <v>162047</v>
      </c>
      <c r="N8" s="8">
        <v>1536131</v>
      </c>
      <c r="O8" s="8">
        <v>1387668</v>
      </c>
      <c r="P8" s="9">
        <v>-9.664735624761164</v>
      </c>
      <c r="Q8" s="8">
        <v>123200</v>
      </c>
      <c r="R8" s="8">
        <v>118515</v>
      </c>
      <c r="S8" s="8">
        <v>1117081</v>
      </c>
      <c r="T8" s="8">
        <v>972240</v>
      </c>
      <c r="U8" s="9">
        <v>-12.966024845109709</v>
      </c>
      <c r="V8" s="8">
        <v>1643.9870000000001</v>
      </c>
      <c r="W8" s="8">
        <v>1126.7539999999999</v>
      </c>
      <c r="X8" s="8">
        <v>9156.851999999999</v>
      </c>
      <c r="Y8" s="8">
        <v>8423.7749999999996</v>
      </c>
      <c r="Z8" s="9">
        <v>-8.0057753472481465</v>
      </c>
      <c r="AA8" s="8">
        <v>7662</v>
      </c>
      <c r="AB8" s="8">
        <v>9330</v>
      </c>
      <c r="AC8" s="8">
        <v>106032</v>
      </c>
      <c r="AD8" s="8">
        <v>76674</v>
      </c>
      <c r="AE8" s="9">
        <v>-27.687867813490271</v>
      </c>
      <c r="AF8" s="8">
        <v>1435</v>
      </c>
      <c r="AG8" s="8">
        <v>1773</v>
      </c>
      <c r="AH8" s="8">
        <v>22941</v>
      </c>
      <c r="AI8" s="8">
        <v>16417</v>
      </c>
      <c r="AJ8" s="9">
        <v>-28.43816747308313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201202</v>
      </c>
      <c r="AQ8" s="8">
        <v>228488</v>
      </c>
      <c r="AR8" s="8">
        <v>1387053</v>
      </c>
      <c r="AS8" s="8">
        <v>1179919</v>
      </c>
      <c r="AT8" s="9">
        <v>-14.93338754899777</v>
      </c>
      <c r="AU8" s="8">
        <v>23046</v>
      </c>
      <c r="AV8" s="8">
        <v>16349</v>
      </c>
      <c r="AW8" s="8">
        <v>265216</v>
      </c>
      <c r="AX8" s="8">
        <v>141068</v>
      </c>
      <c r="AY8" s="9">
        <v>-46.810147200772199</v>
      </c>
      <c r="AZ8" s="8">
        <v>64339</v>
      </c>
      <c r="BA8" s="8">
        <v>58497</v>
      </c>
      <c r="BB8" s="8">
        <v>509145</v>
      </c>
      <c r="BC8" s="8">
        <v>537380</v>
      </c>
      <c r="BD8" s="9">
        <v>5.5455714973141284</v>
      </c>
      <c r="BE8" s="8">
        <v>2069</v>
      </c>
      <c r="BF8" s="8">
        <v>1930</v>
      </c>
      <c r="BG8" s="8">
        <v>16515</v>
      </c>
      <c r="BH8" s="8">
        <v>16609</v>
      </c>
      <c r="BI8" s="9">
        <v>0.56917953375719321</v>
      </c>
      <c r="BJ8" s="8">
        <v>17974</v>
      </c>
      <c r="BK8" s="8">
        <v>15946</v>
      </c>
      <c r="BL8" s="8">
        <v>150483.75</v>
      </c>
      <c r="BM8" s="8">
        <v>128808.5</v>
      </c>
      <c r="BN8" s="9">
        <v>-14.403714686801729</v>
      </c>
      <c r="BO8" s="8">
        <v>2111.75</v>
      </c>
      <c r="BP8" s="8">
        <v>1425.75</v>
      </c>
      <c r="BQ8" s="8">
        <v>23450.25</v>
      </c>
      <c r="BR8" s="8">
        <v>12265.25</v>
      </c>
      <c r="BS8" s="9">
        <v>-47.69671965117643</v>
      </c>
      <c r="BT8" s="8">
        <v>13521.25</v>
      </c>
      <c r="BU8" s="8">
        <v>11886.25</v>
      </c>
      <c r="BV8" s="8">
        <v>103194.5</v>
      </c>
      <c r="BW8" s="8">
        <v>97488.5</v>
      </c>
      <c r="BX8" s="9">
        <v>-5.5293644525628736</v>
      </c>
      <c r="BY8" s="8">
        <v>2341</v>
      </c>
      <c r="BZ8" s="8">
        <v>2634</v>
      </c>
      <c r="CA8" s="8">
        <v>23839</v>
      </c>
      <c r="CB8" s="8">
        <v>19054.75</v>
      </c>
      <c r="CC8" s="9">
        <v>-20.069004572339441</v>
      </c>
      <c r="CD8" s="8">
        <v>122</v>
      </c>
      <c r="CE8" s="8">
        <v>134</v>
      </c>
      <c r="CF8" s="8">
        <v>1029</v>
      </c>
      <c r="CG8" s="8">
        <v>1017</v>
      </c>
      <c r="CH8" s="9">
        <v>-1.166180758017489</v>
      </c>
      <c r="CI8" s="8">
        <v>2771451</v>
      </c>
      <c r="CJ8" s="8">
        <v>3971807</v>
      </c>
      <c r="CK8" s="8">
        <v>22716608</v>
      </c>
      <c r="CL8" s="8">
        <v>25564322</v>
      </c>
      <c r="CM8" s="9">
        <v>12.535824010345211</v>
      </c>
      <c r="CN8" s="8">
        <v>22</v>
      </c>
      <c r="CO8" s="8">
        <v>27</v>
      </c>
      <c r="CP8" s="8">
        <v>181</v>
      </c>
      <c r="CQ8" s="8">
        <v>201</v>
      </c>
      <c r="CR8" s="9">
        <v>11.049723756906079</v>
      </c>
      <c r="CS8" s="8">
        <v>41044</v>
      </c>
      <c r="CT8" s="8">
        <v>75898</v>
      </c>
      <c r="CU8" s="8">
        <v>218376</v>
      </c>
      <c r="CV8" s="8">
        <v>388209</v>
      </c>
      <c r="CW8" s="9">
        <v>77.770908891086947</v>
      </c>
      <c r="CX8" s="8">
        <v>3323</v>
      </c>
      <c r="CY8" s="8">
        <v>2747</v>
      </c>
      <c r="CZ8" s="8">
        <v>14972</v>
      </c>
      <c r="DA8" s="8">
        <v>16978</v>
      </c>
      <c r="DB8" s="9">
        <v>13.398343574672721</v>
      </c>
      <c r="DC8" s="8">
        <v>37721</v>
      </c>
      <c r="DD8" s="8">
        <v>73151</v>
      </c>
      <c r="DE8" s="8">
        <v>203404</v>
      </c>
      <c r="DF8" s="8">
        <v>371231</v>
      </c>
      <c r="DG8" s="9">
        <v>82.509193526184333</v>
      </c>
      <c r="DH8" s="8">
        <v>1644</v>
      </c>
      <c r="DI8" s="8">
        <v>1340</v>
      </c>
      <c r="DJ8" s="8">
        <v>8291</v>
      </c>
      <c r="DK8" s="8">
        <v>9478</v>
      </c>
      <c r="DL8" s="9">
        <v>14.316728983234841</v>
      </c>
      <c r="DM8" s="8">
        <v>819</v>
      </c>
      <c r="DN8" s="8">
        <v>917</v>
      </c>
      <c r="DO8" s="8">
        <v>7826</v>
      </c>
      <c r="DP8" s="8">
        <v>13893</v>
      </c>
      <c r="DQ8" s="9">
        <v>77.523639151546121</v>
      </c>
    </row>
    <row r="9" spans="1:121" x14ac:dyDescent="0.25">
      <c r="A9" s="7" t="s">
        <v>60</v>
      </c>
      <c r="B9" s="8">
        <v>141911</v>
      </c>
      <c r="C9" s="8">
        <v>168393</v>
      </c>
      <c r="D9" s="8">
        <v>1018351</v>
      </c>
      <c r="E9" s="8">
        <v>1039436</v>
      </c>
      <c r="F9" s="9">
        <v>2.0705041778325892</v>
      </c>
      <c r="G9" s="8">
        <v>30518</v>
      </c>
      <c r="H9" s="8">
        <v>18955</v>
      </c>
      <c r="I9" s="8">
        <v>269297</v>
      </c>
      <c r="J9" s="8">
        <v>276207</v>
      </c>
      <c r="K9" s="9">
        <v>2.565940207280434</v>
      </c>
      <c r="L9" s="8">
        <v>1240334</v>
      </c>
      <c r="M9" s="8">
        <v>1291798</v>
      </c>
      <c r="N9" s="8">
        <v>9291942</v>
      </c>
      <c r="O9" s="8">
        <v>9799110</v>
      </c>
      <c r="P9" s="9">
        <v>5.4581485764762618</v>
      </c>
      <c r="Q9" s="8">
        <v>34917</v>
      </c>
      <c r="R9" s="8">
        <v>30861</v>
      </c>
      <c r="S9" s="8">
        <v>257724</v>
      </c>
      <c r="T9" s="8">
        <v>241254</v>
      </c>
      <c r="U9" s="9">
        <v>-6.3905573404106661</v>
      </c>
      <c r="V9" s="8">
        <v>176.393</v>
      </c>
      <c r="W9" s="8">
        <v>112.726</v>
      </c>
      <c r="X9" s="8">
        <v>1262.5070000000001</v>
      </c>
      <c r="Y9" s="8">
        <v>994.25499999999988</v>
      </c>
      <c r="Z9" s="9">
        <v>-21.247565360033661</v>
      </c>
      <c r="AA9" s="8">
        <v>9040</v>
      </c>
      <c r="AB9" s="8">
        <v>24007</v>
      </c>
      <c r="AC9" s="8">
        <v>54435</v>
      </c>
      <c r="AD9" s="8">
        <v>99457</v>
      </c>
      <c r="AE9" s="9">
        <v>82.707816662074038</v>
      </c>
      <c r="AF9" s="8">
        <v>208</v>
      </c>
      <c r="AG9" s="8">
        <v>80</v>
      </c>
      <c r="AH9" s="8">
        <v>1268</v>
      </c>
      <c r="AI9" s="8">
        <v>888</v>
      </c>
      <c r="AJ9" s="9">
        <v>-29.968454258675081</v>
      </c>
      <c r="AK9" s="8">
        <v>0</v>
      </c>
      <c r="AL9" s="8">
        <v>461</v>
      </c>
      <c r="AM9" s="8">
        <v>0</v>
      </c>
      <c r="AN9" s="8">
        <v>4094</v>
      </c>
      <c r="AO9" s="9" t="s">
        <v>75</v>
      </c>
      <c r="AP9" s="8">
        <v>878</v>
      </c>
      <c r="AQ9" s="8">
        <v>875</v>
      </c>
      <c r="AR9" s="8">
        <v>15541</v>
      </c>
      <c r="AS9" s="8">
        <v>9545</v>
      </c>
      <c r="AT9" s="9">
        <v>-38.58181584196641</v>
      </c>
      <c r="AU9" s="8">
        <v>0</v>
      </c>
      <c r="AV9" s="8">
        <v>0</v>
      </c>
      <c r="AW9" s="8">
        <v>10</v>
      </c>
      <c r="AX9" s="8">
        <v>2</v>
      </c>
      <c r="AY9" s="9">
        <v>-80</v>
      </c>
      <c r="AZ9" s="8">
        <v>1237058</v>
      </c>
      <c r="BA9" s="8">
        <v>1259625</v>
      </c>
      <c r="BB9" s="8">
        <v>9227023</v>
      </c>
      <c r="BC9" s="8">
        <v>9668061</v>
      </c>
      <c r="BD9" s="9">
        <v>4.7798515295778543</v>
      </c>
      <c r="BE9" s="8">
        <v>58554</v>
      </c>
      <c r="BF9" s="8">
        <v>58924</v>
      </c>
      <c r="BG9" s="8">
        <v>443269</v>
      </c>
      <c r="BH9" s="8">
        <v>459832</v>
      </c>
      <c r="BI9" s="9">
        <v>3.736557259812884</v>
      </c>
      <c r="BJ9" s="8">
        <v>9142</v>
      </c>
      <c r="BK9" s="8">
        <v>8412</v>
      </c>
      <c r="BL9" s="8">
        <v>68659</v>
      </c>
      <c r="BM9" s="8">
        <v>65053</v>
      </c>
      <c r="BN9" s="9">
        <v>-5.2520427037970308</v>
      </c>
      <c r="BO9" s="8">
        <v>0</v>
      </c>
      <c r="BP9" s="8">
        <v>0</v>
      </c>
      <c r="BQ9" s="8">
        <v>4</v>
      </c>
      <c r="BR9" s="8">
        <v>2</v>
      </c>
      <c r="BS9" s="9">
        <v>-50</v>
      </c>
      <c r="BT9" s="8">
        <v>9142</v>
      </c>
      <c r="BU9" s="8">
        <v>8406</v>
      </c>
      <c r="BV9" s="8">
        <v>68635</v>
      </c>
      <c r="BW9" s="8">
        <v>65041</v>
      </c>
      <c r="BX9" s="9">
        <v>-5.2363954250746758</v>
      </c>
      <c r="BY9" s="8">
        <v>0</v>
      </c>
      <c r="BZ9" s="8">
        <v>6</v>
      </c>
      <c r="CA9" s="8">
        <v>20</v>
      </c>
      <c r="CB9" s="8">
        <v>10</v>
      </c>
      <c r="CC9" s="9">
        <v>-50</v>
      </c>
      <c r="CD9" s="8">
        <v>5697</v>
      </c>
      <c r="CE9" s="8">
        <v>5847</v>
      </c>
      <c r="CF9" s="8">
        <v>31592</v>
      </c>
      <c r="CG9" s="8">
        <v>33893</v>
      </c>
      <c r="CH9" s="9">
        <v>7.2834894910103856</v>
      </c>
      <c r="CI9" s="8">
        <v>31488643</v>
      </c>
      <c r="CJ9" s="8">
        <v>32470241</v>
      </c>
      <c r="CK9" s="8">
        <v>184818366</v>
      </c>
      <c r="CL9" s="8">
        <v>196527237</v>
      </c>
      <c r="CM9" s="9">
        <v>6.3353395300551512</v>
      </c>
      <c r="CN9" s="8">
        <v>83</v>
      </c>
      <c r="CO9" s="8">
        <v>95</v>
      </c>
      <c r="CP9" s="8">
        <v>448</v>
      </c>
      <c r="CQ9" s="8">
        <v>482</v>
      </c>
      <c r="CR9" s="9">
        <v>7.5892857142857091</v>
      </c>
      <c r="CS9" s="8">
        <v>1646383</v>
      </c>
      <c r="CT9" s="8">
        <v>1741450</v>
      </c>
      <c r="CU9" s="8">
        <v>6140243</v>
      </c>
      <c r="CV9" s="8">
        <v>6992807</v>
      </c>
      <c r="CW9" s="9">
        <v>13.884857651399139</v>
      </c>
      <c r="CX9" s="8">
        <v>1353944</v>
      </c>
      <c r="CY9" s="8">
        <v>1362459</v>
      </c>
      <c r="CZ9" s="8">
        <v>5089062</v>
      </c>
      <c r="DA9" s="8">
        <v>5334109</v>
      </c>
      <c r="DB9" s="9">
        <v>4.8151702612387064</v>
      </c>
      <c r="DC9" s="8">
        <v>292439</v>
      </c>
      <c r="DD9" s="8">
        <v>378991</v>
      </c>
      <c r="DE9" s="8">
        <v>1051181</v>
      </c>
      <c r="DF9" s="8">
        <v>1658698</v>
      </c>
      <c r="DG9" s="9">
        <v>57.793757687781643</v>
      </c>
      <c r="DH9" s="8">
        <v>214553</v>
      </c>
      <c r="DI9" s="8">
        <v>211593</v>
      </c>
      <c r="DJ9" s="8">
        <v>814969</v>
      </c>
      <c r="DK9" s="8">
        <v>867072</v>
      </c>
      <c r="DL9" s="9">
        <v>6.3932493137775728</v>
      </c>
      <c r="DM9" s="8">
        <v>3267</v>
      </c>
      <c r="DN9" s="8">
        <v>5014</v>
      </c>
      <c r="DO9" s="8">
        <v>60789</v>
      </c>
      <c r="DP9" s="8">
        <v>79522</v>
      </c>
      <c r="DQ9" s="9">
        <v>30.81643060422115</v>
      </c>
    </row>
    <row r="10" spans="1:121" x14ac:dyDescent="0.25">
      <c r="A10" s="7" t="s">
        <v>61</v>
      </c>
      <c r="B10" s="8">
        <v>1004330</v>
      </c>
      <c r="C10" s="8">
        <v>849104</v>
      </c>
      <c r="D10" s="8">
        <v>10404441</v>
      </c>
      <c r="E10" s="8">
        <v>8491629</v>
      </c>
      <c r="F10" s="9">
        <v>-18.38457251091144</v>
      </c>
      <c r="G10" s="8">
        <v>378600</v>
      </c>
      <c r="H10" s="8">
        <v>348778</v>
      </c>
      <c r="I10" s="8">
        <v>2967406</v>
      </c>
      <c r="J10" s="8">
        <v>3364451</v>
      </c>
      <c r="K10" s="9">
        <v>13.380204798399671</v>
      </c>
      <c r="L10" s="8">
        <v>4426726</v>
      </c>
      <c r="M10" s="8">
        <v>3585895</v>
      </c>
      <c r="N10" s="8">
        <v>34042199</v>
      </c>
      <c r="O10" s="8">
        <v>29910356</v>
      </c>
      <c r="P10" s="9">
        <v>-12.137415094718181</v>
      </c>
      <c r="Q10" s="8">
        <v>3583087</v>
      </c>
      <c r="R10" s="8">
        <v>2704096</v>
      </c>
      <c r="S10" s="8">
        <v>26412379</v>
      </c>
      <c r="T10" s="8">
        <v>22220757</v>
      </c>
      <c r="U10" s="9">
        <v>-15.869914633589049</v>
      </c>
      <c r="V10" s="8">
        <v>221.20699999999999</v>
      </c>
      <c r="W10" s="8">
        <v>144.73500000000001</v>
      </c>
      <c r="X10" s="8">
        <v>2447.4960000000001</v>
      </c>
      <c r="Y10" s="8">
        <v>1223.105</v>
      </c>
      <c r="Z10" s="9">
        <v>-50.026271748758717</v>
      </c>
      <c r="AA10" s="8">
        <v>170963</v>
      </c>
      <c r="AB10" s="8">
        <v>138937</v>
      </c>
      <c r="AC10" s="8">
        <v>1275640</v>
      </c>
      <c r="AD10" s="8">
        <v>1038547</v>
      </c>
      <c r="AE10" s="9">
        <v>-18.58619986830141</v>
      </c>
      <c r="AF10" s="8">
        <v>145071</v>
      </c>
      <c r="AG10" s="8">
        <v>111198</v>
      </c>
      <c r="AH10" s="8">
        <v>1101883</v>
      </c>
      <c r="AI10" s="8">
        <v>857932</v>
      </c>
      <c r="AJ10" s="9">
        <v>-22.139464897815831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2322164</v>
      </c>
      <c r="AQ10" s="8">
        <v>1608146</v>
      </c>
      <c r="AR10" s="8">
        <v>18183429</v>
      </c>
      <c r="AS10" s="8">
        <v>13431310</v>
      </c>
      <c r="AT10" s="9">
        <v>-26.134339128224941</v>
      </c>
      <c r="AU10" s="8">
        <v>1905093</v>
      </c>
      <c r="AV10" s="8">
        <v>1282621</v>
      </c>
      <c r="AW10" s="8">
        <v>13520963</v>
      </c>
      <c r="AX10" s="8">
        <v>10345624</v>
      </c>
      <c r="AY10" s="9">
        <v>-23.48456245313297</v>
      </c>
      <c r="AZ10" s="8">
        <v>889488</v>
      </c>
      <c r="BA10" s="8">
        <v>909924</v>
      </c>
      <c r="BB10" s="8">
        <v>7783198</v>
      </c>
      <c r="BC10" s="8">
        <v>7932888</v>
      </c>
      <c r="BD10" s="9">
        <v>1.9232454320190731</v>
      </c>
      <c r="BE10" s="8">
        <v>33585</v>
      </c>
      <c r="BF10" s="8">
        <v>33319</v>
      </c>
      <c r="BG10" s="8">
        <v>286483</v>
      </c>
      <c r="BH10" s="8">
        <v>284413</v>
      </c>
      <c r="BI10" s="9">
        <v>-0.72255596318106552</v>
      </c>
      <c r="BJ10" s="8">
        <v>335260</v>
      </c>
      <c r="BK10" s="8">
        <v>285429.25</v>
      </c>
      <c r="BL10" s="8">
        <v>2453137.75</v>
      </c>
      <c r="BM10" s="8">
        <v>2179229.75</v>
      </c>
      <c r="BN10" s="9">
        <v>-11.16561840035277</v>
      </c>
      <c r="BO10" s="8">
        <v>155710</v>
      </c>
      <c r="BP10" s="8">
        <v>120428.5</v>
      </c>
      <c r="BQ10" s="8">
        <v>1115418.42</v>
      </c>
      <c r="BR10" s="8">
        <v>867744</v>
      </c>
      <c r="BS10" s="9">
        <v>-22.204619859155631</v>
      </c>
      <c r="BT10" s="8">
        <v>16693</v>
      </c>
      <c r="BU10" s="8">
        <v>20760.25</v>
      </c>
      <c r="BV10" s="8">
        <v>132084</v>
      </c>
      <c r="BW10" s="8">
        <v>152001.25</v>
      </c>
      <c r="BX10" s="9">
        <v>15.0792298840132</v>
      </c>
      <c r="BY10" s="8">
        <v>162857</v>
      </c>
      <c r="BZ10" s="8">
        <v>144240.5</v>
      </c>
      <c r="CA10" s="8">
        <v>1205635.33</v>
      </c>
      <c r="CB10" s="8">
        <v>1159484.5</v>
      </c>
      <c r="CC10" s="9">
        <v>-3.827926144135148</v>
      </c>
      <c r="CD10" s="8">
        <v>807</v>
      </c>
      <c r="CE10" s="8">
        <v>819</v>
      </c>
      <c r="CF10" s="8">
        <v>5751</v>
      </c>
      <c r="CG10" s="8">
        <v>5859</v>
      </c>
      <c r="CH10" s="9">
        <v>1.8779342723004651</v>
      </c>
      <c r="CI10" s="8">
        <v>32854655</v>
      </c>
      <c r="CJ10" s="8">
        <v>34817692</v>
      </c>
      <c r="CK10" s="8">
        <v>227259171</v>
      </c>
      <c r="CL10" s="8">
        <v>246482930</v>
      </c>
      <c r="CM10" s="9">
        <v>8.4589585165740147</v>
      </c>
      <c r="CN10" s="8">
        <v>74</v>
      </c>
      <c r="CO10" s="8">
        <v>75</v>
      </c>
      <c r="CP10" s="8">
        <v>491</v>
      </c>
      <c r="CQ10" s="8">
        <v>499</v>
      </c>
      <c r="CR10" s="9">
        <v>1.62932790224032</v>
      </c>
      <c r="CS10" s="8">
        <v>724147</v>
      </c>
      <c r="CT10" s="8">
        <v>801169</v>
      </c>
      <c r="CU10" s="8">
        <v>2537473</v>
      </c>
      <c r="CV10" s="8">
        <v>3563316</v>
      </c>
      <c r="CW10" s="9">
        <v>40.427740511918763</v>
      </c>
      <c r="CX10" s="8">
        <v>397960</v>
      </c>
      <c r="CY10" s="8">
        <v>384652</v>
      </c>
      <c r="CZ10" s="8">
        <v>1194426</v>
      </c>
      <c r="DA10" s="8">
        <v>1301524</v>
      </c>
      <c r="DB10" s="9">
        <v>8.9664826452203812</v>
      </c>
      <c r="DC10" s="8">
        <v>326187</v>
      </c>
      <c r="DD10" s="8">
        <v>416517</v>
      </c>
      <c r="DE10" s="8">
        <v>1343047</v>
      </c>
      <c r="DF10" s="8">
        <v>2261792</v>
      </c>
      <c r="DG10" s="9">
        <v>68.407509193646973</v>
      </c>
      <c r="DH10" s="8">
        <v>123840</v>
      </c>
      <c r="DI10" s="8">
        <v>116190</v>
      </c>
      <c r="DJ10" s="8">
        <v>354430</v>
      </c>
      <c r="DK10" s="8">
        <v>372706</v>
      </c>
      <c r="DL10" s="9">
        <v>5.1564483819089872</v>
      </c>
      <c r="DM10" s="8">
        <v>34906</v>
      </c>
      <c r="DN10" s="8">
        <v>48671</v>
      </c>
      <c r="DO10" s="8">
        <v>323427</v>
      </c>
      <c r="DP10" s="8">
        <v>531515</v>
      </c>
      <c r="DQ10" s="9">
        <v>64.338475142767919</v>
      </c>
    </row>
    <row r="11" spans="1:121" x14ac:dyDescent="0.25">
      <c r="A11" s="7" t="s">
        <v>62</v>
      </c>
      <c r="B11" s="8">
        <v>1507205</v>
      </c>
      <c r="C11" s="8">
        <v>1571157</v>
      </c>
      <c r="D11" s="8">
        <v>13313531</v>
      </c>
      <c r="E11" s="8">
        <v>13591021</v>
      </c>
      <c r="F11" s="9">
        <v>2.084270506449414</v>
      </c>
      <c r="G11" s="8">
        <v>344786</v>
      </c>
      <c r="H11" s="8">
        <v>318263</v>
      </c>
      <c r="I11" s="8">
        <v>2470735</v>
      </c>
      <c r="J11" s="8">
        <v>2747837</v>
      </c>
      <c r="K11" s="9">
        <v>11.21536708712185</v>
      </c>
      <c r="L11" s="8">
        <v>703376</v>
      </c>
      <c r="M11" s="8">
        <v>629116</v>
      </c>
      <c r="N11" s="8">
        <v>5911038</v>
      </c>
      <c r="O11" s="8">
        <v>5667175</v>
      </c>
      <c r="P11" s="9">
        <v>-4.1255529062746632</v>
      </c>
      <c r="Q11" s="8">
        <v>432506</v>
      </c>
      <c r="R11" s="8">
        <v>374787</v>
      </c>
      <c r="S11" s="8">
        <v>3658936</v>
      </c>
      <c r="T11" s="8">
        <v>3559596</v>
      </c>
      <c r="U11" s="9">
        <v>-2.7149969280686999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11061</v>
      </c>
      <c r="AB11" s="8">
        <v>11340</v>
      </c>
      <c r="AC11" s="8">
        <v>80967</v>
      </c>
      <c r="AD11" s="8">
        <v>88509</v>
      </c>
      <c r="AE11" s="9">
        <v>9.3149060728444937</v>
      </c>
      <c r="AF11" s="8">
        <v>5862</v>
      </c>
      <c r="AG11" s="8">
        <v>6010</v>
      </c>
      <c r="AH11" s="8">
        <v>42916</v>
      </c>
      <c r="AI11" s="8">
        <v>46451</v>
      </c>
      <c r="AJ11" s="9">
        <v>8.237021157610215</v>
      </c>
      <c r="AK11" s="8">
        <v>0</v>
      </c>
      <c r="AL11" s="8">
        <v>0</v>
      </c>
      <c r="AM11" s="8">
        <v>326</v>
      </c>
      <c r="AN11" s="8">
        <v>0</v>
      </c>
      <c r="AO11" s="9">
        <v>-100</v>
      </c>
      <c r="AP11" s="8">
        <v>15830</v>
      </c>
      <c r="AQ11" s="8">
        <v>1238</v>
      </c>
      <c r="AR11" s="8">
        <v>69704</v>
      </c>
      <c r="AS11" s="8">
        <v>31037</v>
      </c>
      <c r="AT11" s="9">
        <v>-55.473143578560773</v>
      </c>
      <c r="AU11" s="8">
        <v>630</v>
      </c>
      <c r="AV11" s="8">
        <v>1238</v>
      </c>
      <c r="AW11" s="8">
        <v>27347</v>
      </c>
      <c r="AX11" s="8">
        <v>29970</v>
      </c>
      <c r="AY11" s="9">
        <v>9.5915456905693475</v>
      </c>
      <c r="AZ11" s="8">
        <v>90416</v>
      </c>
      <c r="BA11" s="8">
        <v>75409</v>
      </c>
      <c r="BB11" s="8">
        <v>709749</v>
      </c>
      <c r="BC11" s="8">
        <v>684387</v>
      </c>
      <c r="BD11" s="9">
        <v>-3.5733759399449658</v>
      </c>
      <c r="BE11" s="8">
        <v>3435</v>
      </c>
      <c r="BF11" s="8">
        <v>3049</v>
      </c>
      <c r="BG11" s="8">
        <v>26741</v>
      </c>
      <c r="BH11" s="8">
        <v>27186</v>
      </c>
      <c r="BI11" s="9">
        <v>1.6641112897797401</v>
      </c>
      <c r="BJ11" s="8">
        <v>39895.5</v>
      </c>
      <c r="BK11" s="8">
        <v>36028.25</v>
      </c>
      <c r="BL11" s="8">
        <v>341595</v>
      </c>
      <c r="BM11" s="8">
        <v>337785.75</v>
      </c>
      <c r="BN11" s="9">
        <v>-1.115136345672511</v>
      </c>
      <c r="BO11" s="8">
        <v>84.5</v>
      </c>
      <c r="BP11" s="8">
        <v>91.5</v>
      </c>
      <c r="BQ11" s="8">
        <v>2035</v>
      </c>
      <c r="BR11" s="8">
        <v>2319.5</v>
      </c>
      <c r="BS11" s="9">
        <v>13.980343980343971</v>
      </c>
      <c r="BT11" s="8">
        <v>4344.5</v>
      </c>
      <c r="BU11" s="8">
        <v>2640.25</v>
      </c>
      <c r="BV11" s="8">
        <v>29677.5</v>
      </c>
      <c r="BW11" s="8">
        <v>25985.5</v>
      </c>
      <c r="BX11" s="9">
        <v>-12.440400977171249</v>
      </c>
      <c r="BY11" s="8">
        <v>35466.5</v>
      </c>
      <c r="BZ11" s="8">
        <v>33296.5</v>
      </c>
      <c r="CA11" s="8">
        <v>309882.5</v>
      </c>
      <c r="CB11" s="8">
        <v>309480.75</v>
      </c>
      <c r="CC11" s="9">
        <v>-0.12964591417714641</v>
      </c>
      <c r="CD11" s="8">
        <v>240</v>
      </c>
      <c r="CE11" s="8">
        <v>242</v>
      </c>
      <c r="CF11" s="8">
        <v>1766</v>
      </c>
      <c r="CG11" s="8">
        <v>1861</v>
      </c>
      <c r="CH11" s="9">
        <v>5.3793884484711194</v>
      </c>
      <c r="CI11" s="8">
        <v>4948839</v>
      </c>
      <c r="CJ11" s="8">
        <v>5743251</v>
      </c>
      <c r="CK11" s="8">
        <v>35852687</v>
      </c>
      <c r="CL11" s="8">
        <v>38948447</v>
      </c>
      <c r="CM11" s="9">
        <v>8.6346666290311731</v>
      </c>
      <c r="CN11" s="8">
        <v>9</v>
      </c>
      <c r="CO11" s="8">
        <v>12</v>
      </c>
      <c r="CP11" s="8">
        <v>51</v>
      </c>
      <c r="CQ11" s="8">
        <v>49</v>
      </c>
      <c r="CR11" s="9">
        <v>-3.9215686274509811</v>
      </c>
      <c r="CS11" s="8">
        <v>35780</v>
      </c>
      <c r="CT11" s="8">
        <v>53157</v>
      </c>
      <c r="CU11" s="8">
        <v>146131</v>
      </c>
      <c r="CV11" s="8">
        <v>175900</v>
      </c>
      <c r="CW11" s="9">
        <v>20.37144753679917</v>
      </c>
      <c r="CX11" s="8">
        <v>17809</v>
      </c>
      <c r="CY11" s="8">
        <v>23639</v>
      </c>
      <c r="CZ11" s="8">
        <v>73747</v>
      </c>
      <c r="DA11" s="8">
        <v>91564</v>
      </c>
      <c r="DB11" s="9">
        <v>24.159626832277919</v>
      </c>
      <c r="DC11" s="8">
        <v>17971</v>
      </c>
      <c r="DD11" s="8">
        <v>29518</v>
      </c>
      <c r="DE11" s="8">
        <v>72384</v>
      </c>
      <c r="DF11" s="8">
        <v>84336</v>
      </c>
      <c r="DG11" s="9">
        <v>16.511936339522549</v>
      </c>
      <c r="DH11" s="8">
        <v>5862</v>
      </c>
      <c r="DI11" s="8">
        <v>7944</v>
      </c>
      <c r="DJ11" s="8">
        <v>29761</v>
      </c>
      <c r="DK11" s="8">
        <v>36878</v>
      </c>
      <c r="DL11" s="9">
        <v>23.913846980948222</v>
      </c>
      <c r="DM11" s="8">
        <v>3923</v>
      </c>
      <c r="DN11" s="8">
        <v>6201</v>
      </c>
      <c r="DO11" s="8">
        <v>61156</v>
      </c>
      <c r="DP11" s="8">
        <v>78171</v>
      </c>
      <c r="DQ11" s="9">
        <v>27.82229053567924</v>
      </c>
    </row>
    <row r="12" spans="1:121" x14ac:dyDescent="0.25">
      <c r="A12" s="7" t="s">
        <v>63</v>
      </c>
      <c r="B12" s="8">
        <v>2261952</v>
      </c>
      <c r="C12" s="8">
        <v>2795104</v>
      </c>
      <c r="D12" s="8">
        <v>19190818</v>
      </c>
      <c r="E12" s="8">
        <v>18833237</v>
      </c>
      <c r="F12" s="9">
        <v>-1.8632921223055801</v>
      </c>
      <c r="G12" s="8">
        <v>547564</v>
      </c>
      <c r="H12" s="8">
        <v>880092</v>
      </c>
      <c r="I12" s="8">
        <v>4386383</v>
      </c>
      <c r="J12" s="8">
        <v>5548344</v>
      </c>
      <c r="K12" s="9">
        <v>26.49018564954314</v>
      </c>
      <c r="L12" s="8">
        <v>94109</v>
      </c>
      <c r="M12" s="8">
        <v>112181</v>
      </c>
      <c r="N12" s="8">
        <v>708866</v>
      </c>
      <c r="O12" s="8">
        <v>693940</v>
      </c>
      <c r="P12" s="9">
        <v>-2.1056165763345969</v>
      </c>
      <c r="Q12" s="8">
        <v>60246</v>
      </c>
      <c r="R12" s="8">
        <v>75387</v>
      </c>
      <c r="S12" s="8">
        <v>458525</v>
      </c>
      <c r="T12" s="8">
        <v>447443</v>
      </c>
      <c r="U12" s="9">
        <v>-2.416880213728803</v>
      </c>
      <c r="V12" s="8">
        <v>64.710000000000008</v>
      </c>
      <c r="W12" s="8">
        <v>53.090000000000011</v>
      </c>
      <c r="X12" s="8">
        <v>256.13200000000001</v>
      </c>
      <c r="Y12" s="8">
        <v>149.13399999999999</v>
      </c>
      <c r="Z12" s="9">
        <v>-41.774553745724859</v>
      </c>
      <c r="AA12" s="8">
        <v>14818</v>
      </c>
      <c r="AB12" s="8">
        <v>29459</v>
      </c>
      <c r="AC12" s="8">
        <v>126400</v>
      </c>
      <c r="AD12" s="8">
        <v>153420</v>
      </c>
      <c r="AE12" s="9">
        <v>21.37658227848101</v>
      </c>
      <c r="AF12" s="8">
        <v>812</v>
      </c>
      <c r="AG12" s="8">
        <v>1510</v>
      </c>
      <c r="AH12" s="8">
        <v>11169</v>
      </c>
      <c r="AI12" s="8">
        <v>6566</v>
      </c>
      <c r="AJ12" s="9">
        <v>-41.212284000358132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121240</v>
      </c>
      <c r="AQ12" s="8">
        <v>114343</v>
      </c>
      <c r="AR12" s="8">
        <v>121240</v>
      </c>
      <c r="AS12" s="8">
        <v>788557</v>
      </c>
      <c r="AT12" s="9">
        <v>550.40993071593539</v>
      </c>
      <c r="AU12" s="8">
        <v>244</v>
      </c>
      <c r="AV12" s="8">
        <v>148</v>
      </c>
      <c r="AW12" s="8">
        <v>244</v>
      </c>
      <c r="AX12" s="8">
        <v>1164</v>
      </c>
      <c r="AY12" s="9">
        <v>377.04918032786878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5768.75</v>
      </c>
      <c r="BK12" s="8">
        <v>6309</v>
      </c>
      <c r="BL12" s="8">
        <v>37651</v>
      </c>
      <c r="BM12" s="8">
        <v>33474.25</v>
      </c>
      <c r="BN12" s="9">
        <v>-11.093330854426171</v>
      </c>
      <c r="BO12" s="8">
        <v>122</v>
      </c>
      <c r="BP12" s="8">
        <v>74</v>
      </c>
      <c r="BQ12" s="8">
        <v>122</v>
      </c>
      <c r="BR12" s="8">
        <v>569</v>
      </c>
      <c r="BS12" s="9">
        <v>366.39344262295077</v>
      </c>
      <c r="BT12" s="8">
        <v>1266.75</v>
      </c>
      <c r="BU12" s="8">
        <v>1674</v>
      </c>
      <c r="BV12" s="8">
        <v>9912.75</v>
      </c>
      <c r="BW12" s="8">
        <v>7028.25</v>
      </c>
      <c r="BX12" s="9">
        <v>-29.098887796020279</v>
      </c>
      <c r="BY12" s="8">
        <v>4380</v>
      </c>
      <c r="BZ12" s="8">
        <v>4561</v>
      </c>
      <c r="CA12" s="8">
        <v>27616.25</v>
      </c>
      <c r="CB12" s="8">
        <v>25877</v>
      </c>
      <c r="CC12" s="9">
        <v>-6.2979224188657099</v>
      </c>
      <c r="CD12" s="8">
        <v>158</v>
      </c>
      <c r="CE12" s="8">
        <v>222</v>
      </c>
      <c r="CF12" s="8">
        <v>1433</v>
      </c>
      <c r="CG12" s="8">
        <v>1442</v>
      </c>
      <c r="CH12" s="9">
        <v>0.62805303558967296</v>
      </c>
      <c r="CI12" s="8">
        <v>3449958</v>
      </c>
      <c r="CJ12" s="8">
        <v>4962514</v>
      </c>
      <c r="CK12" s="8">
        <v>34363448</v>
      </c>
      <c r="CL12" s="8">
        <v>32390056</v>
      </c>
      <c r="CM12" s="9">
        <v>-5.7427066108150768</v>
      </c>
      <c r="CN12" s="8">
        <v>6</v>
      </c>
      <c r="CO12" s="8">
        <v>10</v>
      </c>
      <c r="CP12" s="8">
        <v>111</v>
      </c>
      <c r="CQ12" s="8">
        <v>80</v>
      </c>
      <c r="CR12" s="9">
        <v>-27.927927927927929</v>
      </c>
      <c r="CS12" s="8">
        <v>6440</v>
      </c>
      <c r="CT12" s="8">
        <v>12687</v>
      </c>
      <c r="CU12" s="8">
        <v>98943</v>
      </c>
      <c r="CV12" s="8">
        <v>95641</v>
      </c>
      <c r="CW12" s="9">
        <v>-3.3372749967152799</v>
      </c>
      <c r="CX12" s="8">
        <v>0</v>
      </c>
      <c r="CY12" s="8">
        <v>0</v>
      </c>
      <c r="CZ12" s="8">
        <v>0</v>
      </c>
      <c r="DA12" s="8">
        <v>3359</v>
      </c>
      <c r="DB12" s="9" t="s">
        <v>75</v>
      </c>
      <c r="DC12" s="8">
        <v>6440</v>
      </c>
      <c r="DD12" s="8">
        <v>12687</v>
      </c>
      <c r="DE12" s="8">
        <v>98943</v>
      </c>
      <c r="DF12" s="8">
        <v>92282</v>
      </c>
      <c r="DG12" s="9">
        <v>-6.7321589197820941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64</v>
      </c>
      <c r="B13" s="8">
        <v>897667</v>
      </c>
      <c r="C13" s="8">
        <v>924432</v>
      </c>
      <c r="D13" s="8">
        <v>6866882</v>
      </c>
      <c r="E13" s="8">
        <v>6378731</v>
      </c>
      <c r="F13" s="9">
        <v>-7.1087722200556271</v>
      </c>
      <c r="G13" s="8">
        <v>924684</v>
      </c>
      <c r="H13" s="8">
        <v>468708</v>
      </c>
      <c r="I13" s="8">
        <v>6897757</v>
      </c>
      <c r="J13" s="8">
        <v>4495728</v>
      </c>
      <c r="K13" s="9">
        <v>-34.823334599928643</v>
      </c>
      <c r="L13" s="8">
        <v>137254</v>
      </c>
      <c r="M13" s="8">
        <v>96002</v>
      </c>
      <c r="N13" s="8">
        <v>1084570</v>
      </c>
      <c r="O13" s="8">
        <v>814430</v>
      </c>
      <c r="P13" s="9">
        <v>-24.907567054224259</v>
      </c>
      <c r="Q13" s="8">
        <v>125935</v>
      </c>
      <c r="R13" s="8">
        <v>88112</v>
      </c>
      <c r="S13" s="8">
        <v>995656</v>
      </c>
      <c r="T13" s="8">
        <v>758114</v>
      </c>
      <c r="U13" s="9">
        <v>-23.857838450227788</v>
      </c>
      <c r="V13" s="8">
        <v>303.15600000000001</v>
      </c>
      <c r="W13" s="8">
        <v>99.034999999999997</v>
      </c>
      <c r="X13" s="8">
        <v>1834.7460000000001</v>
      </c>
      <c r="Y13" s="8">
        <v>1691.251</v>
      </c>
      <c r="Z13" s="9">
        <v>-7.8209735843544337</v>
      </c>
      <c r="AA13" s="8">
        <v>3792</v>
      </c>
      <c r="AB13" s="8">
        <v>2836</v>
      </c>
      <c r="AC13" s="8">
        <v>23435</v>
      </c>
      <c r="AD13" s="8">
        <v>20163</v>
      </c>
      <c r="AE13" s="9">
        <v>-13.962022615745679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3344</v>
      </c>
      <c r="AQ13" s="8">
        <v>2984</v>
      </c>
      <c r="AR13" s="8">
        <v>23798</v>
      </c>
      <c r="AS13" s="8">
        <v>10594</v>
      </c>
      <c r="AT13" s="9">
        <v>-55.483654088578866</v>
      </c>
      <c r="AU13" s="8">
        <v>3324</v>
      </c>
      <c r="AV13" s="8">
        <v>2984</v>
      </c>
      <c r="AW13" s="8">
        <v>23100</v>
      </c>
      <c r="AX13" s="8">
        <v>10594</v>
      </c>
      <c r="AY13" s="9">
        <v>-54.138528138528137</v>
      </c>
      <c r="AZ13" s="8">
        <v>25091</v>
      </c>
      <c r="BA13" s="8">
        <v>19738</v>
      </c>
      <c r="BB13" s="8">
        <v>261002</v>
      </c>
      <c r="BC13" s="8">
        <v>110833</v>
      </c>
      <c r="BD13" s="9">
        <v>-57.535574440042602</v>
      </c>
      <c r="BE13" s="8">
        <v>1</v>
      </c>
      <c r="BF13" s="8">
        <v>0</v>
      </c>
      <c r="BG13" s="8">
        <v>32</v>
      </c>
      <c r="BH13" s="8">
        <v>21</v>
      </c>
      <c r="BI13" s="9">
        <v>-34.375</v>
      </c>
      <c r="BJ13" s="8">
        <v>10852.5</v>
      </c>
      <c r="BK13" s="8">
        <v>7031</v>
      </c>
      <c r="BL13" s="8">
        <v>77418.75</v>
      </c>
      <c r="BM13" s="8">
        <v>54824</v>
      </c>
      <c r="BN13" s="9">
        <v>-29.185113425365302</v>
      </c>
      <c r="BO13" s="8">
        <v>193</v>
      </c>
      <c r="BP13" s="8">
        <v>228</v>
      </c>
      <c r="BQ13" s="8">
        <v>2060</v>
      </c>
      <c r="BR13" s="8">
        <v>1291</v>
      </c>
      <c r="BS13" s="9">
        <v>-37.33009708737864</v>
      </c>
      <c r="BT13" s="8">
        <v>511</v>
      </c>
      <c r="BU13" s="8">
        <v>485</v>
      </c>
      <c r="BV13" s="8">
        <v>2194</v>
      </c>
      <c r="BW13" s="8">
        <v>4089</v>
      </c>
      <c r="BX13" s="9">
        <v>86.371923427529623</v>
      </c>
      <c r="BY13" s="8">
        <v>10148.5</v>
      </c>
      <c r="BZ13" s="8">
        <v>6318</v>
      </c>
      <c r="CA13" s="8">
        <v>73164.75</v>
      </c>
      <c r="CB13" s="8">
        <v>49444</v>
      </c>
      <c r="CC13" s="9">
        <v>-32.421008750798713</v>
      </c>
      <c r="CD13" s="8">
        <v>135</v>
      </c>
      <c r="CE13" s="8">
        <v>99</v>
      </c>
      <c r="CF13" s="8">
        <v>1077</v>
      </c>
      <c r="CG13" s="8">
        <v>902</v>
      </c>
      <c r="CH13" s="9">
        <v>-16.24883936861653</v>
      </c>
      <c r="CI13" s="8">
        <v>2027807</v>
      </c>
      <c r="CJ13" s="8">
        <v>1671460</v>
      </c>
      <c r="CK13" s="8">
        <v>15298289</v>
      </c>
      <c r="CL13" s="8">
        <v>12921327</v>
      </c>
      <c r="CM13" s="9">
        <v>-15.537436898989149</v>
      </c>
      <c r="CN13" s="8">
        <v>0</v>
      </c>
      <c r="CO13" s="8">
        <v>0</v>
      </c>
      <c r="CP13" s="8">
        <v>1</v>
      </c>
      <c r="CQ13" s="8">
        <v>0</v>
      </c>
      <c r="CR13" s="9">
        <v>-100</v>
      </c>
      <c r="CS13" s="8">
        <v>0</v>
      </c>
      <c r="CT13" s="8">
        <v>0</v>
      </c>
      <c r="CU13" s="8">
        <v>633</v>
      </c>
      <c r="CV13" s="8">
        <v>0</v>
      </c>
      <c r="CW13" s="9">
        <v>-100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0</v>
      </c>
      <c r="DE13" s="8">
        <v>633</v>
      </c>
      <c r="DF13" s="8">
        <v>0</v>
      </c>
      <c r="DG13" s="9">
        <v>-100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39</v>
      </c>
      <c r="DN13" s="8">
        <v>212</v>
      </c>
      <c r="DO13" s="8">
        <v>817</v>
      </c>
      <c r="DP13" s="8">
        <v>772</v>
      </c>
      <c r="DQ13" s="9">
        <v>-5.5079559363525021</v>
      </c>
    </row>
    <row r="14" spans="1:121" x14ac:dyDescent="0.25">
      <c r="A14" s="7" t="s">
        <v>65</v>
      </c>
      <c r="B14" s="8">
        <v>72838</v>
      </c>
      <c r="C14" s="8">
        <v>57813</v>
      </c>
      <c r="D14" s="8">
        <v>452817</v>
      </c>
      <c r="E14" s="8">
        <v>429986</v>
      </c>
      <c r="F14" s="9">
        <v>-5.041992681370175</v>
      </c>
      <c r="G14" s="8">
        <v>800</v>
      </c>
      <c r="H14" s="8">
        <v>750</v>
      </c>
      <c r="I14" s="8">
        <v>4456</v>
      </c>
      <c r="J14" s="8">
        <v>6176</v>
      </c>
      <c r="K14" s="9">
        <v>38.599640933572722</v>
      </c>
      <c r="L14" s="8">
        <v>51325</v>
      </c>
      <c r="M14" s="8">
        <v>41444</v>
      </c>
      <c r="N14" s="8">
        <v>377864</v>
      </c>
      <c r="O14" s="8">
        <v>349534</v>
      </c>
      <c r="P14" s="9">
        <v>-7.4974064742870468</v>
      </c>
      <c r="Q14" s="8">
        <v>5764</v>
      </c>
      <c r="R14" s="8">
        <v>4831</v>
      </c>
      <c r="S14" s="8">
        <v>45161</v>
      </c>
      <c r="T14" s="8">
        <v>44314</v>
      </c>
      <c r="U14" s="9">
        <v>-1.87551205686323</v>
      </c>
      <c r="V14" s="8">
        <v>0</v>
      </c>
      <c r="W14" s="8">
        <v>0</v>
      </c>
      <c r="X14" s="8">
        <v>0.9</v>
      </c>
      <c r="Y14" s="8">
        <v>0</v>
      </c>
      <c r="Z14" s="9">
        <v>-100</v>
      </c>
      <c r="AA14" s="8">
        <v>60505</v>
      </c>
      <c r="AB14" s="8">
        <v>51736</v>
      </c>
      <c r="AC14" s="8">
        <v>454452</v>
      </c>
      <c r="AD14" s="8">
        <v>415571</v>
      </c>
      <c r="AE14" s="9">
        <v>-8.5555790270479548</v>
      </c>
      <c r="AF14" s="8">
        <v>59616</v>
      </c>
      <c r="AG14" s="8">
        <v>50843</v>
      </c>
      <c r="AH14" s="8">
        <v>444502</v>
      </c>
      <c r="AI14" s="8">
        <v>402956</v>
      </c>
      <c r="AJ14" s="9">
        <v>-9.3466396101704845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51325</v>
      </c>
      <c r="BA14" s="8">
        <v>41314</v>
      </c>
      <c r="BB14" s="8">
        <v>375540</v>
      </c>
      <c r="BC14" s="8">
        <v>346903</v>
      </c>
      <c r="BD14" s="9">
        <v>-7.6255525376790692</v>
      </c>
      <c r="BE14" s="8">
        <v>2651</v>
      </c>
      <c r="BF14" s="8">
        <v>2485</v>
      </c>
      <c r="BG14" s="8">
        <v>20045</v>
      </c>
      <c r="BH14" s="8">
        <v>20503</v>
      </c>
      <c r="BI14" s="9">
        <v>2.284859067099021</v>
      </c>
      <c r="BJ14" s="8">
        <v>466</v>
      </c>
      <c r="BK14" s="8">
        <v>373</v>
      </c>
      <c r="BL14" s="8">
        <v>3578</v>
      </c>
      <c r="BM14" s="8">
        <v>3681.5</v>
      </c>
      <c r="BN14" s="9">
        <v>2.892677473448857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455</v>
      </c>
      <c r="BU14" s="8">
        <v>365</v>
      </c>
      <c r="BV14" s="8">
        <v>3510</v>
      </c>
      <c r="BW14" s="8">
        <v>3582.5</v>
      </c>
      <c r="BX14" s="9">
        <v>2.0655270655270641</v>
      </c>
      <c r="BY14" s="8">
        <v>11</v>
      </c>
      <c r="BZ14" s="8">
        <v>8</v>
      </c>
      <c r="CA14" s="8">
        <v>68</v>
      </c>
      <c r="CB14" s="8">
        <v>99</v>
      </c>
      <c r="CC14" s="9">
        <v>45.588235294117652</v>
      </c>
      <c r="CD14" s="8">
        <v>1054</v>
      </c>
      <c r="CE14" s="8">
        <v>1002</v>
      </c>
      <c r="CF14" s="8">
        <v>6537</v>
      </c>
      <c r="CG14" s="8">
        <v>6748</v>
      </c>
      <c r="CH14" s="9">
        <v>3.2277803273672991</v>
      </c>
      <c r="CI14" s="8">
        <v>6652675</v>
      </c>
      <c r="CJ14" s="8">
        <v>6781499</v>
      </c>
      <c r="CK14" s="8">
        <v>47348372</v>
      </c>
      <c r="CL14" s="8">
        <v>47735092</v>
      </c>
      <c r="CM14" s="9">
        <v>0.81675458662020617</v>
      </c>
      <c r="CN14" s="8">
        <v>0</v>
      </c>
      <c r="CO14" s="8">
        <v>0</v>
      </c>
      <c r="CP14" s="8">
        <v>3</v>
      </c>
      <c r="CQ14" s="8">
        <v>13</v>
      </c>
      <c r="CR14" s="9">
        <v>333.33333333333331</v>
      </c>
      <c r="CS14" s="8">
        <v>340986</v>
      </c>
      <c r="CT14" s="8">
        <v>259380</v>
      </c>
      <c r="CU14" s="8">
        <v>1243558</v>
      </c>
      <c r="CV14" s="8">
        <v>1345633</v>
      </c>
      <c r="CW14" s="9">
        <v>8.2083023067681609</v>
      </c>
      <c r="CX14" s="8">
        <v>340986</v>
      </c>
      <c r="CY14" s="8">
        <v>259380</v>
      </c>
      <c r="CZ14" s="8">
        <v>1240205</v>
      </c>
      <c r="DA14" s="8">
        <v>1320272</v>
      </c>
      <c r="DB14" s="9">
        <v>6.4559488149136666</v>
      </c>
      <c r="DC14" s="8">
        <v>0</v>
      </c>
      <c r="DD14" s="8">
        <v>0</v>
      </c>
      <c r="DE14" s="8">
        <v>3353</v>
      </c>
      <c r="DF14" s="8">
        <v>25361</v>
      </c>
      <c r="DG14" s="9">
        <v>656.36743215031311</v>
      </c>
      <c r="DH14" s="8">
        <v>80559</v>
      </c>
      <c r="DI14" s="8">
        <v>58768</v>
      </c>
      <c r="DJ14" s="8">
        <v>283100</v>
      </c>
      <c r="DK14" s="8">
        <v>307944</v>
      </c>
      <c r="DL14" s="9">
        <v>8.7756976333451036</v>
      </c>
      <c r="DM14" s="8">
        <v>96</v>
      </c>
      <c r="DN14" s="8">
        <v>348</v>
      </c>
      <c r="DO14" s="8">
        <v>1510</v>
      </c>
      <c r="DP14" s="8">
        <v>1354</v>
      </c>
      <c r="DQ14" s="9">
        <v>-10.331125827814571</v>
      </c>
    </row>
    <row r="15" spans="1:121" x14ac:dyDescent="0.25">
      <c r="A15" s="7" t="s">
        <v>66</v>
      </c>
      <c r="B15" s="8">
        <v>268618</v>
      </c>
      <c r="C15" s="8">
        <v>154117</v>
      </c>
      <c r="D15" s="8">
        <v>2320833</v>
      </c>
      <c r="E15" s="8">
        <v>2692152</v>
      </c>
      <c r="F15" s="9">
        <v>15.99938470368183</v>
      </c>
      <c r="G15" s="8">
        <v>544330</v>
      </c>
      <c r="H15" s="8">
        <v>360831</v>
      </c>
      <c r="I15" s="8">
        <v>4919751</v>
      </c>
      <c r="J15" s="8">
        <v>2510643</v>
      </c>
      <c r="K15" s="9">
        <v>-48.968088019088768</v>
      </c>
      <c r="L15" s="8">
        <v>100647</v>
      </c>
      <c r="M15" s="8">
        <v>55413</v>
      </c>
      <c r="N15" s="8">
        <v>627694</v>
      </c>
      <c r="O15" s="8">
        <v>739679</v>
      </c>
      <c r="P15" s="9">
        <v>17.840699449094629</v>
      </c>
      <c r="Q15" s="8">
        <v>42725</v>
      </c>
      <c r="R15" s="8">
        <v>12369</v>
      </c>
      <c r="S15" s="8">
        <v>233897</v>
      </c>
      <c r="T15" s="8">
        <v>264550</v>
      </c>
      <c r="U15" s="9">
        <v>13.10534123994749</v>
      </c>
      <c r="V15" s="8">
        <v>31.103000000000002</v>
      </c>
      <c r="W15" s="8">
        <v>12.96</v>
      </c>
      <c r="X15" s="8">
        <v>131.602</v>
      </c>
      <c r="Y15" s="8">
        <v>127.998</v>
      </c>
      <c r="Z15" s="9">
        <v>-2.738560204252209</v>
      </c>
      <c r="AA15" s="8">
        <v>943</v>
      </c>
      <c r="AB15" s="8">
        <v>395</v>
      </c>
      <c r="AC15" s="8">
        <v>9224</v>
      </c>
      <c r="AD15" s="8">
        <v>9949</v>
      </c>
      <c r="AE15" s="9">
        <v>7.8599306157849034</v>
      </c>
      <c r="AF15" s="8">
        <v>353</v>
      </c>
      <c r="AG15" s="8">
        <v>157</v>
      </c>
      <c r="AH15" s="8">
        <v>5635</v>
      </c>
      <c r="AI15" s="8">
        <v>6322</v>
      </c>
      <c r="AJ15" s="9">
        <v>12.191659272404619</v>
      </c>
      <c r="AK15" s="8">
        <v>0</v>
      </c>
      <c r="AL15" s="8">
        <v>0</v>
      </c>
      <c r="AM15" s="8">
        <v>0</v>
      </c>
      <c r="AN15" s="8">
        <v>68</v>
      </c>
      <c r="AO15" s="9" t="s">
        <v>75</v>
      </c>
      <c r="AP15" s="8">
        <v>143308</v>
      </c>
      <c r="AQ15" s="8">
        <v>281</v>
      </c>
      <c r="AR15" s="8">
        <v>442040</v>
      </c>
      <c r="AS15" s="8">
        <v>452670</v>
      </c>
      <c r="AT15" s="9">
        <v>2.4047597502488429</v>
      </c>
      <c r="AU15" s="8">
        <v>0</v>
      </c>
      <c r="AV15" s="8">
        <v>281</v>
      </c>
      <c r="AW15" s="8">
        <v>0</v>
      </c>
      <c r="AX15" s="8">
        <v>281</v>
      </c>
      <c r="AY15" s="9" t="s">
        <v>75</v>
      </c>
      <c r="AZ15" s="8">
        <v>4884</v>
      </c>
      <c r="BA15" s="8">
        <v>2034</v>
      </c>
      <c r="BB15" s="8">
        <v>14631</v>
      </c>
      <c r="BC15" s="8">
        <v>12593</v>
      </c>
      <c r="BD15" s="9">
        <v>-13.929328138883189</v>
      </c>
      <c r="BE15" s="8">
        <v>36</v>
      </c>
      <c r="BF15" s="8">
        <v>3</v>
      </c>
      <c r="BG15" s="8">
        <v>83</v>
      </c>
      <c r="BH15" s="8">
        <v>24</v>
      </c>
      <c r="BI15" s="9">
        <v>-71.084337349397586</v>
      </c>
      <c r="BJ15" s="8">
        <v>3630</v>
      </c>
      <c r="BK15" s="8">
        <v>1049</v>
      </c>
      <c r="BL15" s="8">
        <v>20594.5</v>
      </c>
      <c r="BM15" s="8">
        <v>21670</v>
      </c>
      <c r="BN15" s="9">
        <v>5.2222680812838433</v>
      </c>
      <c r="BO15" s="8">
        <v>0</v>
      </c>
      <c r="BP15" s="8">
        <v>25.5</v>
      </c>
      <c r="BQ15" s="8">
        <v>0</v>
      </c>
      <c r="BR15" s="8">
        <v>25.5</v>
      </c>
      <c r="BS15" s="9" t="s">
        <v>75</v>
      </c>
      <c r="BT15" s="8">
        <v>1568.5</v>
      </c>
      <c r="BU15" s="8">
        <v>132.5</v>
      </c>
      <c r="BV15" s="8">
        <v>6316.25</v>
      </c>
      <c r="BW15" s="8">
        <v>5320</v>
      </c>
      <c r="BX15" s="9">
        <v>-15.772808232733031</v>
      </c>
      <c r="BY15" s="8">
        <v>2061.5</v>
      </c>
      <c r="BZ15" s="8">
        <v>891</v>
      </c>
      <c r="CA15" s="8">
        <v>14278.25</v>
      </c>
      <c r="CB15" s="8">
        <v>16324.5</v>
      </c>
      <c r="CC15" s="9">
        <v>14.331238071892569</v>
      </c>
      <c r="CD15" s="8">
        <v>94</v>
      </c>
      <c r="CE15" s="8">
        <v>67</v>
      </c>
      <c r="CF15" s="8">
        <v>705</v>
      </c>
      <c r="CG15" s="8">
        <v>668</v>
      </c>
      <c r="CH15" s="9">
        <v>-5.2482269503546064</v>
      </c>
      <c r="CI15" s="8">
        <v>1238133</v>
      </c>
      <c r="CJ15" s="8">
        <v>1073514</v>
      </c>
      <c r="CK15" s="8">
        <v>10656889</v>
      </c>
      <c r="CL15" s="8">
        <v>11337523</v>
      </c>
      <c r="CM15" s="9">
        <v>6.3867982485320027</v>
      </c>
      <c r="CN15" s="8">
        <v>3</v>
      </c>
      <c r="CO15" s="8">
        <v>1</v>
      </c>
      <c r="CP15" s="8">
        <v>10</v>
      </c>
      <c r="CQ15" s="8">
        <v>10</v>
      </c>
      <c r="CR15" s="9">
        <v>0</v>
      </c>
      <c r="CS15" s="8">
        <v>1108</v>
      </c>
      <c r="CT15" s="8">
        <v>417</v>
      </c>
      <c r="CU15" s="8">
        <v>4984</v>
      </c>
      <c r="CV15" s="8">
        <v>4511</v>
      </c>
      <c r="CW15" s="9">
        <v>-9.4903691813804159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1108</v>
      </c>
      <c r="DD15" s="8">
        <v>417</v>
      </c>
      <c r="DE15" s="8">
        <v>4984</v>
      </c>
      <c r="DF15" s="8">
        <v>4511</v>
      </c>
      <c r="DG15" s="9">
        <v>-9.4903691813804159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1</v>
      </c>
      <c r="DN15" s="8">
        <v>0</v>
      </c>
      <c r="DO15" s="8">
        <v>6</v>
      </c>
      <c r="DP15" s="8">
        <v>126</v>
      </c>
      <c r="DQ15" s="9">
        <v>2000</v>
      </c>
    </row>
    <row r="16" spans="1:121" x14ac:dyDescent="0.25">
      <c r="A16" s="7" t="s">
        <v>67</v>
      </c>
      <c r="B16" s="8">
        <v>78033</v>
      </c>
      <c r="C16" s="8">
        <v>104689</v>
      </c>
      <c r="D16" s="8">
        <v>571364</v>
      </c>
      <c r="E16" s="8">
        <v>743185</v>
      </c>
      <c r="F16" s="9">
        <v>30.072073144265289</v>
      </c>
      <c r="G16" s="8">
        <v>1581070</v>
      </c>
      <c r="H16" s="8">
        <v>1056638</v>
      </c>
      <c r="I16" s="8">
        <v>11251655</v>
      </c>
      <c r="J16" s="8">
        <v>11895424</v>
      </c>
      <c r="K16" s="9">
        <v>5.721549407620472</v>
      </c>
      <c r="L16" s="8">
        <v>81648</v>
      </c>
      <c r="M16" s="8">
        <v>132160</v>
      </c>
      <c r="N16" s="8">
        <v>838649</v>
      </c>
      <c r="O16" s="8">
        <v>1029084</v>
      </c>
      <c r="P16" s="9">
        <v>22.70735432821121</v>
      </c>
      <c r="Q16" s="8">
        <v>43649</v>
      </c>
      <c r="R16" s="8">
        <v>89970</v>
      </c>
      <c r="S16" s="8">
        <v>424095</v>
      </c>
      <c r="T16" s="8">
        <v>527447</v>
      </c>
      <c r="U16" s="9">
        <v>24.370011436116911</v>
      </c>
      <c r="V16" s="8">
        <v>428.66</v>
      </c>
      <c r="W16" s="8">
        <v>702.09799999999996</v>
      </c>
      <c r="X16" s="8">
        <v>7100.2230000000009</v>
      </c>
      <c r="Y16" s="8">
        <v>6871.5860000000002</v>
      </c>
      <c r="Z16" s="9">
        <v>-3.2201382970647781</v>
      </c>
      <c r="AA16" s="8">
        <v>0</v>
      </c>
      <c r="AB16" s="8">
        <v>0</v>
      </c>
      <c r="AC16" s="8">
        <v>20901</v>
      </c>
      <c r="AD16" s="8">
        <v>11065</v>
      </c>
      <c r="AE16" s="9">
        <v>-47.059949284723217</v>
      </c>
      <c r="AF16" s="8">
        <v>0</v>
      </c>
      <c r="AG16" s="8">
        <v>0</v>
      </c>
      <c r="AH16" s="8">
        <v>20901</v>
      </c>
      <c r="AI16" s="8">
        <v>11065</v>
      </c>
      <c r="AJ16" s="9">
        <v>-47.059949284723217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311208</v>
      </c>
      <c r="AQ16" s="8">
        <v>231519</v>
      </c>
      <c r="AR16" s="8">
        <v>1166572</v>
      </c>
      <c r="AS16" s="8">
        <v>5066950</v>
      </c>
      <c r="AT16" s="9">
        <v>334.34524401408572</v>
      </c>
      <c r="AU16" s="8">
        <v>116</v>
      </c>
      <c r="AV16" s="8">
        <v>886</v>
      </c>
      <c r="AW16" s="8">
        <v>8068</v>
      </c>
      <c r="AX16" s="8">
        <v>1942</v>
      </c>
      <c r="AY16" s="9">
        <v>-75.92959841348538</v>
      </c>
      <c r="AZ16" s="8">
        <v>0</v>
      </c>
      <c r="BA16" s="8">
        <v>0</v>
      </c>
      <c r="BB16" s="8">
        <v>0</v>
      </c>
      <c r="BC16" s="8">
        <v>1856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3642</v>
      </c>
      <c r="BK16" s="8">
        <v>7186</v>
      </c>
      <c r="BL16" s="8">
        <v>31774</v>
      </c>
      <c r="BM16" s="8">
        <v>40306</v>
      </c>
      <c r="BN16" s="9">
        <v>26.85214326178637</v>
      </c>
      <c r="BO16" s="8">
        <v>12</v>
      </c>
      <c r="BP16" s="8">
        <v>68</v>
      </c>
      <c r="BQ16" s="8">
        <v>691</v>
      </c>
      <c r="BR16" s="8">
        <v>315</v>
      </c>
      <c r="BS16" s="9">
        <v>-54.413892908827783</v>
      </c>
      <c r="BT16" s="8">
        <v>853</v>
      </c>
      <c r="BU16" s="8">
        <v>538</v>
      </c>
      <c r="BV16" s="8">
        <v>5358</v>
      </c>
      <c r="BW16" s="8">
        <v>4746</v>
      </c>
      <c r="BX16" s="9">
        <v>-11.42217245240761</v>
      </c>
      <c r="BY16" s="8">
        <v>2777</v>
      </c>
      <c r="BZ16" s="8">
        <v>6580</v>
      </c>
      <c r="CA16" s="8">
        <v>25725</v>
      </c>
      <c r="CB16" s="8">
        <v>35245</v>
      </c>
      <c r="CC16" s="9">
        <v>37.006802721088427</v>
      </c>
      <c r="CD16" s="8">
        <v>104</v>
      </c>
      <c r="CE16" s="8">
        <v>99</v>
      </c>
      <c r="CF16" s="8">
        <v>827</v>
      </c>
      <c r="CG16" s="8">
        <v>816</v>
      </c>
      <c r="CH16" s="9">
        <v>-1.330108827085851</v>
      </c>
      <c r="CI16" s="8">
        <v>1954683</v>
      </c>
      <c r="CJ16" s="8">
        <v>1765941</v>
      </c>
      <c r="CK16" s="8">
        <v>13785524</v>
      </c>
      <c r="CL16" s="8">
        <v>14825898</v>
      </c>
      <c r="CM16" s="9">
        <v>7.5468585742551397</v>
      </c>
      <c r="CN16" s="8">
        <v>3</v>
      </c>
      <c r="CO16" s="8">
        <v>4</v>
      </c>
      <c r="CP16" s="8">
        <v>16</v>
      </c>
      <c r="CQ16" s="8">
        <v>18</v>
      </c>
      <c r="CR16" s="9">
        <v>12.5</v>
      </c>
      <c r="CS16" s="8">
        <v>5212</v>
      </c>
      <c r="CT16" s="8">
        <v>4822</v>
      </c>
      <c r="CU16" s="8">
        <v>13270</v>
      </c>
      <c r="CV16" s="8">
        <v>17510</v>
      </c>
      <c r="CW16" s="9">
        <v>31.951770911831211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5212</v>
      </c>
      <c r="DD16" s="8">
        <v>4822</v>
      </c>
      <c r="DE16" s="8">
        <v>13270</v>
      </c>
      <c r="DF16" s="8">
        <v>17510</v>
      </c>
      <c r="DG16" s="9">
        <v>31.951770911831211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1</v>
      </c>
      <c r="DO16" s="8">
        <v>0</v>
      </c>
      <c r="DP16" s="8">
        <v>8</v>
      </c>
      <c r="DQ16" s="9" t="s">
        <v>75</v>
      </c>
    </row>
    <row r="17" spans="1:121" x14ac:dyDescent="0.25">
      <c r="A17" s="7" t="s">
        <v>68</v>
      </c>
      <c r="B17" s="8">
        <v>2297474</v>
      </c>
      <c r="C17" s="8">
        <v>1744416</v>
      </c>
      <c r="D17" s="8">
        <v>16572288</v>
      </c>
      <c r="E17" s="8">
        <v>15310448</v>
      </c>
      <c r="F17" s="9">
        <v>-7.6141568382108753</v>
      </c>
      <c r="G17" s="8">
        <v>350387</v>
      </c>
      <c r="H17" s="8">
        <v>495733</v>
      </c>
      <c r="I17" s="8">
        <v>3388535</v>
      </c>
      <c r="J17" s="8">
        <v>3519775</v>
      </c>
      <c r="K17" s="9">
        <v>3.873060186776883</v>
      </c>
      <c r="L17" s="8">
        <v>110313</v>
      </c>
      <c r="M17" s="8">
        <v>152404</v>
      </c>
      <c r="N17" s="8">
        <v>871208</v>
      </c>
      <c r="O17" s="8">
        <v>930352</v>
      </c>
      <c r="P17" s="9">
        <v>6.7887347223625074</v>
      </c>
      <c r="Q17" s="8">
        <v>51470</v>
      </c>
      <c r="R17" s="8">
        <v>56619</v>
      </c>
      <c r="S17" s="8">
        <v>388496</v>
      </c>
      <c r="T17" s="8">
        <v>387417</v>
      </c>
      <c r="U17" s="9">
        <v>-0.27773773732548079</v>
      </c>
      <c r="V17" s="8">
        <v>10.763999999999999</v>
      </c>
      <c r="W17" s="8">
        <v>14.27</v>
      </c>
      <c r="X17" s="8">
        <v>127.739</v>
      </c>
      <c r="Y17" s="8">
        <v>125.831</v>
      </c>
      <c r="Z17" s="9">
        <v>-1.4936706878870181</v>
      </c>
      <c r="AA17" s="8">
        <v>11148</v>
      </c>
      <c r="AB17" s="8">
        <v>17346</v>
      </c>
      <c r="AC17" s="8">
        <v>115237</v>
      </c>
      <c r="AD17" s="8">
        <v>115311</v>
      </c>
      <c r="AE17" s="9">
        <v>6.4215486345531758E-2</v>
      </c>
      <c r="AF17" s="8">
        <v>9490</v>
      </c>
      <c r="AG17" s="8">
        <v>15498</v>
      </c>
      <c r="AH17" s="8">
        <v>100494</v>
      </c>
      <c r="AI17" s="8">
        <v>95928</v>
      </c>
      <c r="AJ17" s="9">
        <v>-4.5435548390948668</v>
      </c>
      <c r="AK17" s="8">
        <v>0</v>
      </c>
      <c r="AL17" s="8">
        <v>29949</v>
      </c>
      <c r="AM17" s="8">
        <v>75661</v>
      </c>
      <c r="AN17" s="8">
        <v>88253</v>
      </c>
      <c r="AO17" s="9">
        <v>16.642656057942659</v>
      </c>
      <c r="AP17" s="8">
        <v>235408</v>
      </c>
      <c r="AQ17" s="8">
        <v>250112</v>
      </c>
      <c r="AR17" s="8">
        <v>1558537</v>
      </c>
      <c r="AS17" s="8">
        <v>1476321</v>
      </c>
      <c r="AT17" s="9">
        <v>-5.2752036044059309</v>
      </c>
      <c r="AU17" s="8">
        <v>0</v>
      </c>
      <c r="AV17" s="8">
        <v>6121</v>
      </c>
      <c r="AW17" s="8">
        <v>63</v>
      </c>
      <c r="AX17" s="8">
        <v>13331</v>
      </c>
      <c r="AY17" s="9">
        <v>21060.317460317459</v>
      </c>
      <c r="AZ17" s="8">
        <v>53366</v>
      </c>
      <c r="BA17" s="8">
        <v>52108</v>
      </c>
      <c r="BB17" s="8">
        <v>390595</v>
      </c>
      <c r="BC17" s="8">
        <v>424369</v>
      </c>
      <c r="BD17" s="9">
        <v>8.6468080748601466</v>
      </c>
      <c r="BE17" s="8">
        <v>2349</v>
      </c>
      <c r="BF17" s="8">
        <v>2866</v>
      </c>
      <c r="BG17" s="8">
        <v>19646</v>
      </c>
      <c r="BH17" s="8">
        <v>21866</v>
      </c>
      <c r="BI17" s="9">
        <v>11.30001018018935</v>
      </c>
      <c r="BJ17" s="8">
        <v>7247.25</v>
      </c>
      <c r="BK17" s="8">
        <v>7711</v>
      </c>
      <c r="BL17" s="8">
        <v>54264.25</v>
      </c>
      <c r="BM17" s="8">
        <v>54113</v>
      </c>
      <c r="BN17" s="9">
        <v>-0.27872862888550293</v>
      </c>
      <c r="BO17" s="8">
        <v>0</v>
      </c>
      <c r="BP17" s="8">
        <v>479.5</v>
      </c>
      <c r="BQ17" s="8">
        <v>6.5</v>
      </c>
      <c r="BR17" s="8">
        <v>1026</v>
      </c>
      <c r="BS17" s="9">
        <v>15684.615384615379</v>
      </c>
      <c r="BT17" s="8">
        <v>6050</v>
      </c>
      <c r="BU17" s="8">
        <v>5656.5</v>
      </c>
      <c r="BV17" s="8">
        <v>46647</v>
      </c>
      <c r="BW17" s="8">
        <v>44916.75</v>
      </c>
      <c r="BX17" s="9">
        <v>-3.709241751881152</v>
      </c>
      <c r="BY17" s="8">
        <v>1197.25</v>
      </c>
      <c r="BZ17" s="8">
        <v>1575</v>
      </c>
      <c r="CA17" s="8">
        <v>7610.75</v>
      </c>
      <c r="CB17" s="8">
        <v>8170.25</v>
      </c>
      <c r="CC17" s="9">
        <v>7.3514436816345361</v>
      </c>
      <c r="CD17" s="8">
        <v>182</v>
      </c>
      <c r="CE17" s="8">
        <v>188</v>
      </c>
      <c r="CF17" s="8">
        <v>1448</v>
      </c>
      <c r="CG17" s="8">
        <v>1375</v>
      </c>
      <c r="CH17" s="9">
        <v>-5.0414364640883917</v>
      </c>
      <c r="CI17" s="8">
        <v>3543907</v>
      </c>
      <c r="CJ17" s="8">
        <v>3132178</v>
      </c>
      <c r="CK17" s="8">
        <v>28593145</v>
      </c>
      <c r="CL17" s="8">
        <v>26719912</v>
      </c>
      <c r="CM17" s="9">
        <v>-6.5513359932948996</v>
      </c>
      <c r="CN17" s="8">
        <v>0</v>
      </c>
      <c r="CO17" s="8">
        <v>0</v>
      </c>
      <c r="CP17" s="8">
        <v>10</v>
      </c>
      <c r="CQ17" s="8">
        <v>8</v>
      </c>
      <c r="CR17" s="9">
        <v>-20</v>
      </c>
      <c r="CS17" s="8">
        <v>8521</v>
      </c>
      <c r="CT17" s="8">
        <v>8573</v>
      </c>
      <c r="CU17" s="8">
        <v>47846</v>
      </c>
      <c r="CV17" s="8">
        <v>46661</v>
      </c>
      <c r="CW17" s="9">
        <v>-2.4766960665468361</v>
      </c>
      <c r="CX17" s="8">
        <v>8521</v>
      </c>
      <c r="CY17" s="8">
        <v>8573</v>
      </c>
      <c r="CZ17" s="8">
        <v>46691</v>
      </c>
      <c r="DA17" s="8">
        <v>45711</v>
      </c>
      <c r="DB17" s="9">
        <v>-2.0989055706667301</v>
      </c>
      <c r="DC17" s="8">
        <v>0</v>
      </c>
      <c r="DD17" s="8">
        <v>0</v>
      </c>
      <c r="DE17" s="8">
        <v>1155</v>
      </c>
      <c r="DF17" s="8">
        <v>950</v>
      </c>
      <c r="DG17" s="9">
        <v>-17.748917748917751</v>
      </c>
      <c r="DH17" s="8">
        <v>4088</v>
      </c>
      <c r="DI17" s="8">
        <v>4031</v>
      </c>
      <c r="DJ17" s="8">
        <v>25948</v>
      </c>
      <c r="DK17" s="8">
        <v>26138</v>
      </c>
      <c r="DL17" s="9">
        <v>0.73223369816555817</v>
      </c>
      <c r="DM17" s="8">
        <v>1157</v>
      </c>
      <c r="DN17" s="8">
        <v>6673</v>
      </c>
      <c r="DO17" s="8">
        <v>6271</v>
      </c>
      <c r="DP17" s="8">
        <v>15639</v>
      </c>
      <c r="DQ17" s="9">
        <v>149.38606282889489</v>
      </c>
    </row>
    <row r="18" spans="1:121" x14ac:dyDescent="0.25">
      <c r="A18" s="7" t="s">
        <v>69</v>
      </c>
      <c r="B18" s="8">
        <v>810943</v>
      </c>
      <c r="C18" s="8">
        <v>407587</v>
      </c>
      <c r="D18" s="8">
        <v>5508605</v>
      </c>
      <c r="E18" s="8">
        <v>4644750</v>
      </c>
      <c r="F18" s="9">
        <v>-15.68191946962979</v>
      </c>
      <c r="G18" s="8">
        <v>29425</v>
      </c>
      <c r="H18" s="8">
        <v>37486</v>
      </c>
      <c r="I18" s="8">
        <v>249137</v>
      </c>
      <c r="J18" s="8">
        <v>262800</v>
      </c>
      <c r="K18" s="9">
        <v>5.4841312209748034</v>
      </c>
      <c r="L18" s="8">
        <v>1480964</v>
      </c>
      <c r="M18" s="8">
        <v>1705707</v>
      </c>
      <c r="N18" s="8">
        <v>11579342</v>
      </c>
      <c r="O18" s="8">
        <v>12290057</v>
      </c>
      <c r="P18" s="9">
        <v>6.1377839949800252</v>
      </c>
      <c r="Q18" s="8">
        <v>1054566</v>
      </c>
      <c r="R18" s="8">
        <v>1277112</v>
      </c>
      <c r="S18" s="8">
        <v>8476182</v>
      </c>
      <c r="T18" s="8">
        <v>9096846</v>
      </c>
      <c r="U18" s="9">
        <v>7.322447771885976</v>
      </c>
      <c r="V18" s="8">
        <v>267.22099999999989</v>
      </c>
      <c r="W18" s="8">
        <v>86.867000000000019</v>
      </c>
      <c r="X18" s="8">
        <v>865.50699999999961</v>
      </c>
      <c r="Y18" s="8">
        <v>525.46699999999998</v>
      </c>
      <c r="Z18" s="9">
        <v>-39.287954921219558</v>
      </c>
      <c r="AA18" s="8">
        <v>192245</v>
      </c>
      <c r="AB18" s="8">
        <v>143194</v>
      </c>
      <c r="AC18" s="8">
        <v>1700404</v>
      </c>
      <c r="AD18" s="8">
        <v>1542352</v>
      </c>
      <c r="AE18" s="9">
        <v>-9.2949675488883798</v>
      </c>
      <c r="AF18" s="8">
        <v>179682</v>
      </c>
      <c r="AG18" s="8">
        <v>129098</v>
      </c>
      <c r="AH18" s="8">
        <v>1542824</v>
      </c>
      <c r="AI18" s="8">
        <v>1362267</v>
      </c>
      <c r="AJ18" s="9">
        <v>-11.703019916724131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1095143</v>
      </c>
      <c r="AQ18" s="8">
        <v>1055649</v>
      </c>
      <c r="AR18" s="8">
        <v>8315180</v>
      </c>
      <c r="AS18" s="8">
        <v>8287041</v>
      </c>
      <c r="AT18" s="9">
        <v>-0.33840518184813112</v>
      </c>
      <c r="AU18" s="8">
        <v>688601</v>
      </c>
      <c r="AV18" s="8">
        <v>916906</v>
      </c>
      <c r="AW18" s="8">
        <v>5602022</v>
      </c>
      <c r="AX18" s="8">
        <v>6265081</v>
      </c>
      <c r="AY18" s="9">
        <v>11.836065620592001</v>
      </c>
      <c r="AZ18" s="8">
        <v>425642</v>
      </c>
      <c r="BA18" s="8">
        <v>436279</v>
      </c>
      <c r="BB18" s="8">
        <v>3092392</v>
      </c>
      <c r="BC18" s="8">
        <v>3180262</v>
      </c>
      <c r="BD18" s="9">
        <v>2.8414896947088271</v>
      </c>
      <c r="BE18" s="8">
        <v>30253</v>
      </c>
      <c r="BF18" s="8">
        <v>29911</v>
      </c>
      <c r="BG18" s="8">
        <v>225434</v>
      </c>
      <c r="BH18" s="8">
        <v>222200</v>
      </c>
      <c r="BI18" s="9">
        <v>-1.4345662145018001</v>
      </c>
      <c r="BJ18" s="8">
        <v>97106</v>
      </c>
      <c r="BK18" s="8">
        <v>105550</v>
      </c>
      <c r="BL18" s="8">
        <v>780384</v>
      </c>
      <c r="BM18" s="8">
        <v>794562</v>
      </c>
      <c r="BN18" s="9">
        <v>1.8167978841185859</v>
      </c>
      <c r="BO18" s="8">
        <v>48408</v>
      </c>
      <c r="BP18" s="8">
        <v>57506</v>
      </c>
      <c r="BQ18" s="8">
        <v>394507</v>
      </c>
      <c r="BR18" s="8">
        <v>414578</v>
      </c>
      <c r="BS18" s="9">
        <v>5.0876156823579777</v>
      </c>
      <c r="BT18" s="8">
        <v>43050</v>
      </c>
      <c r="BU18" s="8">
        <v>41776</v>
      </c>
      <c r="BV18" s="8">
        <v>340210</v>
      </c>
      <c r="BW18" s="8">
        <v>331378</v>
      </c>
      <c r="BX18" s="9">
        <v>-2.596043620116987</v>
      </c>
      <c r="BY18" s="8">
        <v>5648</v>
      </c>
      <c r="BZ18" s="8">
        <v>6268</v>
      </c>
      <c r="CA18" s="8">
        <v>45667</v>
      </c>
      <c r="CB18" s="8">
        <v>48606</v>
      </c>
      <c r="CC18" s="9">
        <v>6.4357194473032981</v>
      </c>
      <c r="CD18" s="8">
        <v>1087</v>
      </c>
      <c r="CE18" s="8">
        <v>1078</v>
      </c>
      <c r="CF18" s="8">
        <v>8274</v>
      </c>
      <c r="CG18" s="8">
        <v>8323</v>
      </c>
      <c r="CH18" s="9">
        <v>0.59221658206429595</v>
      </c>
      <c r="CI18" s="8">
        <v>19850906</v>
      </c>
      <c r="CJ18" s="8">
        <v>18869890</v>
      </c>
      <c r="CK18" s="8">
        <v>175734484</v>
      </c>
      <c r="CL18" s="8">
        <v>173147538</v>
      </c>
      <c r="CM18" s="9">
        <v>-1.4720764764643519</v>
      </c>
      <c r="CN18" s="8">
        <v>5</v>
      </c>
      <c r="CO18" s="8">
        <v>5</v>
      </c>
      <c r="CP18" s="8">
        <v>389</v>
      </c>
      <c r="CQ18" s="8">
        <v>376</v>
      </c>
      <c r="CR18" s="9">
        <v>-3.3419023136246722</v>
      </c>
      <c r="CS18" s="8">
        <v>251886</v>
      </c>
      <c r="CT18" s="8">
        <v>241935</v>
      </c>
      <c r="CU18" s="8">
        <v>1597189</v>
      </c>
      <c r="CV18" s="8">
        <v>2017058</v>
      </c>
      <c r="CW18" s="9">
        <v>26.287997225124901</v>
      </c>
      <c r="CX18" s="8">
        <v>232670</v>
      </c>
      <c r="CY18" s="8">
        <v>223114</v>
      </c>
      <c r="CZ18" s="8">
        <v>1127732</v>
      </c>
      <c r="DA18" s="8">
        <v>1143677</v>
      </c>
      <c r="DB18" s="9">
        <v>1.4138997563250799</v>
      </c>
      <c r="DC18" s="8">
        <v>19216</v>
      </c>
      <c r="DD18" s="8">
        <v>18821</v>
      </c>
      <c r="DE18" s="8">
        <v>469457</v>
      </c>
      <c r="DF18" s="8">
        <v>873381</v>
      </c>
      <c r="DG18" s="9">
        <v>86.040681042140164</v>
      </c>
      <c r="DH18" s="8">
        <v>89629</v>
      </c>
      <c r="DI18" s="8">
        <v>86074</v>
      </c>
      <c r="DJ18" s="8">
        <v>470351</v>
      </c>
      <c r="DK18" s="8">
        <v>471838</v>
      </c>
      <c r="DL18" s="9">
        <v>0.31614687754463938</v>
      </c>
      <c r="DM18" s="8">
        <v>22973</v>
      </c>
      <c r="DN18" s="8">
        <v>29804</v>
      </c>
      <c r="DO18" s="8">
        <v>227938</v>
      </c>
      <c r="DP18" s="8">
        <v>281701</v>
      </c>
      <c r="DQ18" s="9">
        <v>23.58667707885478</v>
      </c>
    </row>
    <row r="19" spans="1:121" x14ac:dyDescent="0.25">
      <c r="A19" s="7" t="s">
        <v>70</v>
      </c>
      <c r="B19" s="8">
        <v>6657</v>
      </c>
      <c r="C19" s="8">
        <v>22066</v>
      </c>
      <c r="D19" s="8">
        <v>73673</v>
      </c>
      <c r="E19" s="8">
        <v>78450</v>
      </c>
      <c r="F19" s="9">
        <v>6.4840579316710327</v>
      </c>
      <c r="G19" s="8">
        <v>32355</v>
      </c>
      <c r="H19" s="8">
        <v>120038</v>
      </c>
      <c r="I19" s="8">
        <v>945214</v>
      </c>
      <c r="J19" s="8">
        <v>872660</v>
      </c>
      <c r="K19" s="9">
        <v>-7.6759337039019746</v>
      </c>
      <c r="L19" s="8">
        <v>121738</v>
      </c>
      <c r="M19" s="8">
        <v>80119</v>
      </c>
      <c r="N19" s="8">
        <v>2482091</v>
      </c>
      <c r="O19" s="8">
        <v>620357</v>
      </c>
      <c r="P19" s="9">
        <v>-75.006677837355682</v>
      </c>
      <c r="Q19" s="8">
        <v>85323</v>
      </c>
      <c r="R19" s="8">
        <v>26698</v>
      </c>
      <c r="S19" s="8">
        <v>2180704</v>
      </c>
      <c r="T19" s="8">
        <v>214060</v>
      </c>
      <c r="U19" s="9">
        <v>-90.183903913598542</v>
      </c>
      <c r="V19" s="8">
        <v>14.746</v>
      </c>
      <c r="W19" s="8">
        <v>5.9089999999999998</v>
      </c>
      <c r="X19" s="8">
        <v>193.39999999999989</v>
      </c>
      <c r="Y19" s="8">
        <v>99.960000000000008</v>
      </c>
      <c r="Z19" s="9">
        <v>-48.314374353671127</v>
      </c>
      <c r="AA19" s="8">
        <v>4507</v>
      </c>
      <c r="AB19" s="8">
        <v>6425</v>
      </c>
      <c r="AC19" s="8">
        <v>45786</v>
      </c>
      <c r="AD19" s="8">
        <v>57564</v>
      </c>
      <c r="AE19" s="9">
        <v>25.724020442930151</v>
      </c>
      <c r="AF19" s="8">
        <v>1715</v>
      </c>
      <c r="AG19" s="8">
        <v>3510</v>
      </c>
      <c r="AH19" s="8">
        <v>16877</v>
      </c>
      <c r="AI19" s="8">
        <v>23232</v>
      </c>
      <c r="AJ19" s="9">
        <v>37.654796468566701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57394</v>
      </c>
      <c r="AQ19" s="8">
        <v>4684</v>
      </c>
      <c r="AR19" s="8">
        <v>1989157</v>
      </c>
      <c r="AS19" s="8">
        <v>29794</v>
      </c>
      <c r="AT19" s="9">
        <v>-98.502179566519885</v>
      </c>
      <c r="AU19" s="8">
        <v>57394</v>
      </c>
      <c r="AV19" s="8">
        <v>164</v>
      </c>
      <c r="AW19" s="8">
        <v>1972676</v>
      </c>
      <c r="AX19" s="8">
        <v>18678</v>
      </c>
      <c r="AY19" s="9">
        <v>-99.053164331091367</v>
      </c>
      <c r="AZ19" s="8">
        <v>39833</v>
      </c>
      <c r="BA19" s="8">
        <v>54597</v>
      </c>
      <c r="BB19" s="8">
        <v>303741</v>
      </c>
      <c r="BC19" s="8">
        <v>416193</v>
      </c>
      <c r="BD19" s="9">
        <v>37.022331525872367</v>
      </c>
      <c r="BE19" s="8">
        <v>2493</v>
      </c>
      <c r="BF19" s="8">
        <v>3160</v>
      </c>
      <c r="BG19" s="8">
        <v>17763</v>
      </c>
      <c r="BH19" s="8">
        <v>23652</v>
      </c>
      <c r="BI19" s="9">
        <v>33.153183583854087</v>
      </c>
      <c r="BJ19" s="8">
        <v>13144</v>
      </c>
      <c r="BK19" s="8">
        <v>2953</v>
      </c>
      <c r="BL19" s="8">
        <v>208318.5</v>
      </c>
      <c r="BM19" s="8">
        <v>28592.5</v>
      </c>
      <c r="BN19" s="9">
        <v>-86.274622753140022</v>
      </c>
      <c r="BO19" s="8">
        <v>10636</v>
      </c>
      <c r="BP19" s="8">
        <v>80</v>
      </c>
      <c r="BQ19" s="8">
        <v>190089.75</v>
      </c>
      <c r="BR19" s="8">
        <v>9137</v>
      </c>
      <c r="BS19" s="9">
        <v>-95.193323153931232</v>
      </c>
      <c r="BT19" s="8">
        <v>717</v>
      </c>
      <c r="BU19" s="8">
        <v>771</v>
      </c>
      <c r="BV19" s="8">
        <v>4990.75</v>
      </c>
      <c r="BW19" s="8">
        <v>6312.5</v>
      </c>
      <c r="BX19" s="9">
        <v>26.48399539147422</v>
      </c>
      <c r="BY19" s="8">
        <v>1791</v>
      </c>
      <c r="BZ19" s="8">
        <v>2102</v>
      </c>
      <c r="CA19" s="8">
        <v>13238</v>
      </c>
      <c r="CB19" s="8">
        <v>13143</v>
      </c>
      <c r="CC19" s="9">
        <v>-0.71763106209397176</v>
      </c>
      <c r="CD19" s="8">
        <v>102</v>
      </c>
      <c r="CE19" s="8">
        <v>142</v>
      </c>
      <c r="CF19" s="8">
        <v>929</v>
      </c>
      <c r="CG19" s="8">
        <v>1090</v>
      </c>
      <c r="CH19" s="9">
        <v>17.33046286329386</v>
      </c>
      <c r="CI19" s="8">
        <v>3123480</v>
      </c>
      <c r="CJ19" s="8">
        <v>4173097</v>
      </c>
      <c r="CK19" s="8">
        <v>31491265</v>
      </c>
      <c r="CL19" s="8">
        <v>32043066</v>
      </c>
      <c r="CM19" s="9">
        <v>1.752235103924846</v>
      </c>
      <c r="CN19" s="8">
        <v>12</v>
      </c>
      <c r="CO19" s="8">
        <v>13</v>
      </c>
      <c r="CP19" s="8">
        <v>154</v>
      </c>
      <c r="CQ19" s="8">
        <v>166</v>
      </c>
      <c r="CR19" s="9">
        <v>7.7922077922077904</v>
      </c>
      <c r="CS19" s="8">
        <v>95537</v>
      </c>
      <c r="CT19" s="8">
        <v>111572</v>
      </c>
      <c r="CU19" s="8">
        <v>411437</v>
      </c>
      <c r="CV19" s="8">
        <v>527069</v>
      </c>
      <c r="CW19" s="9">
        <v>28.104424249642111</v>
      </c>
      <c r="CX19" s="8">
        <v>69284</v>
      </c>
      <c r="CY19" s="8">
        <v>77900</v>
      </c>
      <c r="CZ19" s="8">
        <v>254113</v>
      </c>
      <c r="DA19" s="8">
        <v>255715</v>
      </c>
      <c r="DB19" s="9">
        <v>0.63042819533042405</v>
      </c>
      <c r="DC19" s="8">
        <v>26253</v>
      </c>
      <c r="DD19" s="8">
        <v>33672</v>
      </c>
      <c r="DE19" s="8">
        <v>157324</v>
      </c>
      <c r="DF19" s="8">
        <v>271354</v>
      </c>
      <c r="DG19" s="9">
        <v>72.480994635274982</v>
      </c>
      <c r="DH19" s="8">
        <v>15008</v>
      </c>
      <c r="DI19" s="8">
        <v>17272</v>
      </c>
      <c r="DJ19" s="8">
        <v>48851</v>
      </c>
      <c r="DK19" s="8">
        <v>53940</v>
      </c>
      <c r="DL19" s="9">
        <v>10.41739166035495</v>
      </c>
      <c r="DM19" s="8">
        <v>2393</v>
      </c>
      <c r="DN19" s="8">
        <v>3618</v>
      </c>
      <c r="DO19" s="8">
        <v>76119</v>
      </c>
      <c r="DP19" s="8">
        <v>36715</v>
      </c>
      <c r="DQ19" s="9">
        <v>-51.766313272638897</v>
      </c>
    </row>
    <row r="20" spans="1:121" ht="22.5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173431</v>
      </c>
      <c r="H20" s="8">
        <v>221060</v>
      </c>
      <c r="I20" s="8">
        <v>629265</v>
      </c>
      <c r="J20" s="8">
        <v>727742</v>
      </c>
      <c r="K20" s="9">
        <v>15.649527623497249</v>
      </c>
      <c r="L20" s="8">
        <v>64740</v>
      </c>
      <c r="M20" s="8">
        <v>86295</v>
      </c>
      <c r="N20" s="8">
        <v>762206</v>
      </c>
      <c r="O20" s="8">
        <v>718890</v>
      </c>
      <c r="P20" s="9">
        <v>-5.6829780925366578</v>
      </c>
      <c r="Q20" s="8">
        <v>52542</v>
      </c>
      <c r="R20" s="8">
        <v>35505</v>
      </c>
      <c r="S20" s="8">
        <v>358562</v>
      </c>
      <c r="T20" s="8">
        <v>337654</v>
      </c>
      <c r="U20" s="9">
        <v>-5.8310696615926929</v>
      </c>
      <c r="V20" s="8">
        <v>125.92100000000001</v>
      </c>
      <c r="W20" s="8">
        <v>171.66300000000001</v>
      </c>
      <c r="X20" s="8">
        <v>1523.7550000000001</v>
      </c>
      <c r="Y20" s="8">
        <v>1669.221</v>
      </c>
      <c r="Z20" s="9">
        <v>9.5465478374148063</v>
      </c>
      <c r="AA20" s="8">
        <v>2361</v>
      </c>
      <c r="AB20" s="8">
        <v>2422</v>
      </c>
      <c r="AC20" s="8">
        <v>24865</v>
      </c>
      <c r="AD20" s="8">
        <v>16117</v>
      </c>
      <c r="AE20" s="9">
        <v>-35.181982706615727</v>
      </c>
      <c r="AF20" s="8">
        <v>1024</v>
      </c>
      <c r="AG20" s="8">
        <v>1146</v>
      </c>
      <c r="AH20" s="8">
        <v>13408</v>
      </c>
      <c r="AI20" s="8">
        <v>7300</v>
      </c>
      <c r="AJ20" s="9">
        <v>-45.55489260143198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8</v>
      </c>
      <c r="AQ20" s="8">
        <v>0</v>
      </c>
      <c r="AR20" s="8">
        <v>986</v>
      </c>
      <c r="AS20" s="8">
        <v>1127</v>
      </c>
      <c r="AT20" s="9">
        <v>14.30020283975659</v>
      </c>
      <c r="AU20" s="8">
        <v>8</v>
      </c>
      <c r="AV20" s="8">
        <v>0</v>
      </c>
      <c r="AW20" s="8">
        <v>971</v>
      </c>
      <c r="AX20" s="8">
        <v>1127</v>
      </c>
      <c r="AY20" s="9">
        <v>16.0659114315139</v>
      </c>
      <c r="AZ20" s="8">
        <v>0</v>
      </c>
      <c r="BA20" s="8">
        <v>0</v>
      </c>
      <c r="BB20" s="8">
        <v>0</v>
      </c>
      <c r="BC20" s="8">
        <v>0</v>
      </c>
      <c r="BD20" s="9" t="s">
        <v>75</v>
      </c>
      <c r="BE20" s="8">
        <v>0</v>
      </c>
      <c r="BF20" s="8">
        <v>0</v>
      </c>
      <c r="BG20" s="8">
        <v>0</v>
      </c>
      <c r="BH20" s="8">
        <v>0</v>
      </c>
      <c r="BI20" s="9" t="s">
        <v>75</v>
      </c>
      <c r="BJ20" s="8">
        <v>5043</v>
      </c>
      <c r="BK20" s="8">
        <v>3344</v>
      </c>
      <c r="BL20" s="8">
        <v>29647.5</v>
      </c>
      <c r="BM20" s="8">
        <v>30186.75</v>
      </c>
      <c r="BN20" s="9">
        <v>1.8188717429800221</v>
      </c>
      <c r="BO20" s="8">
        <v>2</v>
      </c>
      <c r="BP20" s="8">
        <v>0</v>
      </c>
      <c r="BQ20" s="8">
        <v>280</v>
      </c>
      <c r="BR20" s="8">
        <v>288</v>
      </c>
      <c r="BS20" s="9">
        <v>2.8571428571428612</v>
      </c>
      <c r="BT20" s="8">
        <v>818</v>
      </c>
      <c r="BU20" s="8">
        <v>195.5</v>
      </c>
      <c r="BV20" s="8">
        <v>2403.75</v>
      </c>
      <c r="BW20" s="8">
        <v>2152.75</v>
      </c>
      <c r="BX20" s="9">
        <v>-10.44201768070722</v>
      </c>
      <c r="BY20" s="8">
        <v>4223</v>
      </c>
      <c r="BZ20" s="8">
        <v>3148.5</v>
      </c>
      <c r="CA20" s="8">
        <v>26963.75</v>
      </c>
      <c r="CB20" s="8">
        <v>27746</v>
      </c>
      <c r="CC20" s="9">
        <v>2.9011172407398789</v>
      </c>
      <c r="CD20" s="8">
        <v>39</v>
      </c>
      <c r="CE20" s="8">
        <v>45</v>
      </c>
      <c r="CF20" s="8">
        <v>313</v>
      </c>
      <c r="CG20" s="8">
        <v>303</v>
      </c>
      <c r="CH20" s="9">
        <v>-3.194888178913744</v>
      </c>
      <c r="CI20" s="8">
        <v>211732</v>
      </c>
      <c r="CJ20" s="8">
        <v>422405</v>
      </c>
      <c r="CK20" s="8">
        <v>1895445</v>
      </c>
      <c r="CL20" s="8">
        <v>1976054</v>
      </c>
      <c r="CM20" s="9">
        <v>4.2527744144514941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2</v>
      </c>
      <c r="DN20" s="8">
        <v>2</v>
      </c>
      <c r="DO20" s="8">
        <v>60</v>
      </c>
      <c r="DP20" s="8">
        <v>57</v>
      </c>
      <c r="DQ20" s="9">
        <v>-5</v>
      </c>
    </row>
    <row r="21" spans="1:121" x14ac:dyDescent="0.25">
      <c r="A21" s="7" t="s">
        <v>72</v>
      </c>
      <c r="B21" s="8">
        <v>4889</v>
      </c>
      <c r="C21" s="8">
        <v>4923</v>
      </c>
      <c r="D21" s="8">
        <v>41753</v>
      </c>
      <c r="E21" s="8">
        <v>42072</v>
      </c>
      <c r="F21" s="9">
        <v>0.76401695686537607</v>
      </c>
      <c r="G21" s="8">
        <v>0</v>
      </c>
      <c r="H21" s="8">
        <v>0</v>
      </c>
      <c r="I21" s="8">
        <v>16811</v>
      </c>
      <c r="J21" s="8">
        <v>10451</v>
      </c>
      <c r="K21" s="9">
        <v>-37.832371661412168</v>
      </c>
      <c r="L21" s="8">
        <v>47132</v>
      </c>
      <c r="M21" s="8">
        <v>39450</v>
      </c>
      <c r="N21" s="8">
        <v>329583</v>
      </c>
      <c r="O21" s="8">
        <v>297022</v>
      </c>
      <c r="P21" s="9">
        <v>-9.8794537339607871</v>
      </c>
      <c r="Q21" s="8">
        <v>3142</v>
      </c>
      <c r="R21" s="8">
        <v>3966</v>
      </c>
      <c r="S21" s="8">
        <v>26711</v>
      </c>
      <c r="T21" s="8">
        <v>31878</v>
      </c>
      <c r="U21" s="9">
        <v>19.344090449627501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44</v>
      </c>
      <c r="AB21" s="8">
        <v>295</v>
      </c>
      <c r="AC21" s="8">
        <v>2304</v>
      </c>
      <c r="AD21" s="8">
        <v>1927</v>
      </c>
      <c r="AE21" s="9">
        <v>-16.362847222222229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2990</v>
      </c>
      <c r="AR21" s="8">
        <v>0</v>
      </c>
      <c r="AS21" s="8">
        <v>2990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47132</v>
      </c>
      <c r="BA21" s="8">
        <v>39450</v>
      </c>
      <c r="BB21" s="8">
        <v>329583</v>
      </c>
      <c r="BC21" s="8">
        <v>297022</v>
      </c>
      <c r="BD21" s="9">
        <v>-9.8794537339607871</v>
      </c>
      <c r="BE21" s="8">
        <v>3073</v>
      </c>
      <c r="BF21" s="8">
        <v>2496</v>
      </c>
      <c r="BG21" s="8">
        <v>21293</v>
      </c>
      <c r="BH21" s="8">
        <v>19373</v>
      </c>
      <c r="BI21" s="9">
        <v>-9.0170478561029483</v>
      </c>
      <c r="BJ21" s="8">
        <v>439</v>
      </c>
      <c r="BK21" s="8">
        <v>536</v>
      </c>
      <c r="BL21" s="8">
        <v>3848.25</v>
      </c>
      <c r="BM21" s="8">
        <v>4346.5</v>
      </c>
      <c r="BN21" s="9">
        <v>12.94744364321444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429</v>
      </c>
      <c r="BU21" s="8">
        <v>529</v>
      </c>
      <c r="BV21" s="8">
        <v>3810.25</v>
      </c>
      <c r="BW21" s="8">
        <v>4310.5</v>
      </c>
      <c r="BX21" s="9">
        <v>13.12905977298078</v>
      </c>
      <c r="BY21" s="8">
        <v>10</v>
      </c>
      <c r="BZ21" s="8">
        <v>7</v>
      </c>
      <c r="CA21" s="8">
        <v>38</v>
      </c>
      <c r="CB21" s="8">
        <v>36</v>
      </c>
      <c r="CC21" s="9">
        <v>-5.2631578947368354</v>
      </c>
      <c r="CD21" s="8">
        <v>122</v>
      </c>
      <c r="CE21" s="8">
        <v>139</v>
      </c>
      <c r="CF21" s="8">
        <v>791</v>
      </c>
      <c r="CG21" s="8">
        <v>860</v>
      </c>
      <c r="CH21" s="9">
        <v>8.7231352718078341</v>
      </c>
      <c r="CI21" s="8">
        <v>2637619</v>
      </c>
      <c r="CJ21" s="8">
        <v>3691279</v>
      </c>
      <c r="CK21" s="8">
        <v>17426763</v>
      </c>
      <c r="CL21" s="8">
        <v>22264508</v>
      </c>
      <c r="CM21" s="9">
        <v>27.760433765008461</v>
      </c>
      <c r="CN21" s="8">
        <v>0</v>
      </c>
      <c r="CO21" s="8">
        <v>0</v>
      </c>
      <c r="CP21" s="8">
        <v>5</v>
      </c>
      <c r="CQ21" s="8">
        <v>5</v>
      </c>
      <c r="CR21" s="9">
        <v>0</v>
      </c>
      <c r="CS21" s="8">
        <v>153599</v>
      </c>
      <c r="CT21" s="8">
        <v>154634</v>
      </c>
      <c r="CU21" s="8">
        <v>469406</v>
      </c>
      <c r="CV21" s="8">
        <v>488536</v>
      </c>
      <c r="CW21" s="9">
        <v>4.0753633315296298</v>
      </c>
      <c r="CX21" s="8">
        <v>153599</v>
      </c>
      <c r="CY21" s="8">
        <v>154634</v>
      </c>
      <c r="CZ21" s="8">
        <v>467828</v>
      </c>
      <c r="DA21" s="8">
        <v>485820</v>
      </c>
      <c r="DB21" s="9">
        <v>3.845857879391573</v>
      </c>
      <c r="DC21" s="8">
        <v>0</v>
      </c>
      <c r="DD21" s="8">
        <v>0</v>
      </c>
      <c r="DE21" s="8">
        <v>1578</v>
      </c>
      <c r="DF21" s="8">
        <v>2716</v>
      </c>
      <c r="DG21" s="9">
        <v>72.116603295310512</v>
      </c>
      <c r="DH21" s="8">
        <v>33741</v>
      </c>
      <c r="DI21" s="8">
        <v>35177</v>
      </c>
      <c r="DJ21" s="8">
        <v>99049</v>
      </c>
      <c r="DK21" s="8">
        <v>109382</v>
      </c>
      <c r="DL21" s="9">
        <v>10.432210320144581</v>
      </c>
      <c r="DM21" s="8">
        <v>175</v>
      </c>
      <c r="DN21" s="8">
        <v>215</v>
      </c>
      <c r="DO21" s="8">
        <v>1545</v>
      </c>
      <c r="DP21" s="8">
        <v>1425</v>
      </c>
      <c r="DQ21" s="9">
        <v>-7.7669902912621316</v>
      </c>
    </row>
    <row r="22" spans="1:121" x14ac:dyDescent="0.25">
      <c r="A22" s="7" t="s">
        <v>73</v>
      </c>
      <c r="B22" s="8">
        <v>134286</v>
      </c>
      <c r="C22" s="8">
        <v>88502</v>
      </c>
      <c r="D22" s="8">
        <v>885120</v>
      </c>
      <c r="E22" s="8">
        <v>844447</v>
      </c>
      <c r="F22" s="9">
        <v>-4.595196131597973</v>
      </c>
      <c r="G22" s="8">
        <v>38921</v>
      </c>
      <c r="H22" s="8">
        <v>38817</v>
      </c>
      <c r="I22" s="8">
        <v>477035</v>
      </c>
      <c r="J22" s="8">
        <v>481162</v>
      </c>
      <c r="K22" s="9">
        <v>0.86513568186821033</v>
      </c>
      <c r="L22" s="8">
        <v>17514</v>
      </c>
      <c r="M22" s="8">
        <v>28352</v>
      </c>
      <c r="N22" s="8">
        <v>100047</v>
      </c>
      <c r="O22" s="8">
        <v>383884</v>
      </c>
      <c r="P22" s="9">
        <v>283.70365928013831</v>
      </c>
      <c r="Q22" s="8">
        <v>0</v>
      </c>
      <c r="R22" s="8">
        <v>482</v>
      </c>
      <c r="S22" s="8">
        <v>0</v>
      </c>
      <c r="T22" s="8">
        <v>3379</v>
      </c>
      <c r="U22" s="9" t="s">
        <v>75</v>
      </c>
      <c r="V22" s="8">
        <v>94.460000000000008</v>
      </c>
      <c r="W22" s="8">
        <v>89.450999999999993</v>
      </c>
      <c r="X22" s="8">
        <v>626.23200000000008</v>
      </c>
      <c r="Y22" s="8">
        <v>554.73899999999992</v>
      </c>
      <c r="Z22" s="9">
        <v>-11.416376039550849</v>
      </c>
      <c r="AA22" s="8">
        <v>2163</v>
      </c>
      <c r="AB22" s="8">
        <v>2974</v>
      </c>
      <c r="AC22" s="8">
        <v>12401</v>
      </c>
      <c r="AD22" s="8">
        <v>18364</v>
      </c>
      <c r="AE22" s="9">
        <v>48.084831868397707</v>
      </c>
      <c r="AF22" s="8">
        <v>1283</v>
      </c>
      <c r="AG22" s="8">
        <v>2367</v>
      </c>
      <c r="AH22" s="8">
        <v>7993</v>
      </c>
      <c r="AI22" s="8">
        <v>12007</v>
      </c>
      <c r="AJ22" s="9">
        <v>50.218941573877153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6549</v>
      </c>
      <c r="AQ22" s="8">
        <v>3060</v>
      </c>
      <c r="AR22" s="8">
        <v>51368</v>
      </c>
      <c r="AS22" s="8">
        <v>52088</v>
      </c>
      <c r="AT22" s="9">
        <v>1.4016508332035471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2496</v>
      </c>
      <c r="BA22" s="8">
        <v>25773</v>
      </c>
      <c r="BB22" s="8">
        <v>26878</v>
      </c>
      <c r="BC22" s="8">
        <v>342764</v>
      </c>
      <c r="BD22" s="9">
        <v>1175.258575786889</v>
      </c>
      <c r="BE22" s="8">
        <v>124</v>
      </c>
      <c r="BF22" s="8">
        <v>1114</v>
      </c>
      <c r="BG22" s="8">
        <v>1314</v>
      </c>
      <c r="BH22" s="8">
        <v>12780</v>
      </c>
      <c r="BI22" s="9">
        <v>872.60273972602738</v>
      </c>
      <c r="BJ22" s="8">
        <v>0</v>
      </c>
      <c r="BK22" s="8">
        <v>60</v>
      </c>
      <c r="BL22" s="8">
        <v>0</v>
      </c>
      <c r="BM22" s="8">
        <v>564</v>
      </c>
      <c r="BN22" s="9" t="s">
        <v>75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0</v>
      </c>
      <c r="BZ22" s="8">
        <v>60</v>
      </c>
      <c r="CA22" s="8">
        <v>0</v>
      </c>
      <c r="CB22" s="8">
        <v>564</v>
      </c>
      <c r="CC22" s="9" t="s">
        <v>75</v>
      </c>
      <c r="CD22" s="8">
        <v>76</v>
      </c>
      <c r="CE22" s="8">
        <v>105</v>
      </c>
      <c r="CF22" s="8">
        <v>409</v>
      </c>
      <c r="CG22" s="8">
        <v>687</v>
      </c>
      <c r="CH22" s="9">
        <v>67.970660146699259</v>
      </c>
      <c r="CI22" s="8">
        <v>1241377</v>
      </c>
      <c r="CJ22" s="8">
        <v>2038156</v>
      </c>
      <c r="CK22" s="8">
        <v>6152214</v>
      </c>
      <c r="CL22" s="8">
        <v>11602156</v>
      </c>
      <c r="CM22" s="9">
        <v>88.585052470541513</v>
      </c>
      <c r="CN22" s="8">
        <v>1</v>
      </c>
      <c r="CO22" s="8">
        <v>0</v>
      </c>
      <c r="CP22" s="8">
        <v>7</v>
      </c>
      <c r="CQ22" s="8">
        <v>10</v>
      </c>
      <c r="CR22" s="9">
        <v>42.857142857142861</v>
      </c>
      <c r="CS22" s="8">
        <v>44673</v>
      </c>
      <c r="CT22" s="8">
        <v>61026</v>
      </c>
      <c r="CU22" s="8">
        <v>105840</v>
      </c>
      <c r="CV22" s="8">
        <v>166040</v>
      </c>
      <c r="CW22" s="9">
        <v>56.878306878306887</v>
      </c>
      <c r="CX22" s="8">
        <v>44064</v>
      </c>
      <c r="CY22" s="8">
        <v>61026</v>
      </c>
      <c r="CZ22" s="8">
        <v>102909</v>
      </c>
      <c r="DA22" s="8">
        <v>150195</v>
      </c>
      <c r="DB22" s="9">
        <v>45.94933387750342</v>
      </c>
      <c r="DC22" s="8">
        <v>609</v>
      </c>
      <c r="DD22" s="8">
        <v>0</v>
      </c>
      <c r="DE22" s="8">
        <v>2931</v>
      </c>
      <c r="DF22" s="8">
        <v>15845</v>
      </c>
      <c r="DG22" s="9">
        <v>440.60047765267831</v>
      </c>
      <c r="DH22" s="8">
        <v>10200</v>
      </c>
      <c r="DI22" s="8">
        <v>14353</v>
      </c>
      <c r="DJ22" s="8">
        <v>25111</v>
      </c>
      <c r="DK22" s="8">
        <v>35735</v>
      </c>
      <c r="DL22" s="9">
        <v>42.308151805981453</v>
      </c>
      <c r="DM22" s="8">
        <v>7</v>
      </c>
      <c r="DN22" s="8">
        <v>34</v>
      </c>
      <c r="DO22" s="8">
        <v>89</v>
      </c>
      <c r="DP22" s="8">
        <v>1267</v>
      </c>
      <c r="DQ22" s="9">
        <v>1323.595505617978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56195</v>
      </c>
      <c r="H23" s="8">
        <v>120945</v>
      </c>
      <c r="I23" s="8">
        <v>546777</v>
      </c>
      <c r="J23" s="8">
        <v>682216</v>
      </c>
      <c r="K23" s="9">
        <v>24.770427432024391</v>
      </c>
      <c r="L23" s="8">
        <v>153752</v>
      </c>
      <c r="M23" s="8">
        <v>140951</v>
      </c>
      <c r="N23" s="8">
        <v>1602226</v>
      </c>
      <c r="O23" s="8">
        <v>1619374</v>
      </c>
      <c r="P23" s="9">
        <v>1.0702609993846011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1168.2360000000001</v>
      </c>
      <c r="W23" s="8">
        <v>965.76300000000003</v>
      </c>
      <c r="X23" s="8">
        <v>13024.924999999999</v>
      </c>
      <c r="Y23" s="8">
        <v>14293.244000000001</v>
      </c>
      <c r="Z23" s="9">
        <v>9.7376299671591084</v>
      </c>
      <c r="AA23" s="8">
        <v>1391</v>
      </c>
      <c r="AB23" s="8">
        <v>2341</v>
      </c>
      <c r="AC23" s="8">
        <v>16732</v>
      </c>
      <c r="AD23" s="8">
        <v>17496</v>
      </c>
      <c r="AE23" s="9">
        <v>4.5661008845326307</v>
      </c>
      <c r="AF23" s="8">
        <v>405</v>
      </c>
      <c r="AG23" s="8">
        <v>655</v>
      </c>
      <c r="AH23" s="8">
        <v>7449</v>
      </c>
      <c r="AI23" s="8">
        <v>7454</v>
      </c>
      <c r="AJ23" s="9">
        <v>6.712310377231745E-2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768</v>
      </c>
      <c r="AQ23" s="8">
        <v>1172</v>
      </c>
      <c r="AR23" s="8">
        <v>7462</v>
      </c>
      <c r="AS23" s="8">
        <v>9521</v>
      </c>
      <c r="AT23" s="9">
        <v>27.59313856874833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28503</v>
      </c>
      <c r="BA23" s="8">
        <v>21639</v>
      </c>
      <c r="BB23" s="8">
        <v>390353</v>
      </c>
      <c r="BC23" s="8">
        <v>415337</v>
      </c>
      <c r="BD23" s="9">
        <v>6.4003606991620368</v>
      </c>
      <c r="BE23" s="8">
        <v>244</v>
      </c>
      <c r="BF23" s="8">
        <v>118</v>
      </c>
      <c r="BG23" s="8">
        <v>2421</v>
      </c>
      <c r="BH23" s="8">
        <v>2117</v>
      </c>
      <c r="BI23" s="9">
        <v>-12.556794712928539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59</v>
      </c>
      <c r="CE23" s="8">
        <v>72</v>
      </c>
      <c r="CF23" s="8">
        <v>595</v>
      </c>
      <c r="CG23" s="8">
        <v>613</v>
      </c>
      <c r="CH23" s="9">
        <v>3.025210084033616</v>
      </c>
      <c r="CI23" s="8">
        <v>442529</v>
      </c>
      <c r="CJ23" s="8">
        <v>396650</v>
      </c>
      <c r="CK23" s="8">
        <v>4758449</v>
      </c>
      <c r="CL23" s="8">
        <v>4984334</v>
      </c>
      <c r="CM23" s="9">
        <v>4.7470299671174416</v>
      </c>
      <c r="CN23" s="8">
        <v>1</v>
      </c>
      <c r="CO23" s="8">
        <v>1</v>
      </c>
      <c r="CP23" s="8">
        <v>3</v>
      </c>
      <c r="CQ23" s="8">
        <v>5</v>
      </c>
      <c r="CR23" s="9">
        <v>66.666666666666657</v>
      </c>
      <c r="CS23" s="8">
        <v>110</v>
      </c>
      <c r="CT23" s="8">
        <v>119</v>
      </c>
      <c r="CU23" s="8">
        <v>648</v>
      </c>
      <c r="CV23" s="8">
        <v>934</v>
      </c>
      <c r="CW23" s="9">
        <v>44.135802469135797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110</v>
      </c>
      <c r="DD23" s="8">
        <v>119</v>
      </c>
      <c r="DE23" s="8">
        <v>648</v>
      </c>
      <c r="DF23" s="8">
        <v>934</v>
      </c>
      <c r="DG23" s="9">
        <v>44.135802469135797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10543</v>
      </c>
      <c r="DN23" s="8">
        <v>10784</v>
      </c>
      <c r="DO23" s="8">
        <v>160014</v>
      </c>
      <c r="DP23" s="8">
        <v>179002</v>
      </c>
      <c r="DQ23" s="9">
        <v>11.8664616846026</v>
      </c>
    </row>
    <row r="24" spans="1:121" ht="22.5" x14ac:dyDescent="0.25">
      <c r="A24" s="7" t="s">
        <v>76</v>
      </c>
      <c r="B24" s="8">
        <v>323612</v>
      </c>
      <c r="C24" s="8">
        <v>658568</v>
      </c>
      <c r="D24" s="8">
        <v>2289477</v>
      </c>
      <c r="E24" s="8">
        <v>2877538</v>
      </c>
      <c r="F24" s="9">
        <v>25.68538578898151</v>
      </c>
      <c r="G24" s="8">
        <v>14078</v>
      </c>
      <c r="H24" s="8">
        <v>42059</v>
      </c>
      <c r="I24" s="8">
        <v>266993</v>
      </c>
      <c r="J24" s="8">
        <v>245174</v>
      </c>
      <c r="K24" s="9">
        <v>-8.1721243628110045</v>
      </c>
      <c r="L24" s="8">
        <v>654187</v>
      </c>
      <c r="M24" s="8">
        <v>711438</v>
      </c>
      <c r="N24" s="8">
        <v>4942887</v>
      </c>
      <c r="O24" s="8">
        <v>5436596</v>
      </c>
      <c r="P24" s="9">
        <v>9.9882720361602395</v>
      </c>
      <c r="Q24" s="8">
        <v>309540</v>
      </c>
      <c r="R24" s="8">
        <v>319771</v>
      </c>
      <c r="S24" s="8">
        <v>2434034</v>
      </c>
      <c r="T24" s="8">
        <v>2626786</v>
      </c>
      <c r="U24" s="9">
        <v>7.9190348203845948</v>
      </c>
      <c r="V24" s="8">
        <v>225.23500000000001</v>
      </c>
      <c r="W24" s="8">
        <v>205.86</v>
      </c>
      <c r="X24" s="8">
        <v>1766.7370000000001</v>
      </c>
      <c r="Y24" s="8">
        <v>2459.456999999999</v>
      </c>
      <c r="Z24" s="9">
        <v>39.209005075458258</v>
      </c>
      <c r="AA24" s="8">
        <v>53403</v>
      </c>
      <c r="AB24" s="8">
        <v>48122</v>
      </c>
      <c r="AC24" s="8">
        <v>355664</v>
      </c>
      <c r="AD24" s="8">
        <v>437864</v>
      </c>
      <c r="AE24" s="9">
        <v>23.111700931215982</v>
      </c>
      <c r="AF24" s="8">
        <v>44407</v>
      </c>
      <c r="AG24" s="8">
        <v>45032</v>
      </c>
      <c r="AH24" s="8">
        <v>286229</v>
      </c>
      <c r="AI24" s="8">
        <v>402865</v>
      </c>
      <c r="AJ24" s="9">
        <v>40.749190333614003</v>
      </c>
      <c r="AK24" s="8">
        <v>190</v>
      </c>
      <c r="AL24" s="8">
        <v>167</v>
      </c>
      <c r="AM24" s="8">
        <v>1028</v>
      </c>
      <c r="AN24" s="8">
        <v>1141</v>
      </c>
      <c r="AO24" s="9">
        <v>10.99221789883268</v>
      </c>
      <c r="AP24" s="8">
        <v>57693</v>
      </c>
      <c r="AQ24" s="8">
        <v>58573</v>
      </c>
      <c r="AR24" s="8">
        <v>402620</v>
      </c>
      <c r="AS24" s="8">
        <v>520138</v>
      </c>
      <c r="AT24" s="9">
        <v>29.188316526749791</v>
      </c>
      <c r="AU24" s="8">
        <v>54547</v>
      </c>
      <c r="AV24" s="8">
        <v>55095</v>
      </c>
      <c r="AW24" s="8">
        <v>374008</v>
      </c>
      <c r="AX24" s="8">
        <v>492191</v>
      </c>
      <c r="AY24" s="9">
        <v>31.599056704669412</v>
      </c>
      <c r="AZ24" s="8">
        <v>356863</v>
      </c>
      <c r="BA24" s="8">
        <v>378486</v>
      </c>
      <c r="BB24" s="8">
        <v>2605822</v>
      </c>
      <c r="BC24" s="8">
        <v>2850487</v>
      </c>
      <c r="BD24" s="9">
        <v>9.389167794269909</v>
      </c>
      <c r="BE24" s="8">
        <v>26434</v>
      </c>
      <c r="BF24" s="8">
        <v>27166</v>
      </c>
      <c r="BG24" s="8">
        <v>196929</v>
      </c>
      <c r="BH24" s="8">
        <v>205598</v>
      </c>
      <c r="BI24" s="9">
        <v>4.4020941557617164</v>
      </c>
      <c r="BJ24" s="8">
        <v>39945</v>
      </c>
      <c r="BK24" s="8">
        <v>38985</v>
      </c>
      <c r="BL24" s="8">
        <v>311001</v>
      </c>
      <c r="BM24" s="8">
        <v>338379</v>
      </c>
      <c r="BN24" s="9">
        <v>8.8031871280156651</v>
      </c>
      <c r="BO24" s="8">
        <v>4469</v>
      </c>
      <c r="BP24" s="8">
        <v>4358</v>
      </c>
      <c r="BQ24" s="8">
        <v>39789</v>
      </c>
      <c r="BR24" s="8">
        <v>60132</v>
      </c>
      <c r="BS24" s="9">
        <v>51.127195958682051</v>
      </c>
      <c r="BT24" s="8">
        <v>31813</v>
      </c>
      <c r="BU24" s="8">
        <v>31663</v>
      </c>
      <c r="BV24" s="8">
        <v>245213</v>
      </c>
      <c r="BW24" s="8">
        <v>248565</v>
      </c>
      <c r="BX24" s="9">
        <v>1.366974834123809</v>
      </c>
      <c r="BY24" s="8">
        <v>3663</v>
      </c>
      <c r="BZ24" s="8">
        <v>2964</v>
      </c>
      <c r="CA24" s="8">
        <v>25999</v>
      </c>
      <c r="CB24" s="8">
        <v>29682</v>
      </c>
      <c r="CC24" s="9">
        <v>14.165929458825349</v>
      </c>
      <c r="CD24" s="8">
        <v>1472</v>
      </c>
      <c r="CE24" s="8">
        <v>1447</v>
      </c>
      <c r="CF24" s="8">
        <v>10508</v>
      </c>
      <c r="CG24" s="8">
        <v>11054</v>
      </c>
      <c r="CH24" s="9">
        <v>5.1960411115340719</v>
      </c>
      <c r="CI24" s="8">
        <v>15560678</v>
      </c>
      <c r="CJ24" s="8">
        <v>15245755</v>
      </c>
      <c r="CK24" s="8">
        <v>131996282</v>
      </c>
      <c r="CL24" s="8">
        <v>134750544</v>
      </c>
      <c r="CM24" s="9">
        <v>2.0866208943673139</v>
      </c>
      <c r="CN24" s="8">
        <v>6</v>
      </c>
      <c r="CO24" s="8">
        <v>3</v>
      </c>
      <c r="CP24" s="8">
        <v>361</v>
      </c>
      <c r="CQ24" s="8">
        <v>306</v>
      </c>
      <c r="CR24" s="9">
        <v>-15.2354570637119</v>
      </c>
      <c r="CS24" s="8">
        <v>634250</v>
      </c>
      <c r="CT24" s="8">
        <v>618212</v>
      </c>
      <c r="CU24" s="8">
        <v>3844865</v>
      </c>
      <c r="CV24" s="8">
        <v>4432147</v>
      </c>
      <c r="CW24" s="9">
        <v>15.27445046835194</v>
      </c>
      <c r="CX24" s="8">
        <v>618890</v>
      </c>
      <c r="CY24" s="8">
        <v>605452</v>
      </c>
      <c r="CZ24" s="8">
        <v>3516584</v>
      </c>
      <c r="DA24" s="8">
        <v>3800039</v>
      </c>
      <c r="DB24" s="9">
        <v>8.0605212331057601</v>
      </c>
      <c r="DC24" s="8">
        <v>15360</v>
      </c>
      <c r="DD24" s="8">
        <v>12760</v>
      </c>
      <c r="DE24" s="8">
        <v>328281</v>
      </c>
      <c r="DF24" s="8">
        <v>632108</v>
      </c>
      <c r="DG24" s="9">
        <v>92.550893898824484</v>
      </c>
      <c r="DH24" s="8">
        <v>204509</v>
      </c>
      <c r="DI24" s="8">
        <v>198601</v>
      </c>
      <c r="DJ24" s="8">
        <v>1150157</v>
      </c>
      <c r="DK24" s="8">
        <v>1209364</v>
      </c>
      <c r="DL24" s="9">
        <v>5.1477320052827622</v>
      </c>
      <c r="DM24" s="8">
        <v>6286</v>
      </c>
      <c r="DN24" s="8">
        <v>8333</v>
      </c>
      <c r="DO24" s="8">
        <v>43961</v>
      </c>
      <c r="DP24" s="8">
        <v>56532</v>
      </c>
      <c r="DQ24" s="9">
        <v>28.59580082345715</v>
      </c>
    </row>
    <row r="25" spans="1:121" x14ac:dyDescent="0.25">
      <c r="A25" s="7" t="s">
        <v>77</v>
      </c>
      <c r="B25" s="8">
        <v>31046</v>
      </c>
      <c r="C25" s="8">
        <v>2002</v>
      </c>
      <c r="D25" s="8">
        <v>187997</v>
      </c>
      <c r="E25" s="8">
        <v>136619</v>
      </c>
      <c r="F25" s="9">
        <v>-27.329159507864489</v>
      </c>
      <c r="G25" s="8">
        <v>255851</v>
      </c>
      <c r="H25" s="8">
        <v>279201</v>
      </c>
      <c r="I25" s="8">
        <v>2062858</v>
      </c>
      <c r="J25" s="8">
        <v>2466885</v>
      </c>
      <c r="K25" s="9">
        <v>19.58578826075281</v>
      </c>
      <c r="L25" s="8">
        <v>189506</v>
      </c>
      <c r="M25" s="8">
        <v>187931</v>
      </c>
      <c r="N25" s="8">
        <v>1873321</v>
      </c>
      <c r="O25" s="8">
        <v>1914086</v>
      </c>
      <c r="P25" s="9">
        <v>2.1760819421764812</v>
      </c>
      <c r="Q25" s="8">
        <v>20820</v>
      </c>
      <c r="R25" s="8">
        <v>43294</v>
      </c>
      <c r="S25" s="8">
        <v>242269</v>
      </c>
      <c r="T25" s="8">
        <v>316136</v>
      </c>
      <c r="U25" s="9">
        <v>30.489662317506571</v>
      </c>
      <c r="V25" s="8">
        <v>258.74900000000002</v>
      </c>
      <c r="W25" s="8">
        <v>430.04399999999998</v>
      </c>
      <c r="X25" s="8">
        <v>4699.0680000000002</v>
      </c>
      <c r="Y25" s="8">
        <v>3139.168999999999</v>
      </c>
      <c r="Z25" s="9">
        <v>-33.195923106454323</v>
      </c>
      <c r="AA25" s="8">
        <v>2784</v>
      </c>
      <c r="AB25" s="8">
        <v>4155</v>
      </c>
      <c r="AC25" s="8">
        <v>21221</v>
      </c>
      <c r="AD25" s="8">
        <v>30571</v>
      </c>
      <c r="AE25" s="9">
        <v>44.060129117383717</v>
      </c>
      <c r="AF25" s="8">
        <v>1564</v>
      </c>
      <c r="AG25" s="8">
        <v>2349</v>
      </c>
      <c r="AH25" s="8">
        <v>9786</v>
      </c>
      <c r="AI25" s="8">
        <v>17460</v>
      </c>
      <c r="AJ25" s="9">
        <v>78.418148375229919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14104</v>
      </c>
      <c r="AQ25" s="8">
        <v>6569</v>
      </c>
      <c r="AR25" s="8">
        <v>59801</v>
      </c>
      <c r="AS25" s="8">
        <v>43386</v>
      </c>
      <c r="AT25" s="9">
        <v>-27.44937375629171</v>
      </c>
      <c r="AU25" s="8">
        <v>0</v>
      </c>
      <c r="AV25" s="8">
        <v>327</v>
      </c>
      <c r="AW25" s="8">
        <v>122</v>
      </c>
      <c r="AX25" s="8">
        <v>573</v>
      </c>
      <c r="AY25" s="9">
        <v>369.67213114754099</v>
      </c>
      <c r="AZ25" s="8">
        <v>159108</v>
      </c>
      <c r="BA25" s="8">
        <v>153515</v>
      </c>
      <c r="BB25" s="8">
        <v>1525816</v>
      </c>
      <c r="BC25" s="8">
        <v>1583075</v>
      </c>
      <c r="BD25" s="9">
        <v>3.7526805329082862</v>
      </c>
      <c r="BE25" s="8">
        <v>3858</v>
      </c>
      <c r="BF25" s="8">
        <v>4149</v>
      </c>
      <c r="BG25" s="8">
        <v>39624</v>
      </c>
      <c r="BH25" s="8">
        <v>38150</v>
      </c>
      <c r="BI25" s="9">
        <v>-3.7199676963456478</v>
      </c>
      <c r="BJ25" s="8">
        <v>1738.75</v>
      </c>
      <c r="BK25" s="8">
        <v>4292.75</v>
      </c>
      <c r="BL25" s="8">
        <v>20286.5</v>
      </c>
      <c r="BM25" s="8">
        <v>30218.75</v>
      </c>
      <c r="BN25" s="9">
        <v>48.959899440514619</v>
      </c>
      <c r="BO25" s="8">
        <v>0</v>
      </c>
      <c r="BP25" s="8">
        <v>28.75</v>
      </c>
      <c r="BQ25" s="8">
        <v>4.5</v>
      </c>
      <c r="BR25" s="8">
        <v>49</v>
      </c>
      <c r="BS25" s="9">
        <v>988.88888888888891</v>
      </c>
      <c r="BT25" s="8">
        <v>0</v>
      </c>
      <c r="BU25" s="8">
        <v>1690</v>
      </c>
      <c r="BV25" s="8">
        <v>0</v>
      </c>
      <c r="BW25" s="8">
        <v>8557.5</v>
      </c>
      <c r="BX25" s="9" t="s">
        <v>75</v>
      </c>
      <c r="BY25" s="8">
        <v>1738.75</v>
      </c>
      <c r="BZ25" s="8">
        <v>2574</v>
      </c>
      <c r="CA25" s="8">
        <v>20282</v>
      </c>
      <c r="CB25" s="8">
        <v>21612.25</v>
      </c>
      <c r="CC25" s="9">
        <v>6.5587713243269841</v>
      </c>
      <c r="CD25" s="8">
        <v>127</v>
      </c>
      <c r="CE25" s="8">
        <v>119</v>
      </c>
      <c r="CF25" s="8">
        <v>983</v>
      </c>
      <c r="CG25" s="8">
        <v>1048</v>
      </c>
      <c r="CH25" s="9">
        <v>6.6124109867751741</v>
      </c>
      <c r="CI25" s="8">
        <v>2726111</v>
      </c>
      <c r="CJ25" s="8">
        <v>2554945</v>
      </c>
      <c r="CK25" s="8">
        <v>20075752</v>
      </c>
      <c r="CL25" s="8">
        <v>21051102</v>
      </c>
      <c r="CM25" s="9">
        <v>4.8583485191488762</v>
      </c>
      <c r="CN25" s="8">
        <v>3</v>
      </c>
      <c r="CO25" s="8">
        <v>2</v>
      </c>
      <c r="CP25" s="8">
        <v>15</v>
      </c>
      <c r="CQ25" s="8">
        <v>11</v>
      </c>
      <c r="CR25" s="9">
        <v>-26.666666666666671</v>
      </c>
      <c r="CS25" s="8">
        <v>42250</v>
      </c>
      <c r="CT25" s="8">
        <v>39457</v>
      </c>
      <c r="CU25" s="8">
        <v>177136</v>
      </c>
      <c r="CV25" s="8">
        <v>173728</v>
      </c>
      <c r="CW25" s="9">
        <v>-1.923945443049405</v>
      </c>
      <c r="CX25" s="8">
        <v>38680</v>
      </c>
      <c r="CY25" s="8">
        <v>35161</v>
      </c>
      <c r="CZ25" s="8">
        <v>166051</v>
      </c>
      <c r="DA25" s="8">
        <v>158317</v>
      </c>
      <c r="DB25" s="9">
        <v>-4.6576051935850984</v>
      </c>
      <c r="DC25" s="8">
        <v>3570</v>
      </c>
      <c r="DD25" s="8">
        <v>4296</v>
      </c>
      <c r="DE25" s="8">
        <v>11085</v>
      </c>
      <c r="DF25" s="8">
        <v>15411</v>
      </c>
      <c r="DG25" s="9">
        <v>39.02571041948579</v>
      </c>
      <c r="DH25" s="8">
        <v>12889</v>
      </c>
      <c r="DI25" s="8">
        <v>11658</v>
      </c>
      <c r="DJ25" s="8">
        <v>74235</v>
      </c>
      <c r="DK25" s="8">
        <v>69405</v>
      </c>
      <c r="DL25" s="9">
        <v>-6.506364922206501</v>
      </c>
      <c r="DM25" s="8">
        <v>20172</v>
      </c>
      <c r="DN25" s="8">
        <v>18245</v>
      </c>
      <c r="DO25" s="8">
        <v>205711</v>
      </c>
      <c r="DP25" s="8">
        <v>301931</v>
      </c>
      <c r="DQ25" s="9">
        <v>46.774358201554612</v>
      </c>
    </row>
    <row r="26" spans="1:121" x14ac:dyDescent="0.25">
      <c r="A26" s="7" t="s">
        <v>78</v>
      </c>
      <c r="B26" s="8">
        <v>36968</v>
      </c>
      <c r="C26" s="8">
        <v>40224</v>
      </c>
      <c r="D26" s="8">
        <v>300639</v>
      </c>
      <c r="E26" s="8">
        <v>295293</v>
      </c>
      <c r="F26" s="9">
        <v>-1.778212407571871</v>
      </c>
      <c r="G26" s="8">
        <v>90297</v>
      </c>
      <c r="H26" s="8">
        <v>162809</v>
      </c>
      <c r="I26" s="8">
        <v>1111877</v>
      </c>
      <c r="J26" s="8">
        <v>1198960</v>
      </c>
      <c r="K26" s="9">
        <v>7.8320713532162216</v>
      </c>
      <c r="L26" s="8">
        <v>123540</v>
      </c>
      <c r="M26" s="8">
        <v>121186</v>
      </c>
      <c r="N26" s="8">
        <v>1051728</v>
      </c>
      <c r="O26" s="8">
        <v>1032491</v>
      </c>
      <c r="P26" s="9">
        <v>-1.8290850866383721</v>
      </c>
      <c r="Q26" s="8">
        <v>83222</v>
      </c>
      <c r="R26" s="8">
        <v>84506</v>
      </c>
      <c r="S26" s="8">
        <v>655786</v>
      </c>
      <c r="T26" s="8">
        <v>679299</v>
      </c>
      <c r="U26" s="9">
        <v>3.585468430250117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2756</v>
      </c>
      <c r="AB26" s="8">
        <v>3256</v>
      </c>
      <c r="AC26" s="8">
        <v>21720</v>
      </c>
      <c r="AD26" s="8">
        <v>20054</v>
      </c>
      <c r="AE26" s="9">
        <v>-7.6703499079189763</v>
      </c>
      <c r="AF26" s="8">
        <v>1121</v>
      </c>
      <c r="AG26" s="8">
        <v>1732</v>
      </c>
      <c r="AH26" s="8">
        <v>9001</v>
      </c>
      <c r="AI26" s="8">
        <v>9154</v>
      </c>
      <c r="AJ26" s="9">
        <v>1.699811132096428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102</v>
      </c>
      <c r="AR26" s="8">
        <v>0</v>
      </c>
      <c r="AS26" s="8">
        <v>102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12329</v>
      </c>
      <c r="BA26" s="8">
        <v>12954</v>
      </c>
      <c r="BB26" s="8">
        <v>78286</v>
      </c>
      <c r="BC26" s="8">
        <v>117424</v>
      </c>
      <c r="BD26" s="9">
        <v>49.993613161995768</v>
      </c>
      <c r="BE26" s="8">
        <v>652</v>
      </c>
      <c r="BF26" s="8">
        <v>728</v>
      </c>
      <c r="BG26" s="8">
        <v>4196</v>
      </c>
      <c r="BH26" s="8">
        <v>5882</v>
      </c>
      <c r="BI26" s="9">
        <v>40.181124880838887</v>
      </c>
      <c r="BJ26" s="8">
        <v>12337.25</v>
      </c>
      <c r="BK26" s="8">
        <v>11862.75</v>
      </c>
      <c r="BL26" s="8">
        <v>91660.5</v>
      </c>
      <c r="BM26" s="8">
        <v>94689.75</v>
      </c>
      <c r="BN26" s="9">
        <v>3.3048586904937309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12276.25</v>
      </c>
      <c r="BU26" s="8">
        <v>11761.75</v>
      </c>
      <c r="BV26" s="8">
        <v>90754.25</v>
      </c>
      <c r="BW26" s="8">
        <v>93969.75</v>
      </c>
      <c r="BX26" s="9">
        <v>3.54308475911597</v>
      </c>
      <c r="BY26" s="8">
        <v>61</v>
      </c>
      <c r="BZ26" s="8">
        <v>101</v>
      </c>
      <c r="CA26" s="8">
        <v>906.25</v>
      </c>
      <c r="CB26" s="8">
        <v>720</v>
      </c>
      <c r="CC26" s="9">
        <v>-20.551724137931028</v>
      </c>
      <c r="CD26" s="8">
        <v>63</v>
      </c>
      <c r="CE26" s="8">
        <v>79</v>
      </c>
      <c r="CF26" s="8">
        <v>596</v>
      </c>
      <c r="CG26" s="8">
        <v>602</v>
      </c>
      <c r="CH26" s="9">
        <v>1.0067114093959759</v>
      </c>
      <c r="CI26" s="8">
        <v>348610</v>
      </c>
      <c r="CJ26" s="8">
        <v>422000</v>
      </c>
      <c r="CK26" s="8">
        <v>3443994</v>
      </c>
      <c r="CL26" s="8">
        <v>3463271</v>
      </c>
      <c r="CM26" s="9">
        <v>0.55972803669227744</v>
      </c>
      <c r="CN26" s="8">
        <v>4</v>
      </c>
      <c r="CO26" s="8">
        <v>5</v>
      </c>
      <c r="CP26" s="8">
        <v>49</v>
      </c>
      <c r="CQ26" s="8">
        <v>50</v>
      </c>
      <c r="CR26" s="9">
        <v>2.0408163265306172</v>
      </c>
      <c r="CS26" s="8">
        <v>785</v>
      </c>
      <c r="CT26" s="8">
        <v>1034</v>
      </c>
      <c r="CU26" s="8">
        <v>11896</v>
      </c>
      <c r="CV26" s="8">
        <v>13275</v>
      </c>
      <c r="CW26" s="9">
        <v>11.59213180901143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785</v>
      </c>
      <c r="DD26" s="8">
        <v>1034</v>
      </c>
      <c r="DE26" s="8">
        <v>11896</v>
      </c>
      <c r="DF26" s="8">
        <v>13275</v>
      </c>
      <c r="DG26" s="9">
        <v>11.59213180901143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319</v>
      </c>
      <c r="DN26" s="8">
        <v>505</v>
      </c>
      <c r="DO26" s="8">
        <v>2852</v>
      </c>
      <c r="DP26" s="8">
        <v>4350</v>
      </c>
      <c r="DQ26" s="9">
        <v>52.524544179523133</v>
      </c>
    </row>
    <row r="27" spans="1:121" x14ac:dyDescent="0.25">
      <c r="A27" s="7" t="s">
        <v>79</v>
      </c>
      <c r="B27" s="8">
        <v>1520509</v>
      </c>
      <c r="C27" s="8">
        <v>1725257</v>
      </c>
      <c r="D27" s="8">
        <v>12848059</v>
      </c>
      <c r="E27" s="8">
        <v>13449404</v>
      </c>
      <c r="F27" s="9">
        <v>4.6804346088385813</v>
      </c>
      <c r="G27" s="8">
        <v>466382</v>
      </c>
      <c r="H27" s="8">
        <v>719903</v>
      </c>
      <c r="I27" s="8">
        <v>5871775</v>
      </c>
      <c r="J27" s="8">
        <v>6983121</v>
      </c>
      <c r="K27" s="9">
        <v>18.926917329087029</v>
      </c>
      <c r="L27" s="8">
        <v>159104</v>
      </c>
      <c r="M27" s="8">
        <v>115792</v>
      </c>
      <c r="N27" s="8">
        <v>1829190</v>
      </c>
      <c r="O27" s="8">
        <v>1205860</v>
      </c>
      <c r="P27" s="9">
        <v>-34.076831821735297</v>
      </c>
      <c r="Q27" s="8">
        <v>40895</v>
      </c>
      <c r="R27" s="8">
        <v>8855</v>
      </c>
      <c r="S27" s="8">
        <v>638150</v>
      </c>
      <c r="T27" s="8">
        <v>216575</v>
      </c>
      <c r="U27" s="9">
        <v>-66.062054375930416</v>
      </c>
      <c r="V27" s="8">
        <v>346.00100000000009</v>
      </c>
      <c r="W27" s="8">
        <v>129.78</v>
      </c>
      <c r="X27" s="8">
        <v>1489.6120000000001</v>
      </c>
      <c r="Y27" s="8">
        <v>1319.1980000000001</v>
      </c>
      <c r="Z27" s="9">
        <v>-11.440160256496331</v>
      </c>
      <c r="AA27" s="8">
        <v>10625</v>
      </c>
      <c r="AB27" s="8">
        <v>7400</v>
      </c>
      <c r="AC27" s="8">
        <v>74606</v>
      </c>
      <c r="AD27" s="8">
        <v>72363</v>
      </c>
      <c r="AE27" s="9">
        <v>-3.006460606385545</v>
      </c>
      <c r="AF27" s="8">
        <v>5188</v>
      </c>
      <c r="AG27" s="8">
        <v>1842</v>
      </c>
      <c r="AH27" s="8">
        <v>37431</v>
      </c>
      <c r="AI27" s="8">
        <v>24853</v>
      </c>
      <c r="AJ27" s="9">
        <v>-33.603163153535853</v>
      </c>
      <c r="AK27" s="8">
        <v>7346</v>
      </c>
      <c r="AL27" s="8">
        <v>0</v>
      </c>
      <c r="AM27" s="8">
        <v>62519</v>
      </c>
      <c r="AN27" s="8">
        <v>31514</v>
      </c>
      <c r="AO27" s="9">
        <v>-49.59292375117964</v>
      </c>
      <c r="AP27" s="8">
        <v>125517</v>
      </c>
      <c r="AQ27" s="8">
        <v>6188</v>
      </c>
      <c r="AR27" s="8">
        <v>2162497</v>
      </c>
      <c r="AS27" s="8">
        <v>1034648</v>
      </c>
      <c r="AT27" s="9">
        <v>-52.154939405696283</v>
      </c>
      <c r="AU27" s="8">
        <v>987</v>
      </c>
      <c r="AV27" s="8">
        <v>0</v>
      </c>
      <c r="AW27" s="8">
        <v>292477</v>
      </c>
      <c r="AX27" s="8">
        <v>4731</v>
      </c>
      <c r="AY27" s="9">
        <v>-98.382436909568952</v>
      </c>
      <c r="AZ27" s="8">
        <v>42390</v>
      </c>
      <c r="BA27" s="8">
        <v>19450</v>
      </c>
      <c r="BB27" s="8">
        <v>393060</v>
      </c>
      <c r="BC27" s="8">
        <v>226996</v>
      </c>
      <c r="BD27" s="9">
        <v>-42.249020505775199</v>
      </c>
      <c r="BE27" s="8">
        <v>1222</v>
      </c>
      <c r="BF27" s="8">
        <v>0</v>
      </c>
      <c r="BG27" s="8">
        <v>10170</v>
      </c>
      <c r="BH27" s="8">
        <v>152</v>
      </c>
      <c r="BI27" s="9">
        <v>-98.505408062930186</v>
      </c>
      <c r="BJ27" s="8">
        <v>5459.25</v>
      </c>
      <c r="BK27" s="8">
        <v>915</v>
      </c>
      <c r="BL27" s="8">
        <v>65870.75</v>
      </c>
      <c r="BM27" s="8">
        <v>27301.75</v>
      </c>
      <c r="BN27" s="9">
        <v>-58.55254418691149</v>
      </c>
      <c r="BO27" s="8">
        <v>442</v>
      </c>
      <c r="BP27" s="8">
        <v>0</v>
      </c>
      <c r="BQ27" s="8">
        <v>24772.5</v>
      </c>
      <c r="BR27" s="8">
        <v>2159.5</v>
      </c>
      <c r="BS27" s="9">
        <v>-91.282672318094654</v>
      </c>
      <c r="BT27" s="8">
        <v>619.75</v>
      </c>
      <c r="BU27" s="8">
        <v>0</v>
      </c>
      <c r="BV27" s="8">
        <v>6273</v>
      </c>
      <c r="BW27" s="8">
        <v>7528.25</v>
      </c>
      <c r="BX27" s="9">
        <v>20.010361868324569</v>
      </c>
      <c r="BY27" s="8">
        <v>4397.5</v>
      </c>
      <c r="BZ27" s="8">
        <v>915</v>
      </c>
      <c r="CA27" s="8">
        <v>34825.25</v>
      </c>
      <c r="CB27" s="8">
        <v>17614</v>
      </c>
      <c r="CC27" s="9">
        <v>-49.421755766290261</v>
      </c>
      <c r="CD27" s="8">
        <v>180</v>
      </c>
      <c r="CE27" s="8">
        <v>173</v>
      </c>
      <c r="CF27" s="8">
        <v>1577</v>
      </c>
      <c r="CG27" s="8">
        <v>1595</v>
      </c>
      <c r="CH27" s="9">
        <v>1.1414077362079951</v>
      </c>
      <c r="CI27" s="8">
        <v>3344772</v>
      </c>
      <c r="CJ27" s="8">
        <v>3882876</v>
      </c>
      <c r="CK27" s="8">
        <v>30761883</v>
      </c>
      <c r="CL27" s="8">
        <v>33061723</v>
      </c>
      <c r="CM27" s="9">
        <v>7.4762653508564503</v>
      </c>
      <c r="CN27" s="8">
        <v>2</v>
      </c>
      <c r="CO27" s="8">
        <v>5</v>
      </c>
      <c r="CP27" s="8">
        <v>16</v>
      </c>
      <c r="CQ27" s="8">
        <v>30</v>
      </c>
      <c r="CR27" s="9">
        <v>87.5</v>
      </c>
      <c r="CS27" s="8">
        <v>6342</v>
      </c>
      <c r="CT27" s="8">
        <v>14835</v>
      </c>
      <c r="CU27" s="8">
        <v>27066</v>
      </c>
      <c r="CV27" s="8">
        <v>63896</v>
      </c>
      <c r="CW27" s="9">
        <v>136.0747801669992</v>
      </c>
      <c r="CX27" s="8">
        <v>40</v>
      </c>
      <c r="CY27" s="8">
        <v>0</v>
      </c>
      <c r="CZ27" s="8">
        <v>362</v>
      </c>
      <c r="DA27" s="8">
        <v>12</v>
      </c>
      <c r="DB27" s="9">
        <v>-96.685082872928177</v>
      </c>
      <c r="DC27" s="8">
        <v>6302</v>
      </c>
      <c r="DD27" s="8">
        <v>14835</v>
      </c>
      <c r="DE27" s="8">
        <v>26704</v>
      </c>
      <c r="DF27" s="8">
        <v>63884</v>
      </c>
      <c r="DG27" s="9">
        <v>139.23007789095271</v>
      </c>
      <c r="DH27" s="8">
        <v>0</v>
      </c>
      <c r="DI27" s="8">
        <v>0</v>
      </c>
      <c r="DJ27" s="8">
        <v>0</v>
      </c>
      <c r="DK27" s="8">
        <v>0</v>
      </c>
      <c r="DL27" s="9" t="s">
        <v>75</v>
      </c>
      <c r="DM27" s="8">
        <v>11831</v>
      </c>
      <c r="DN27" s="8">
        <v>11765</v>
      </c>
      <c r="DO27" s="8">
        <v>116668</v>
      </c>
      <c r="DP27" s="8">
        <v>154094</v>
      </c>
      <c r="DQ27" s="9">
        <v>32.079061953577678</v>
      </c>
    </row>
    <row r="28" spans="1:121" x14ac:dyDescent="0.25">
      <c r="A28" s="7" t="s">
        <v>80</v>
      </c>
      <c r="B28" s="8">
        <v>637961</v>
      </c>
      <c r="C28" s="8">
        <v>521646</v>
      </c>
      <c r="D28" s="8">
        <v>3837664</v>
      </c>
      <c r="E28" s="8">
        <v>3522898</v>
      </c>
      <c r="F28" s="9">
        <v>-8.2020208126610328</v>
      </c>
      <c r="G28" s="8">
        <v>237271</v>
      </c>
      <c r="H28" s="8">
        <v>370672</v>
      </c>
      <c r="I28" s="8">
        <v>1546233</v>
      </c>
      <c r="J28" s="8">
        <v>1684012</v>
      </c>
      <c r="K28" s="9">
        <v>8.910623431268121</v>
      </c>
      <c r="L28" s="8">
        <v>5970493</v>
      </c>
      <c r="M28" s="8">
        <v>5483417</v>
      </c>
      <c r="N28" s="8">
        <v>50001005</v>
      </c>
      <c r="O28" s="8">
        <v>45817807</v>
      </c>
      <c r="P28" s="9">
        <v>-8.3662278388204356</v>
      </c>
      <c r="Q28" s="8">
        <v>4868171</v>
      </c>
      <c r="R28" s="8">
        <v>4346969</v>
      </c>
      <c r="S28" s="8">
        <v>39919257</v>
      </c>
      <c r="T28" s="8">
        <v>35570650</v>
      </c>
      <c r="U28" s="9">
        <v>-10.893506860611151</v>
      </c>
      <c r="V28" s="8">
        <v>43.839000000000013</v>
      </c>
      <c r="W28" s="8">
        <v>43.839000000000013</v>
      </c>
      <c r="X28" s="8">
        <v>527.52900000000011</v>
      </c>
      <c r="Y28" s="8">
        <v>782.45399999999984</v>
      </c>
      <c r="Z28" s="9">
        <v>48.324357523472571</v>
      </c>
      <c r="AA28" s="8">
        <v>34871</v>
      </c>
      <c r="AB28" s="8">
        <v>38413</v>
      </c>
      <c r="AC28" s="8">
        <v>255218</v>
      </c>
      <c r="AD28" s="8">
        <v>290488</v>
      </c>
      <c r="AE28" s="9">
        <v>13.81955818163296</v>
      </c>
      <c r="AF28" s="8">
        <v>28443</v>
      </c>
      <c r="AG28" s="8">
        <v>32467</v>
      </c>
      <c r="AH28" s="8">
        <v>210923</v>
      </c>
      <c r="AI28" s="8">
        <v>243006</v>
      </c>
      <c r="AJ28" s="9">
        <v>15.210764117711211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2482258</v>
      </c>
      <c r="AQ28" s="8">
        <v>2569021</v>
      </c>
      <c r="AR28" s="8">
        <v>21653446</v>
      </c>
      <c r="AS28" s="8">
        <v>19903872</v>
      </c>
      <c r="AT28" s="9">
        <v>-8.0798871459074064</v>
      </c>
      <c r="AU28" s="8">
        <v>2435820</v>
      </c>
      <c r="AV28" s="8">
        <v>2494728</v>
      </c>
      <c r="AW28" s="8">
        <v>21294224</v>
      </c>
      <c r="AX28" s="8">
        <v>19467231</v>
      </c>
      <c r="AY28" s="9">
        <v>-8.5797585298248009</v>
      </c>
      <c r="AZ28" s="8">
        <v>1002368</v>
      </c>
      <c r="BA28" s="8">
        <v>975259</v>
      </c>
      <c r="BB28" s="8">
        <v>8794664</v>
      </c>
      <c r="BC28" s="8">
        <v>8950114</v>
      </c>
      <c r="BD28" s="9">
        <v>1.7675490501968061</v>
      </c>
      <c r="BE28" s="8">
        <v>37184</v>
      </c>
      <c r="BF28" s="8">
        <v>36725</v>
      </c>
      <c r="BG28" s="8">
        <v>324602</v>
      </c>
      <c r="BH28" s="8">
        <v>323011</v>
      </c>
      <c r="BI28" s="9">
        <v>-0.49013869292241452</v>
      </c>
      <c r="BJ28" s="8">
        <v>452793</v>
      </c>
      <c r="BK28" s="8">
        <v>399744</v>
      </c>
      <c r="BL28" s="8">
        <v>3570257</v>
      </c>
      <c r="BM28" s="8">
        <v>3198927</v>
      </c>
      <c r="BN28" s="9">
        <v>-10.400651829826259</v>
      </c>
      <c r="BO28" s="8">
        <v>197308</v>
      </c>
      <c r="BP28" s="8">
        <v>197689</v>
      </c>
      <c r="BQ28" s="8">
        <v>1692525</v>
      </c>
      <c r="BR28" s="8">
        <v>1567284</v>
      </c>
      <c r="BS28" s="9">
        <v>-7.3996543625648021</v>
      </c>
      <c r="BT28" s="8">
        <v>17745</v>
      </c>
      <c r="BU28" s="8">
        <v>18997</v>
      </c>
      <c r="BV28" s="8">
        <v>136993</v>
      </c>
      <c r="BW28" s="8">
        <v>141223</v>
      </c>
      <c r="BX28" s="9">
        <v>3.0877490090734629</v>
      </c>
      <c r="BY28" s="8">
        <v>237740</v>
      </c>
      <c r="BZ28" s="8">
        <v>183058</v>
      </c>
      <c r="CA28" s="8">
        <v>1740739</v>
      </c>
      <c r="CB28" s="8">
        <v>1490420</v>
      </c>
      <c r="CC28" s="9">
        <v>-14.380042039616511</v>
      </c>
      <c r="CD28" s="8">
        <v>665</v>
      </c>
      <c r="CE28" s="8">
        <v>633</v>
      </c>
      <c r="CF28" s="8">
        <v>4999</v>
      </c>
      <c r="CG28" s="8">
        <v>5084</v>
      </c>
      <c r="CH28" s="9">
        <v>1.700340068013602</v>
      </c>
      <c r="CI28" s="8">
        <v>26293934</v>
      </c>
      <c r="CJ28" s="8">
        <v>25646801</v>
      </c>
      <c r="CK28" s="8">
        <v>190424781</v>
      </c>
      <c r="CL28" s="8">
        <v>202456596</v>
      </c>
      <c r="CM28" s="9">
        <v>6.3184082117967657</v>
      </c>
      <c r="CN28" s="8">
        <v>23</v>
      </c>
      <c r="CO28" s="8">
        <v>23</v>
      </c>
      <c r="CP28" s="8">
        <v>174</v>
      </c>
      <c r="CQ28" s="8">
        <v>154</v>
      </c>
      <c r="CR28" s="9">
        <v>-11.494252873563211</v>
      </c>
      <c r="CS28" s="8">
        <v>233425</v>
      </c>
      <c r="CT28" s="8">
        <v>229065</v>
      </c>
      <c r="CU28" s="8">
        <v>899066</v>
      </c>
      <c r="CV28" s="8">
        <v>1033668</v>
      </c>
      <c r="CW28" s="9">
        <v>14.97131467545208</v>
      </c>
      <c r="CX28" s="8">
        <v>132085</v>
      </c>
      <c r="CY28" s="8">
        <v>129887</v>
      </c>
      <c r="CZ28" s="8">
        <v>546420</v>
      </c>
      <c r="DA28" s="8">
        <v>556277</v>
      </c>
      <c r="DB28" s="9">
        <v>1.8039237216792969</v>
      </c>
      <c r="DC28" s="8">
        <v>101340</v>
      </c>
      <c r="DD28" s="8">
        <v>99178</v>
      </c>
      <c r="DE28" s="8">
        <v>352646</v>
      </c>
      <c r="DF28" s="8">
        <v>477391</v>
      </c>
      <c r="DG28" s="9">
        <v>35.374001122939148</v>
      </c>
      <c r="DH28" s="8">
        <v>39016</v>
      </c>
      <c r="DI28" s="8">
        <v>37902</v>
      </c>
      <c r="DJ28" s="8">
        <v>140115</v>
      </c>
      <c r="DK28" s="8">
        <v>143556</v>
      </c>
      <c r="DL28" s="9">
        <v>2.455839845840913</v>
      </c>
      <c r="DM28" s="8">
        <v>36030</v>
      </c>
      <c r="DN28" s="8">
        <v>40397</v>
      </c>
      <c r="DO28" s="8">
        <v>384651</v>
      </c>
      <c r="DP28" s="8">
        <v>426771</v>
      </c>
      <c r="DQ28" s="9">
        <v>10.95018601277522</v>
      </c>
    </row>
    <row r="29" spans="1:121" x14ac:dyDescent="0.25">
      <c r="A29" s="7" t="s">
        <v>81</v>
      </c>
      <c r="B29" s="8">
        <v>0</v>
      </c>
      <c r="C29" s="8">
        <v>3414</v>
      </c>
      <c r="D29" s="8">
        <v>18918</v>
      </c>
      <c r="E29" s="8">
        <v>25877</v>
      </c>
      <c r="F29" s="9">
        <v>36.78507241780315</v>
      </c>
      <c r="G29" s="8">
        <v>26957</v>
      </c>
      <c r="H29" s="8">
        <v>25878</v>
      </c>
      <c r="I29" s="8">
        <v>222618</v>
      </c>
      <c r="J29" s="8">
        <v>224240</v>
      </c>
      <c r="K29" s="9">
        <v>0.72860235919826266</v>
      </c>
      <c r="L29" s="8">
        <v>283322</v>
      </c>
      <c r="M29" s="8">
        <v>310662</v>
      </c>
      <c r="N29" s="8">
        <v>2766514</v>
      </c>
      <c r="O29" s="8">
        <v>2854062</v>
      </c>
      <c r="P29" s="9">
        <v>3.1645601648862112</v>
      </c>
      <c r="Q29" s="8">
        <v>212635</v>
      </c>
      <c r="R29" s="8">
        <v>193323</v>
      </c>
      <c r="S29" s="8">
        <v>1790088</v>
      </c>
      <c r="T29" s="8">
        <v>1715983</v>
      </c>
      <c r="U29" s="9">
        <v>-4.1397406161037944</v>
      </c>
      <c r="V29" s="8">
        <v>3402.8359999999998</v>
      </c>
      <c r="W29" s="8">
        <v>3191.3500000000008</v>
      </c>
      <c r="X29" s="8">
        <v>22103.128000000001</v>
      </c>
      <c r="Y29" s="8">
        <v>21298.944</v>
      </c>
      <c r="Z29" s="9">
        <v>-3.638326665800407</v>
      </c>
      <c r="AA29" s="8">
        <v>9967</v>
      </c>
      <c r="AB29" s="8">
        <v>4765</v>
      </c>
      <c r="AC29" s="8">
        <v>81394</v>
      </c>
      <c r="AD29" s="8">
        <v>43300</v>
      </c>
      <c r="AE29" s="9">
        <v>-46.80197557559525</v>
      </c>
      <c r="AF29" s="8">
        <v>5299</v>
      </c>
      <c r="AG29" s="8">
        <v>700</v>
      </c>
      <c r="AH29" s="8">
        <v>43046</v>
      </c>
      <c r="AI29" s="8">
        <v>7363</v>
      </c>
      <c r="AJ29" s="9">
        <v>-82.895042512660879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16049</v>
      </c>
      <c r="AQ29" s="8">
        <v>29722</v>
      </c>
      <c r="AR29" s="8">
        <v>160406</v>
      </c>
      <c r="AS29" s="8">
        <v>197724</v>
      </c>
      <c r="AT29" s="9">
        <v>23.264715783698861</v>
      </c>
      <c r="AU29" s="8">
        <v>10914</v>
      </c>
      <c r="AV29" s="8">
        <v>21423</v>
      </c>
      <c r="AW29" s="8">
        <v>115181</v>
      </c>
      <c r="AX29" s="8">
        <v>132664</v>
      </c>
      <c r="AY29" s="9">
        <v>15.178718712287621</v>
      </c>
      <c r="AZ29" s="8">
        <v>46438</v>
      </c>
      <c r="BA29" s="8">
        <v>70845</v>
      </c>
      <c r="BB29" s="8">
        <v>605369</v>
      </c>
      <c r="BC29" s="8">
        <v>828008</v>
      </c>
      <c r="BD29" s="9">
        <v>36.777403534042861</v>
      </c>
      <c r="BE29" s="8">
        <v>206</v>
      </c>
      <c r="BF29" s="8">
        <v>538</v>
      </c>
      <c r="BG29" s="8">
        <v>6325</v>
      </c>
      <c r="BH29" s="8">
        <v>7305</v>
      </c>
      <c r="BI29" s="9">
        <v>15.49407114624506</v>
      </c>
      <c r="BJ29" s="8">
        <v>18451</v>
      </c>
      <c r="BK29" s="8">
        <v>17063</v>
      </c>
      <c r="BL29" s="8">
        <v>148875</v>
      </c>
      <c r="BM29" s="8">
        <v>147855</v>
      </c>
      <c r="BN29" s="9">
        <v>-0.68513853904282485</v>
      </c>
      <c r="BO29" s="8">
        <v>933</v>
      </c>
      <c r="BP29" s="8">
        <v>1452</v>
      </c>
      <c r="BQ29" s="8">
        <v>8824</v>
      </c>
      <c r="BR29" s="8">
        <v>11094</v>
      </c>
      <c r="BS29" s="9">
        <v>25.725294650951952</v>
      </c>
      <c r="BT29" s="8">
        <v>1546</v>
      </c>
      <c r="BU29" s="8">
        <v>1170</v>
      </c>
      <c r="BV29" s="8">
        <v>12878</v>
      </c>
      <c r="BW29" s="8">
        <v>8867</v>
      </c>
      <c r="BX29" s="9">
        <v>-31.14614070507843</v>
      </c>
      <c r="BY29" s="8">
        <v>15972</v>
      </c>
      <c r="BZ29" s="8">
        <v>14441</v>
      </c>
      <c r="CA29" s="8">
        <v>127173</v>
      </c>
      <c r="CB29" s="8">
        <v>127894</v>
      </c>
      <c r="CC29" s="9">
        <v>0.56694424130908772</v>
      </c>
      <c r="CD29" s="8">
        <v>115</v>
      </c>
      <c r="CE29" s="8">
        <v>141</v>
      </c>
      <c r="CF29" s="8">
        <v>989</v>
      </c>
      <c r="CG29" s="8">
        <v>1217</v>
      </c>
      <c r="CH29" s="9">
        <v>23.053589484327599</v>
      </c>
      <c r="CI29" s="8">
        <v>2561280</v>
      </c>
      <c r="CJ29" s="8">
        <v>3215639</v>
      </c>
      <c r="CK29" s="8">
        <v>21890622</v>
      </c>
      <c r="CL29" s="8">
        <v>28420437</v>
      </c>
      <c r="CM29" s="9">
        <v>29.829280319216139</v>
      </c>
      <c r="CN29" s="8">
        <v>7</v>
      </c>
      <c r="CO29" s="8">
        <v>9</v>
      </c>
      <c r="CP29" s="8">
        <v>51</v>
      </c>
      <c r="CQ29" s="8">
        <v>55</v>
      </c>
      <c r="CR29" s="9">
        <v>7.8431372549019613</v>
      </c>
      <c r="CS29" s="8">
        <v>18751</v>
      </c>
      <c r="CT29" s="8">
        <v>25609</v>
      </c>
      <c r="CU29" s="8">
        <v>84819</v>
      </c>
      <c r="CV29" s="8">
        <v>114869</v>
      </c>
      <c r="CW29" s="9">
        <v>35.428382791591503</v>
      </c>
      <c r="CX29" s="8">
        <v>0</v>
      </c>
      <c r="CY29" s="8">
        <v>0</v>
      </c>
      <c r="CZ29" s="8">
        <v>0</v>
      </c>
      <c r="DA29" s="8">
        <v>2</v>
      </c>
      <c r="DB29" s="9" t="s">
        <v>75</v>
      </c>
      <c r="DC29" s="8">
        <v>18751</v>
      </c>
      <c r="DD29" s="8">
        <v>25609</v>
      </c>
      <c r="DE29" s="8">
        <v>84819</v>
      </c>
      <c r="DF29" s="8">
        <v>114867</v>
      </c>
      <c r="DG29" s="9">
        <v>35.426024829342481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25694</v>
      </c>
      <c r="DN29" s="8">
        <v>38288</v>
      </c>
      <c r="DO29" s="8">
        <v>282559</v>
      </c>
      <c r="DP29" s="8">
        <v>420666</v>
      </c>
      <c r="DQ29" s="9">
        <v>48.877225641370472</v>
      </c>
    </row>
    <row r="30" spans="1:121" x14ac:dyDescent="0.25">
      <c r="A30" s="7" t="s">
        <v>82</v>
      </c>
      <c r="B30" s="8">
        <v>17633</v>
      </c>
      <c r="C30" s="8">
        <v>18765</v>
      </c>
      <c r="D30" s="8">
        <v>231545</v>
      </c>
      <c r="E30" s="8">
        <v>197852</v>
      </c>
      <c r="F30" s="9">
        <v>-14.55138310047723</v>
      </c>
      <c r="G30" s="8">
        <v>57543</v>
      </c>
      <c r="H30" s="8">
        <v>47963</v>
      </c>
      <c r="I30" s="8">
        <v>269618</v>
      </c>
      <c r="J30" s="8">
        <v>366941</v>
      </c>
      <c r="K30" s="9">
        <v>36.096625596213897</v>
      </c>
      <c r="L30" s="8">
        <v>48982</v>
      </c>
      <c r="M30" s="8">
        <v>56407</v>
      </c>
      <c r="N30" s="8">
        <v>551277</v>
      </c>
      <c r="O30" s="8">
        <v>463236</v>
      </c>
      <c r="P30" s="9">
        <v>-15.970374240173269</v>
      </c>
      <c r="Q30" s="8">
        <v>22495</v>
      </c>
      <c r="R30" s="8">
        <v>20787</v>
      </c>
      <c r="S30" s="8">
        <v>199095</v>
      </c>
      <c r="T30" s="8">
        <v>159954</v>
      </c>
      <c r="U30" s="9">
        <v>-19.659459052211261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862</v>
      </c>
      <c r="AB30" s="8">
        <v>685</v>
      </c>
      <c r="AC30" s="8">
        <v>5539</v>
      </c>
      <c r="AD30" s="8">
        <v>5418</v>
      </c>
      <c r="AE30" s="9">
        <v>-2.1845098393211799</v>
      </c>
      <c r="AF30" s="8">
        <v>184</v>
      </c>
      <c r="AG30" s="8">
        <v>321</v>
      </c>
      <c r="AH30" s="8">
        <v>1406</v>
      </c>
      <c r="AI30" s="8">
        <v>2433</v>
      </c>
      <c r="AJ30" s="9">
        <v>73.044096728307267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2083</v>
      </c>
      <c r="AQ30" s="8">
        <v>0</v>
      </c>
      <c r="AR30" s="8">
        <v>24251</v>
      </c>
      <c r="AS30" s="8">
        <v>244</v>
      </c>
      <c r="AT30" s="9">
        <v>-98.993855923467081</v>
      </c>
      <c r="AU30" s="8">
        <v>0</v>
      </c>
      <c r="AV30" s="8">
        <v>0</v>
      </c>
      <c r="AW30" s="8">
        <v>1488</v>
      </c>
      <c r="AX30" s="8">
        <v>244</v>
      </c>
      <c r="AY30" s="9">
        <v>-83.602150537634401</v>
      </c>
      <c r="AZ30" s="8">
        <v>0</v>
      </c>
      <c r="BA30" s="8">
        <v>0</v>
      </c>
      <c r="BB30" s="8">
        <v>0</v>
      </c>
      <c r="BC30" s="8">
        <v>0</v>
      </c>
      <c r="BD30" s="9" t="s">
        <v>75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2770.5</v>
      </c>
      <c r="BK30" s="8">
        <v>2739.5</v>
      </c>
      <c r="BL30" s="8">
        <v>22975.25</v>
      </c>
      <c r="BM30" s="8">
        <v>19111.25</v>
      </c>
      <c r="BN30" s="9">
        <v>-16.818097735606798</v>
      </c>
      <c r="BO30" s="8">
        <v>0</v>
      </c>
      <c r="BP30" s="8">
        <v>0</v>
      </c>
      <c r="BQ30" s="8">
        <v>215.75</v>
      </c>
      <c r="BR30" s="8">
        <v>12</v>
      </c>
      <c r="BS30" s="9">
        <v>-94.438006952491307</v>
      </c>
      <c r="BT30" s="8">
        <v>2582.5</v>
      </c>
      <c r="BU30" s="8">
        <v>2111.75</v>
      </c>
      <c r="BV30" s="8">
        <v>21240.5</v>
      </c>
      <c r="BW30" s="8">
        <v>17291.25</v>
      </c>
      <c r="BX30" s="9">
        <v>-18.593018055130528</v>
      </c>
      <c r="BY30" s="8">
        <v>188</v>
      </c>
      <c r="BZ30" s="8">
        <v>627.75</v>
      </c>
      <c r="CA30" s="8">
        <v>1519</v>
      </c>
      <c r="CB30" s="8">
        <v>1808</v>
      </c>
      <c r="CC30" s="9">
        <v>19.025674786043449</v>
      </c>
      <c r="CD30" s="8">
        <v>32</v>
      </c>
      <c r="CE30" s="8">
        <v>35</v>
      </c>
      <c r="CF30" s="8">
        <v>284</v>
      </c>
      <c r="CG30" s="8">
        <v>259</v>
      </c>
      <c r="CH30" s="9">
        <v>-8.8028169014084483</v>
      </c>
      <c r="CI30" s="8">
        <v>245675</v>
      </c>
      <c r="CJ30" s="8">
        <v>262195</v>
      </c>
      <c r="CK30" s="8">
        <v>2069439</v>
      </c>
      <c r="CL30" s="8">
        <v>2045578</v>
      </c>
      <c r="CM30" s="9">
        <v>-1.1530177985434731</v>
      </c>
      <c r="CN30" s="8">
        <v>0</v>
      </c>
      <c r="CO30" s="8">
        <v>0</v>
      </c>
      <c r="CP30" s="8">
        <v>2</v>
      </c>
      <c r="CQ30" s="8">
        <v>5</v>
      </c>
      <c r="CR30" s="9">
        <v>150</v>
      </c>
      <c r="CS30" s="8">
        <v>0</v>
      </c>
      <c r="CT30" s="8">
        <v>0</v>
      </c>
      <c r="CU30" s="8">
        <v>383</v>
      </c>
      <c r="CV30" s="8">
        <v>1274</v>
      </c>
      <c r="CW30" s="9">
        <v>232.63707571801561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0</v>
      </c>
      <c r="DD30" s="8">
        <v>0</v>
      </c>
      <c r="DE30" s="8">
        <v>383</v>
      </c>
      <c r="DF30" s="8">
        <v>1274</v>
      </c>
      <c r="DG30" s="9">
        <v>232.63707571801561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21</v>
      </c>
      <c r="DN30" s="8">
        <v>7</v>
      </c>
      <c r="DO30" s="8">
        <v>166</v>
      </c>
      <c r="DP30" s="8">
        <v>124</v>
      </c>
      <c r="DQ30" s="9">
        <v>-25.3012048192771</v>
      </c>
    </row>
    <row r="31" spans="1:121" x14ac:dyDescent="0.25">
      <c r="A31" s="10" t="s">
        <v>83</v>
      </c>
      <c r="B31" s="11">
        <f>SUM(B3:B30)</f>
        <v>15653306</v>
      </c>
      <c r="C31" s="12">
        <f>SUM(C3:C30)</f>
        <v>15095875</v>
      </c>
      <c r="D31" s="11">
        <f>SUM(D3:D30)</f>
        <v>123226616</v>
      </c>
      <c r="E31" s="13">
        <f>SUM(E3:E30)</f>
        <v>117632915</v>
      </c>
      <c r="F31" s="14">
        <f>E31*100/D31-100</f>
        <v>-4.5393610419359334</v>
      </c>
      <c r="G31" s="11">
        <f>SUM(G3:G30)</f>
        <v>8101271</v>
      </c>
      <c r="H31" s="12">
        <f>SUM(H3:H30)</f>
        <v>7529326</v>
      </c>
      <c r="I31" s="11">
        <f>SUM(I3:I30)</f>
        <v>61529012</v>
      </c>
      <c r="J31" s="13">
        <f>SUM(J3:J30)</f>
        <v>62045985</v>
      </c>
      <c r="K31" s="14">
        <f>J31*100/I31-100</f>
        <v>0.8402101434685818</v>
      </c>
      <c r="L31" s="11">
        <f>SUM(L3:L30)</f>
        <v>22569123</v>
      </c>
      <c r="M31" s="12">
        <f>SUM(M3:M30)</f>
        <v>21380428</v>
      </c>
      <c r="N31" s="11">
        <f>SUM(N3:N30)</f>
        <v>186126927</v>
      </c>
      <c r="O31" s="13">
        <f>SUM(O3:O30)</f>
        <v>175974498</v>
      </c>
      <c r="P31" s="15">
        <f>O31*100/N31-100</f>
        <v>-5.454572943118535</v>
      </c>
      <c r="Q31" s="11">
        <f>SUM(Q3:Q30)</f>
        <v>16316071</v>
      </c>
      <c r="R31" s="12">
        <f>SUM(R3:R30)</f>
        <v>14995133</v>
      </c>
      <c r="S31" s="16">
        <f>SUM(S3:S30)</f>
        <v>129707146</v>
      </c>
      <c r="T31" s="13">
        <f>SUM(T3:T30)</f>
        <v>119072322</v>
      </c>
      <c r="U31" s="14">
        <f>T31*100/S31-100</f>
        <v>-8.1991041572990895</v>
      </c>
      <c r="V31" s="11">
        <f>SUM(V3:V30)</f>
        <v>12795.154000000002</v>
      </c>
      <c r="W31" s="12">
        <f>SUM(W3:W30)</f>
        <v>11751.444000000001</v>
      </c>
      <c r="X31" s="11">
        <f>SUM(X3:X30)</f>
        <v>99542.511999999973</v>
      </c>
      <c r="Y31" s="13">
        <f>SUM(Y3:Y30)</f>
        <v>94857.522999999986</v>
      </c>
      <c r="Z31" s="14">
        <f>Y31*100/X31-100</f>
        <v>-4.7065207677298559</v>
      </c>
      <c r="AA31" s="11">
        <f>SUM(AA3:AA30)</f>
        <v>978462</v>
      </c>
      <c r="AB31" s="12">
        <f>SUM(AB3:AB30)</f>
        <v>928637</v>
      </c>
      <c r="AC31" s="16">
        <f>SUM(AC3:AC30)</f>
        <v>7722938</v>
      </c>
      <c r="AD31" s="16">
        <f>SUM(AD3:AD30)</f>
        <v>7198487</v>
      </c>
      <c r="AE31" s="14">
        <f>AD31*100/AC31-100</f>
        <v>-6.7908223528403369</v>
      </c>
      <c r="AF31" s="11">
        <f>SUM(AF3:AF30)</f>
        <v>834287</v>
      </c>
      <c r="AG31" s="12">
        <f>SUM(AG3:AG30)</f>
        <v>755313</v>
      </c>
      <c r="AH31" s="11">
        <f>SUM(AH3:AH30)</f>
        <v>6564617</v>
      </c>
      <c r="AI31" s="13">
        <f>SUM(AI3:AI30)</f>
        <v>5970780</v>
      </c>
      <c r="AJ31" s="14">
        <f>AI31*100/AH31-100</f>
        <v>-9.0460265998762708</v>
      </c>
      <c r="AK31" s="11">
        <f>SUM(AK3:AK30)</f>
        <v>309586</v>
      </c>
      <c r="AL31" s="12">
        <f>SUM(AL3:AL30)</f>
        <v>396098</v>
      </c>
      <c r="AM31" s="16">
        <f>SUM(AM3:AM30)</f>
        <v>2467165</v>
      </c>
      <c r="AN31" s="16">
        <f>SUM(AN3:AN30)</f>
        <v>2605253</v>
      </c>
      <c r="AO31" s="14">
        <f>AN31*100/AM31-100</f>
        <v>5.5970314105461085</v>
      </c>
      <c r="AP31" s="11">
        <f>SUM(AP3:AP30)</f>
        <v>13054182</v>
      </c>
      <c r="AQ31" s="12">
        <f>SUM(AQ3:AQ30)</f>
        <v>11803108</v>
      </c>
      <c r="AR31" s="16">
        <f>SUM(AR3:AR30)</f>
        <v>100368339</v>
      </c>
      <c r="AS31" s="16">
        <f>SUM(AS3:AS30)</f>
        <v>96286495</v>
      </c>
      <c r="AT31" s="15">
        <f>AS31*100/AR31-100</f>
        <v>-4.0668641532465699</v>
      </c>
      <c r="AU31" s="11">
        <f>SUM(AU3:AU30)</f>
        <v>9525595</v>
      </c>
      <c r="AV31" s="12">
        <f>SUM(AV3:AV30)</f>
        <v>9238750</v>
      </c>
      <c r="AW31" s="11">
        <f>SUM(AW3:AW30)</f>
        <v>76838163</v>
      </c>
      <c r="AX31" s="13">
        <f>SUM(AX3:AX30)</f>
        <v>70602891</v>
      </c>
      <c r="AY31" s="14">
        <f>AX31*100/AW31-100</f>
        <v>-8.1148113861077036</v>
      </c>
      <c r="AZ31" s="11">
        <f>SUM(AZ3:AZ30)</f>
        <v>5483246</v>
      </c>
      <c r="BA31" s="12">
        <f>SUM(BA3:BA30)</f>
        <v>5366918</v>
      </c>
      <c r="BB31" s="11">
        <f>SUM(BB3:BB30)</f>
        <v>47877236</v>
      </c>
      <c r="BC31" s="13">
        <f>SUM(BC3:BC30)</f>
        <v>48725798</v>
      </c>
      <c r="BD31" s="14">
        <f>BC31*100/BB31-100</f>
        <v>1.7723704852134716</v>
      </c>
      <c r="BE31" s="11">
        <f>SUM(BE3:BE30)</f>
        <v>240031</v>
      </c>
      <c r="BF31" s="12">
        <f>SUM(BF3:BF30)</f>
        <v>236342</v>
      </c>
      <c r="BG31" s="16">
        <f>SUM(BG3:BG30)</f>
        <v>2009766</v>
      </c>
      <c r="BH31" s="16">
        <f>SUM(BH3:BH30)</f>
        <v>2029565</v>
      </c>
      <c r="BI31" s="14">
        <f>BH31*100/BG31-100</f>
        <v>0.98513956351136756</v>
      </c>
      <c r="BJ31" s="11">
        <f>SUM(BJ3:BJ30)</f>
        <v>1518564.75</v>
      </c>
      <c r="BK31" s="12">
        <f>SUM(BK3:BK30)</f>
        <v>1403763.75</v>
      </c>
      <c r="BL31" s="11">
        <f>SUM(BL3:BL30)</f>
        <v>11829429.5</v>
      </c>
      <c r="BM31" s="16">
        <f>SUM(BM3:BM30)</f>
        <v>10922633.25</v>
      </c>
      <c r="BN31" s="14">
        <f>BM31*100/BL31-100</f>
        <v>-7.6655957922569371</v>
      </c>
      <c r="BO31" s="11">
        <f>SUM(BO3:BO30)</f>
        <v>766879.25</v>
      </c>
      <c r="BP31" s="12">
        <f>SUM(BP3:BP30)</f>
        <v>742546.5</v>
      </c>
      <c r="BQ31" s="16">
        <f>SUM(BQ3:BQ30)</f>
        <v>6141940.6699999999</v>
      </c>
      <c r="BR31" s="13">
        <f>SUM(BR3:BR30)</f>
        <v>5593524.25</v>
      </c>
      <c r="BS31" s="14">
        <f>BR31*100/BQ31-100</f>
        <v>-8.929041315535855</v>
      </c>
      <c r="BT31" s="11">
        <f>SUM(BT3:BT30)</f>
        <v>179234.5</v>
      </c>
      <c r="BU31" s="12">
        <f>SUM(BU3:BU30)</f>
        <v>175155.75</v>
      </c>
      <c r="BV31" s="11">
        <f>SUM(BV3:BV30)</f>
        <v>1395974</v>
      </c>
      <c r="BW31" s="16">
        <f>SUM(BW3:BW30)</f>
        <v>1381709.25</v>
      </c>
      <c r="BX31" s="15">
        <f>BW31*100/BV31-100</f>
        <v>-1.0218492608028527</v>
      </c>
      <c r="BY31" s="11">
        <f>SUM(BY3:BY30)</f>
        <v>572451</v>
      </c>
      <c r="BZ31" s="12">
        <f>SUM(BZ3:BZ30)</f>
        <v>486061.5</v>
      </c>
      <c r="CA31" s="16">
        <f>SUM(CA3:CA30)</f>
        <v>4291514.83</v>
      </c>
      <c r="CB31" s="16">
        <f>SUM(CB3:CB30)</f>
        <v>3947399.75</v>
      </c>
      <c r="CC31" s="14">
        <f>CB31*100/CA31-100</f>
        <v>-8.0184991461395043</v>
      </c>
      <c r="CD31" s="11">
        <f>SUM(CD3:CD30)</f>
        <v>16359</v>
      </c>
      <c r="CE31" s="12">
        <f>SUM(CE3:CE30)</f>
        <v>16705</v>
      </c>
      <c r="CF31" s="16">
        <f>SUM(CF3:CF30)</f>
        <v>104097</v>
      </c>
      <c r="CG31" s="13">
        <f>SUM(CG3:CG30)</f>
        <v>110577</v>
      </c>
      <c r="CH31" s="14">
        <f>CG31*100/CF31-100</f>
        <v>6.224963255425223</v>
      </c>
      <c r="CI31" s="11">
        <f>SUM(CI3:CI30)</f>
        <v>226778296</v>
      </c>
      <c r="CJ31" s="12">
        <f>SUM(CJ3:CJ30)</f>
        <v>240543131</v>
      </c>
      <c r="CK31" s="16">
        <f>SUM(CK3:CK30)</f>
        <v>1620052652</v>
      </c>
      <c r="CL31" s="13">
        <f>SUM(CL3:CL30)</f>
        <v>1737449552</v>
      </c>
      <c r="CM31" s="14">
        <f>CL31*100/CK31-100</f>
        <v>7.2464867024581139</v>
      </c>
      <c r="CN31" s="11">
        <f>SUM(CN3:CN30)</f>
        <v>284</v>
      </c>
      <c r="CO31" s="12">
        <f>SUM(CO3:CO30)</f>
        <v>317</v>
      </c>
      <c r="CP31" s="16">
        <f>SUM(CP3:CP30)</f>
        <v>2672</v>
      </c>
      <c r="CQ31" s="16">
        <f>SUM(CQ3:CQ30)</f>
        <v>2675</v>
      </c>
      <c r="CR31" s="14">
        <f>CQ31*100/CP31-100</f>
        <v>0.11227544910180143</v>
      </c>
      <c r="CS31" s="11">
        <f>SUM(CS3:CS30)</f>
        <v>5649533</v>
      </c>
      <c r="CT31" s="12">
        <f>SUM(CT3:CT30)</f>
        <v>6014071</v>
      </c>
      <c r="CU31" s="11">
        <f>SUM(CU3:CU30)</f>
        <v>21960901</v>
      </c>
      <c r="CV31" s="13">
        <f>SUM(CV3:CV30)</f>
        <v>26837255</v>
      </c>
      <c r="CW31" s="14">
        <f>CV31*100/CU31-100</f>
        <v>22.204708267661701</v>
      </c>
      <c r="CX31" s="16">
        <f>SUM(CX3:CX30)</f>
        <v>4724587</v>
      </c>
      <c r="CY31" s="12">
        <f>SUM(CY3:CY30)</f>
        <v>4803631</v>
      </c>
      <c r="CZ31" s="11">
        <f>SUM(CZ3:CZ30)</f>
        <v>17538616</v>
      </c>
      <c r="DA31" s="13">
        <f>SUM(DA3:DA30)</f>
        <v>19506466</v>
      </c>
      <c r="DB31" s="14">
        <f>DA31*100/CZ31-100</f>
        <v>11.220098552816253</v>
      </c>
      <c r="DC31" s="11">
        <f>SUM(DC3:DC30)</f>
        <v>924946</v>
      </c>
      <c r="DD31" s="12">
        <f>SUM(DD3:DD30)</f>
        <v>1210440</v>
      </c>
      <c r="DE31" s="11">
        <f>SUM(DE3:DE30)</f>
        <v>4422285</v>
      </c>
      <c r="DF31" s="16">
        <f>SUM(DF3:DF30)</f>
        <v>7330789</v>
      </c>
      <c r="DG31" s="14">
        <f>DF31*100/DE31-100</f>
        <v>65.769257295719285</v>
      </c>
      <c r="DH31" s="11">
        <f>SUM(DH3:DH30)</f>
        <v>1130594</v>
      </c>
      <c r="DI31" s="12">
        <f>SUM(DI3:DI30)</f>
        <v>1136775</v>
      </c>
      <c r="DJ31" s="16">
        <f>SUM(DJ3:DJ30)</f>
        <v>4317184</v>
      </c>
      <c r="DK31" s="16">
        <f>SUM(DK3:DK30)</f>
        <v>4781453</v>
      </c>
      <c r="DL31" s="14">
        <f>DK31*100/DJ31-100</f>
        <v>10.753977592801235</v>
      </c>
      <c r="DM31" s="11">
        <f>SUM(DM3:DM30)</f>
        <v>181190</v>
      </c>
      <c r="DN31" s="12">
        <f>SUM(DN3:DN30)</f>
        <v>230770</v>
      </c>
      <c r="DO31" s="11">
        <f>SUM(DO3:DO30)</f>
        <v>1969203</v>
      </c>
      <c r="DP31" s="13">
        <f>SUM(DP3:DP30)</f>
        <v>2591427</v>
      </c>
      <c r="DQ31" s="14">
        <f>DP31*100/DO31-100</f>
        <v>31.597758077760403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101" priority="48">
      <formula>MOD(ROW(),2)=0</formula>
    </cfRule>
  </conditionalFormatting>
  <conditionalFormatting sqref="F3:F31">
    <cfRule type="expression" dxfId="99" priority="47">
      <formula>F3&lt;0</formula>
    </cfRule>
  </conditionalFormatting>
  <conditionalFormatting sqref="G3:K30">
    <cfRule type="expression" dxfId="97" priority="46">
      <formula>MOD(ROW(),2)=0</formula>
    </cfRule>
  </conditionalFormatting>
  <conditionalFormatting sqref="K3:K31">
    <cfRule type="expression" dxfId="95" priority="45">
      <formula>K3&lt;0</formula>
    </cfRule>
  </conditionalFormatting>
  <conditionalFormatting sqref="L3:P30">
    <cfRule type="expression" dxfId="93" priority="44">
      <formula>MOD(ROW(),2)=0</formula>
    </cfRule>
  </conditionalFormatting>
  <conditionalFormatting sqref="P3:P31">
    <cfRule type="expression" dxfId="91" priority="43">
      <formula>P3&lt;0</formula>
    </cfRule>
  </conditionalFormatting>
  <conditionalFormatting sqref="Q3:U30">
    <cfRule type="expression" dxfId="89" priority="42">
      <formula>MOD(ROW(),2)=0</formula>
    </cfRule>
  </conditionalFormatting>
  <conditionalFormatting sqref="U3:U31">
    <cfRule type="expression" dxfId="87" priority="41">
      <formula>U3&lt;0</formula>
    </cfRule>
  </conditionalFormatting>
  <conditionalFormatting sqref="V3:Z30">
    <cfRule type="expression" dxfId="85" priority="40">
      <formula>MOD(ROW(),2)=0</formula>
    </cfRule>
  </conditionalFormatting>
  <conditionalFormatting sqref="Z3:Z31">
    <cfRule type="expression" dxfId="83" priority="39">
      <formula>Z3&lt;0</formula>
    </cfRule>
  </conditionalFormatting>
  <conditionalFormatting sqref="AA3:AE30">
    <cfRule type="expression" dxfId="81" priority="38">
      <formula>MOD(ROW(),2)=0</formula>
    </cfRule>
  </conditionalFormatting>
  <conditionalFormatting sqref="AE3:AE31">
    <cfRule type="expression" dxfId="79" priority="37">
      <formula>AE3&lt;0</formula>
    </cfRule>
  </conditionalFormatting>
  <conditionalFormatting sqref="AF3:AJ30">
    <cfRule type="expression" dxfId="77" priority="36">
      <formula>MOD(ROW(),2)=0</formula>
    </cfRule>
  </conditionalFormatting>
  <conditionalFormatting sqref="AJ3:AJ31">
    <cfRule type="expression" dxfId="75" priority="35">
      <formula>AJ3&lt;0</formula>
    </cfRule>
  </conditionalFormatting>
  <conditionalFormatting sqref="AK3:AO30">
    <cfRule type="expression" dxfId="73" priority="34">
      <formula>MOD(ROW(),2)=0</formula>
    </cfRule>
  </conditionalFormatting>
  <conditionalFormatting sqref="AO3:AO31">
    <cfRule type="expression" dxfId="71" priority="33">
      <formula>AO3&lt;0</formula>
    </cfRule>
  </conditionalFormatting>
  <conditionalFormatting sqref="AP3:AT30">
    <cfRule type="expression" dxfId="69" priority="32">
      <formula>MOD(ROW(),2)=0</formula>
    </cfRule>
  </conditionalFormatting>
  <conditionalFormatting sqref="AT3:AT31">
    <cfRule type="expression" dxfId="67" priority="31">
      <formula>AT3&lt;0</formula>
    </cfRule>
  </conditionalFormatting>
  <conditionalFormatting sqref="AU3:AY30">
    <cfRule type="expression" dxfId="65" priority="30">
      <formula>MOD(ROW(),2)=0</formula>
    </cfRule>
  </conditionalFormatting>
  <conditionalFormatting sqref="AY3:AY31">
    <cfRule type="expression" dxfId="63" priority="29">
      <formula>AY3&lt;0</formula>
    </cfRule>
  </conditionalFormatting>
  <conditionalFormatting sqref="AZ3:BD30">
    <cfRule type="expression" dxfId="61" priority="28">
      <formula>MOD(ROW(),2)=0</formula>
    </cfRule>
  </conditionalFormatting>
  <conditionalFormatting sqref="BD3:BD31">
    <cfRule type="expression" dxfId="59" priority="27">
      <formula>BD3&lt;0</formula>
    </cfRule>
  </conditionalFormatting>
  <conditionalFormatting sqref="BE3:BI30">
    <cfRule type="expression" dxfId="57" priority="26">
      <formula>MOD(ROW(),2)=0</formula>
    </cfRule>
  </conditionalFormatting>
  <conditionalFormatting sqref="BI3:BI31">
    <cfRule type="expression" dxfId="55" priority="25">
      <formula>BI3&lt;0</formula>
    </cfRule>
  </conditionalFormatting>
  <conditionalFormatting sqref="BJ3:BN30">
    <cfRule type="expression" dxfId="53" priority="24">
      <formula>MOD(ROW(),2)=0</formula>
    </cfRule>
  </conditionalFormatting>
  <conditionalFormatting sqref="BN3:BN31">
    <cfRule type="expression" dxfId="51" priority="23">
      <formula>BN3&lt;0</formula>
    </cfRule>
  </conditionalFormatting>
  <conditionalFormatting sqref="BO3:BS30">
    <cfRule type="expression" dxfId="49" priority="22">
      <formula>MOD(ROW(),2)=0</formula>
    </cfRule>
  </conditionalFormatting>
  <conditionalFormatting sqref="BS3:BS31">
    <cfRule type="expression" dxfId="47" priority="21">
      <formula>BS3&lt;0</formula>
    </cfRule>
  </conditionalFormatting>
  <conditionalFormatting sqref="BT3:BX30">
    <cfRule type="expression" dxfId="45" priority="20">
      <formula>MOD(ROW(),2)=0</formula>
    </cfRule>
  </conditionalFormatting>
  <conditionalFormatting sqref="BX3:BX31">
    <cfRule type="expression" dxfId="43" priority="19">
      <formula>BX3&lt;0</formula>
    </cfRule>
  </conditionalFormatting>
  <conditionalFormatting sqref="BY3:CC30">
    <cfRule type="expression" dxfId="41" priority="18">
      <formula>MOD(ROW(),2)=0</formula>
    </cfRule>
  </conditionalFormatting>
  <conditionalFormatting sqref="CC3:CC31">
    <cfRule type="expression" dxfId="39" priority="17">
      <formula>CC3&lt;0</formula>
    </cfRule>
  </conditionalFormatting>
  <conditionalFormatting sqref="CD3:CH30">
    <cfRule type="expression" dxfId="37" priority="16">
      <formula>MOD(ROW(),2)=0</formula>
    </cfRule>
  </conditionalFormatting>
  <conditionalFormatting sqref="CH3:CH31">
    <cfRule type="expression" dxfId="35" priority="15">
      <formula>CH3&lt;0</formula>
    </cfRule>
  </conditionalFormatting>
  <conditionalFormatting sqref="CI3:CM30">
    <cfRule type="expression" dxfId="33" priority="14">
      <formula>MOD(ROW(),2)=0</formula>
    </cfRule>
  </conditionalFormatting>
  <conditionalFormatting sqref="CM3:CM31">
    <cfRule type="expression" dxfId="31" priority="13">
      <formula>CM3&lt;0</formula>
    </cfRule>
  </conditionalFormatting>
  <conditionalFormatting sqref="CN3:CR30">
    <cfRule type="expression" dxfId="29" priority="12">
      <formula>MOD(ROW(),2)=0</formula>
    </cfRule>
  </conditionalFormatting>
  <conditionalFormatting sqref="CR3:CR31">
    <cfRule type="expression" dxfId="27" priority="11">
      <formula>CR3&lt;0</formula>
    </cfRule>
  </conditionalFormatting>
  <conditionalFormatting sqref="CS3:CW30">
    <cfRule type="expression" dxfId="25" priority="10">
      <formula>MOD(ROW(),2)=0</formula>
    </cfRule>
  </conditionalFormatting>
  <conditionalFormatting sqref="CW3:CW31">
    <cfRule type="expression" dxfId="23" priority="9">
      <formula>CW3&lt;0</formula>
    </cfRule>
  </conditionalFormatting>
  <conditionalFormatting sqref="CX3:DB30">
    <cfRule type="expression" dxfId="21" priority="8">
      <formula>MOD(ROW(),2)=0</formula>
    </cfRule>
  </conditionalFormatting>
  <conditionalFormatting sqref="DB3:DB31">
    <cfRule type="expression" dxfId="19" priority="7">
      <formula>DB3&lt;0</formula>
    </cfRule>
  </conditionalFormatting>
  <conditionalFormatting sqref="DC3:DG30">
    <cfRule type="expression" dxfId="17" priority="6">
      <formula>MOD(ROW(),2)=0</formula>
    </cfRule>
  </conditionalFormatting>
  <conditionalFormatting sqref="DG3:DG31">
    <cfRule type="expression" dxfId="15" priority="5">
      <formula>DG3&lt;0</formula>
    </cfRule>
  </conditionalFormatting>
  <conditionalFormatting sqref="DH3:DL30">
    <cfRule type="expression" dxfId="13" priority="4">
      <formula>MOD(ROW(),2)=0</formula>
    </cfRule>
  </conditionalFormatting>
  <conditionalFormatting sqref="DL3:DL31">
    <cfRule type="expression" dxfId="11" priority="3">
      <formula>DL3&lt;0</formula>
    </cfRule>
  </conditionalFormatting>
  <conditionalFormatting sqref="DM3:DQ30">
    <cfRule type="expression" dxfId="9" priority="2">
      <formula>MOD(ROW(),2)=0</formula>
    </cfRule>
  </conditionalFormatting>
  <conditionalFormatting sqref="DQ3:DQ31">
    <cfRule type="expression" dxfId="7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9" workbookViewId="0">
      <selection activeCell="S15" sqref="S15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43902517</v>
      </c>
      <c r="D8" s="32">
        <v>41347491</v>
      </c>
      <c r="E8" s="33">
        <v>-2555026</v>
      </c>
      <c r="F8" s="34">
        <v>-5.8197711078843213</v>
      </c>
      <c r="G8" s="35">
        <v>0</v>
      </c>
      <c r="H8" s="32">
        <v>0</v>
      </c>
      <c r="I8" s="33">
        <v>0</v>
      </c>
      <c r="J8" s="34" t="s">
        <v>75</v>
      </c>
      <c r="K8" s="35">
        <v>258</v>
      </c>
      <c r="L8" s="32">
        <v>523</v>
      </c>
      <c r="M8" s="33">
        <v>265</v>
      </c>
      <c r="N8" s="34">
        <v>102.71317829457369</v>
      </c>
    </row>
    <row r="9" spans="1:14" ht="25.5" x14ac:dyDescent="0.25">
      <c r="A9" s="29" t="s">
        <v>95</v>
      </c>
      <c r="B9" s="30" t="s">
        <v>97</v>
      </c>
      <c r="C9" s="31">
        <v>16231887</v>
      </c>
      <c r="D9" s="32">
        <v>15613003</v>
      </c>
      <c r="E9" s="33">
        <v>-618884</v>
      </c>
      <c r="F9" s="34">
        <v>-3.812766808936018</v>
      </c>
      <c r="G9" s="35">
        <v>0</v>
      </c>
      <c r="H9" s="32">
        <v>0</v>
      </c>
      <c r="I9" s="33">
        <v>0</v>
      </c>
      <c r="J9" s="34" t="s">
        <v>75</v>
      </c>
      <c r="K9" s="35">
        <v>196971</v>
      </c>
      <c r="L9" s="32">
        <v>276639</v>
      </c>
      <c r="M9" s="33">
        <v>79668</v>
      </c>
      <c r="N9" s="34">
        <v>40.44656319965884</v>
      </c>
    </row>
    <row r="10" spans="1:14" ht="25.5" x14ac:dyDescent="0.25">
      <c r="A10" s="29" t="s">
        <v>95</v>
      </c>
      <c r="B10" s="30" t="s">
        <v>98</v>
      </c>
      <c r="C10" s="31">
        <v>12984804</v>
      </c>
      <c r="D10" s="32">
        <v>14367392</v>
      </c>
      <c r="E10" s="33">
        <v>1382588</v>
      </c>
      <c r="F10" s="34">
        <v>10.64773869517013</v>
      </c>
      <c r="G10" s="35">
        <v>0</v>
      </c>
      <c r="H10" s="32">
        <v>0</v>
      </c>
      <c r="I10" s="33">
        <v>0</v>
      </c>
      <c r="J10" s="34" t="s">
        <v>75</v>
      </c>
      <c r="K10" s="35">
        <v>22817</v>
      </c>
      <c r="L10" s="32">
        <v>24331</v>
      </c>
      <c r="M10" s="33">
        <v>1514</v>
      </c>
      <c r="N10" s="34">
        <v>6.6354034272691393</v>
      </c>
    </row>
    <row r="11" spans="1:14" ht="25.5" x14ac:dyDescent="0.25">
      <c r="A11" s="29" t="s">
        <v>95</v>
      </c>
      <c r="B11" s="30" t="s">
        <v>99</v>
      </c>
      <c r="C11" s="31">
        <v>10933861</v>
      </c>
      <c r="D11" s="32">
        <v>9830640</v>
      </c>
      <c r="E11" s="33">
        <v>-1103221</v>
      </c>
      <c r="F11" s="34">
        <v>-10.089949012521741</v>
      </c>
      <c r="G11" s="35">
        <v>0</v>
      </c>
      <c r="H11" s="32">
        <v>0</v>
      </c>
      <c r="I11" s="33">
        <v>0</v>
      </c>
      <c r="J11" s="34" t="s">
        <v>75</v>
      </c>
      <c r="K11" s="35">
        <v>15874</v>
      </c>
      <c r="L11" s="32">
        <v>14123</v>
      </c>
      <c r="M11" s="33">
        <v>-1751</v>
      </c>
      <c r="N11" s="34">
        <v>-11.03061610180168</v>
      </c>
    </row>
    <row r="12" spans="1:14" ht="38.25" x14ac:dyDescent="0.25">
      <c r="A12" s="29" t="s">
        <v>95</v>
      </c>
      <c r="B12" s="30" t="s">
        <v>100</v>
      </c>
      <c r="C12" s="31">
        <v>6610734</v>
      </c>
      <c r="D12" s="32">
        <v>5772392</v>
      </c>
      <c r="E12" s="33">
        <v>-838342</v>
      </c>
      <c r="F12" s="34">
        <v>-12.68152674120604</v>
      </c>
      <c r="G12" s="35">
        <v>0</v>
      </c>
      <c r="H12" s="32">
        <v>0</v>
      </c>
      <c r="I12" s="33">
        <v>0</v>
      </c>
      <c r="J12" s="34" t="s">
        <v>75</v>
      </c>
      <c r="K12" s="35">
        <v>291789</v>
      </c>
      <c r="L12" s="32">
        <v>238283</v>
      </c>
      <c r="M12" s="33">
        <v>-53506</v>
      </c>
      <c r="N12" s="34">
        <v>-18.33722313041272</v>
      </c>
    </row>
    <row r="13" spans="1:14" ht="51" x14ac:dyDescent="0.25">
      <c r="A13" s="29" t="s">
        <v>95</v>
      </c>
      <c r="B13" s="30" t="s">
        <v>101</v>
      </c>
      <c r="C13" s="31">
        <v>1773548</v>
      </c>
      <c r="D13" s="32">
        <v>1819547</v>
      </c>
      <c r="E13" s="33">
        <v>45999</v>
      </c>
      <c r="F13" s="34">
        <v>2.593614607555025</v>
      </c>
      <c r="G13" s="35">
        <v>0</v>
      </c>
      <c r="H13" s="32">
        <v>0</v>
      </c>
      <c r="I13" s="33">
        <v>0</v>
      </c>
      <c r="J13" s="34" t="s">
        <v>75</v>
      </c>
      <c r="K13" s="35">
        <v>58915</v>
      </c>
      <c r="L13" s="32">
        <v>76491</v>
      </c>
      <c r="M13" s="33">
        <v>17576</v>
      </c>
      <c r="N13" s="34">
        <v>29.83280998048037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75</v>
      </c>
      <c r="G14" s="35">
        <v>11521267</v>
      </c>
      <c r="H14" s="32">
        <v>13506457</v>
      </c>
      <c r="I14" s="33">
        <v>1985190</v>
      </c>
      <c r="J14" s="34">
        <v>17.230657010205562</v>
      </c>
      <c r="K14" s="35">
        <v>306576</v>
      </c>
      <c r="L14" s="32">
        <v>317042</v>
      </c>
      <c r="M14" s="33">
        <v>10466</v>
      </c>
      <c r="N14" s="34">
        <v>3.4138353948123812</v>
      </c>
    </row>
    <row r="15" spans="1:14" ht="25.5" x14ac:dyDescent="0.25">
      <c r="A15" s="29" t="s">
        <v>95</v>
      </c>
      <c r="B15" s="30" t="s">
        <v>103</v>
      </c>
      <c r="C15" s="31">
        <v>14964928</v>
      </c>
      <c r="D15" s="32">
        <v>13768739</v>
      </c>
      <c r="E15" s="33">
        <v>-1196189</v>
      </c>
      <c r="F15" s="34">
        <v>-7.9932826940430326</v>
      </c>
      <c r="G15" s="35">
        <v>0</v>
      </c>
      <c r="H15" s="32">
        <v>0</v>
      </c>
      <c r="I15" s="33">
        <v>0</v>
      </c>
      <c r="J15" s="34" t="s">
        <v>75</v>
      </c>
      <c r="K15" s="35">
        <v>555</v>
      </c>
      <c r="L15" s="32">
        <v>226</v>
      </c>
      <c r="M15" s="33">
        <v>-329</v>
      </c>
      <c r="N15" s="34">
        <v>-59.279279279279287</v>
      </c>
    </row>
    <row r="16" spans="1:14" ht="25.5" x14ac:dyDescent="0.25">
      <c r="A16" s="29" t="s">
        <v>95</v>
      </c>
      <c r="B16" s="30" t="s">
        <v>104</v>
      </c>
      <c r="C16" s="31">
        <v>4429601</v>
      </c>
      <c r="D16" s="32">
        <v>3939152</v>
      </c>
      <c r="E16" s="33">
        <v>-490449</v>
      </c>
      <c r="F16" s="34">
        <v>-11.07208075851527</v>
      </c>
      <c r="G16" s="35">
        <v>0</v>
      </c>
      <c r="H16" s="32">
        <v>0</v>
      </c>
      <c r="I16" s="33">
        <v>0</v>
      </c>
      <c r="J16" s="34" t="s">
        <v>75</v>
      </c>
      <c r="K16" s="35">
        <v>605023</v>
      </c>
      <c r="L16" s="32">
        <v>556376</v>
      </c>
      <c r="M16" s="33">
        <v>-48647</v>
      </c>
      <c r="N16" s="34">
        <v>-8.0405207735904298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75</v>
      </c>
      <c r="G17" s="35">
        <v>4335659</v>
      </c>
      <c r="H17" s="32">
        <v>3113061</v>
      </c>
      <c r="I17" s="33">
        <v>-1222598</v>
      </c>
      <c r="J17" s="34">
        <v>-28.198665992874439</v>
      </c>
      <c r="K17" s="35">
        <v>38387</v>
      </c>
      <c r="L17" s="32">
        <v>37788</v>
      </c>
      <c r="M17" s="33">
        <v>-599</v>
      </c>
      <c r="N17" s="34">
        <v>-1.560424101909504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75</v>
      </c>
      <c r="G18" s="35">
        <v>5406624</v>
      </c>
      <c r="H18" s="32">
        <v>3270676</v>
      </c>
      <c r="I18" s="33">
        <v>-2135948</v>
      </c>
      <c r="J18" s="34">
        <v>-39.506131737661057</v>
      </c>
      <c r="K18" s="35">
        <v>1369780</v>
      </c>
      <c r="L18" s="32">
        <v>1252477</v>
      </c>
      <c r="M18" s="33">
        <v>-117303</v>
      </c>
      <c r="N18" s="34">
        <v>-8.5636379564601555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75</v>
      </c>
      <c r="G19" s="35">
        <v>1327833</v>
      </c>
      <c r="H19" s="32">
        <v>1055283</v>
      </c>
      <c r="I19" s="33">
        <v>-272550</v>
      </c>
      <c r="J19" s="34">
        <v>-20.525924570333771</v>
      </c>
      <c r="K19" s="35">
        <v>978620</v>
      </c>
      <c r="L19" s="32">
        <v>1366734</v>
      </c>
      <c r="M19" s="33">
        <v>388114</v>
      </c>
      <c r="N19" s="34">
        <v>39.659316179926833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75</v>
      </c>
      <c r="G20" s="35">
        <v>360454</v>
      </c>
      <c r="H20" s="32">
        <v>273811</v>
      </c>
      <c r="I20" s="33">
        <v>-86643</v>
      </c>
      <c r="J20" s="34">
        <v>-24.037186437104321</v>
      </c>
      <c r="K20" s="35">
        <v>11040051</v>
      </c>
      <c r="L20" s="32">
        <v>10420810</v>
      </c>
      <c r="M20" s="33">
        <v>-619241</v>
      </c>
      <c r="N20" s="34">
        <v>-5.6090411176542574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75</v>
      </c>
      <c r="G21" s="35">
        <v>0</v>
      </c>
      <c r="H21" s="32">
        <v>0</v>
      </c>
      <c r="I21" s="33">
        <v>0</v>
      </c>
      <c r="J21" s="34" t="s">
        <v>75</v>
      </c>
      <c r="K21" s="35">
        <v>2909547</v>
      </c>
      <c r="L21" s="32">
        <v>2504159</v>
      </c>
      <c r="M21" s="33">
        <v>-405388</v>
      </c>
      <c r="N21" s="34">
        <v>-13.93302806244408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75</v>
      </c>
      <c r="G22" s="35">
        <v>492817</v>
      </c>
      <c r="H22" s="32">
        <v>590367</v>
      </c>
      <c r="I22" s="33">
        <v>97550</v>
      </c>
      <c r="J22" s="34">
        <v>19.794365859943952</v>
      </c>
      <c r="K22" s="35">
        <v>523704</v>
      </c>
      <c r="L22" s="32">
        <v>212141</v>
      </c>
      <c r="M22" s="33">
        <v>-311563</v>
      </c>
      <c r="N22" s="34">
        <v>-59.492194063822311</v>
      </c>
    </row>
    <row r="23" spans="1:14" ht="51" x14ac:dyDescent="0.25">
      <c r="A23" s="29" t="s">
        <v>111</v>
      </c>
      <c r="B23" s="30" t="s">
        <v>113</v>
      </c>
      <c r="C23" s="31">
        <v>13116</v>
      </c>
      <c r="D23" s="32">
        <v>23226</v>
      </c>
      <c r="E23" s="33">
        <v>10110</v>
      </c>
      <c r="F23" s="34">
        <v>77.081427264409882</v>
      </c>
      <c r="G23" s="35">
        <v>11933825</v>
      </c>
      <c r="H23" s="32">
        <v>9352329</v>
      </c>
      <c r="I23" s="33">
        <v>-2581496</v>
      </c>
      <c r="J23" s="34">
        <v>-21.631756792143339</v>
      </c>
      <c r="K23" s="35">
        <v>1985761</v>
      </c>
      <c r="L23" s="32">
        <v>1988105</v>
      </c>
      <c r="M23" s="33">
        <v>2344</v>
      </c>
      <c r="N23" s="34">
        <v>0.1180403885462482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75</v>
      </c>
      <c r="G24" s="35">
        <v>360030</v>
      </c>
      <c r="H24" s="32">
        <v>509196</v>
      </c>
      <c r="I24" s="33">
        <v>149166</v>
      </c>
      <c r="J24" s="34">
        <v>41.431547371052403</v>
      </c>
      <c r="K24" s="35">
        <v>16541</v>
      </c>
      <c r="L24" s="32">
        <v>5978</v>
      </c>
      <c r="M24" s="33">
        <v>-10563</v>
      </c>
      <c r="N24" s="34">
        <v>-63.859500634786293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75</v>
      </c>
      <c r="G25" s="35">
        <v>586004</v>
      </c>
      <c r="H25" s="32">
        <v>429239</v>
      </c>
      <c r="I25" s="33">
        <v>-156765</v>
      </c>
      <c r="J25" s="34">
        <v>-26.751523880383079</v>
      </c>
      <c r="K25" s="35">
        <v>100463</v>
      </c>
      <c r="L25" s="32">
        <v>59093</v>
      </c>
      <c r="M25" s="33">
        <v>-41370</v>
      </c>
      <c r="N25" s="34">
        <v>-41.179339657386301</v>
      </c>
    </row>
    <row r="26" spans="1:14" ht="38.25" x14ac:dyDescent="0.25">
      <c r="A26" s="29" t="s">
        <v>114</v>
      </c>
      <c r="B26" s="30" t="s">
        <v>117</v>
      </c>
      <c r="C26" s="31">
        <v>221829</v>
      </c>
      <c r="D26" s="32">
        <v>188164</v>
      </c>
      <c r="E26" s="33">
        <v>-33665</v>
      </c>
      <c r="F26" s="34">
        <v>-15.17610411623367</v>
      </c>
      <c r="G26" s="35">
        <v>1825081</v>
      </c>
      <c r="H26" s="32">
        <v>1875377</v>
      </c>
      <c r="I26" s="33">
        <v>50296</v>
      </c>
      <c r="J26" s="34">
        <v>2.75582289224424</v>
      </c>
      <c r="K26" s="35">
        <v>1352037</v>
      </c>
      <c r="L26" s="32">
        <v>1041758</v>
      </c>
      <c r="M26" s="33">
        <v>-310279</v>
      </c>
      <c r="N26" s="34">
        <v>-22.949002135296599</v>
      </c>
    </row>
    <row r="27" spans="1:14" ht="38.25" x14ac:dyDescent="0.25">
      <c r="A27" s="29" t="s">
        <v>118</v>
      </c>
      <c r="B27" s="30" t="s">
        <v>119</v>
      </c>
      <c r="C27" s="31">
        <v>6573589</v>
      </c>
      <c r="D27" s="32">
        <v>6199628</v>
      </c>
      <c r="E27" s="33">
        <v>-373961</v>
      </c>
      <c r="F27" s="34">
        <v>-5.6888406013822959</v>
      </c>
      <c r="G27" s="35">
        <v>2452127</v>
      </c>
      <c r="H27" s="32">
        <v>1616712</v>
      </c>
      <c r="I27" s="33">
        <v>-835415</v>
      </c>
      <c r="J27" s="34">
        <v>-34.068993979512477</v>
      </c>
      <c r="K27" s="35">
        <v>14760816</v>
      </c>
      <c r="L27" s="32">
        <v>14048860</v>
      </c>
      <c r="M27" s="33">
        <v>-711956</v>
      </c>
      <c r="N27" s="34">
        <v>-4.8232834824307824</v>
      </c>
    </row>
    <row r="28" spans="1:14" ht="63.75" x14ac:dyDescent="0.25">
      <c r="A28" s="29" t="s">
        <v>120</v>
      </c>
      <c r="B28" s="30" t="s">
        <v>121</v>
      </c>
      <c r="C28" s="31">
        <v>1549458</v>
      </c>
      <c r="D28" s="32">
        <v>1723586</v>
      </c>
      <c r="E28" s="33">
        <v>174128</v>
      </c>
      <c r="F28" s="34">
        <v>11.23799418893574</v>
      </c>
      <c r="G28" s="35">
        <v>100282</v>
      </c>
      <c r="H28" s="32">
        <v>54596</v>
      </c>
      <c r="I28" s="33">
        <v>-45686</v>
      </c>
      <c r="J28" s="34">
        <v>-45.557527771683851</v>
      </c>
      <c r="K28" s="35">
        <v>53047</v>
      </c>
      <c r="L28" s="32">
        <v>53100</v>
      </c>
      <c r="M28" s="33">
        <v>53</v>
      </c>
      <c r="N28" s="34">
        <v>9.9911399325122829E-2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75</v>
      </c>
      <c r="G29" s="35">
        <v>5217520</v>
      </c>
      <c r="H29" s="32">
        <v>5537635</v>
      </c>
      <c r="I29" s="33">
        <v>320115</v>
      </c>
      <c r="J29" s="34">
        <v>6.1353861604747104</v>
      </c>
      <c r="K29" s="35">
        <v>635441</v>
      </c>
      <c r="L29" s="32">
        <v>630581</v>
      </c>
      <c r="M29" s="33">
        <v>-4860</v>
      </c>
      <c r="N29" s="34">
        <v>-0.76482317005040545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75</v>
      </c>
      <c r="G30" s="35">
        <v>248835</v>
      </c>
      <c r="H30" s="32">
        <v>901147</v>
      </c>
      <c r="I30" s="33">
        <v>652312</v>
      </c>
      <c r="J30" s="34">
        <v>262.14640223441228</v>
      </c>
      <c r="K30" s="35">
        <v>14477907</v>
      </c>
      <c r="L30" s="32">
        <v>12113376</v>
      </c>
      <c r="M30" s="33">
        <v>-2364531</v>
      </c>
      <c r="N30" s="34">
        <v>-16.331994672986919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75</v>
      </c>
      <c r="G31" s="35">
        <v>9034297</v>
      </c>
      <c r="H31" s="32">
        <v>13497520</v>
      </c>
      <c r="I31" s="33">
        <v>4463223</v>
      </c>
      <c r="J31" s="34">
        <v>49.403102421804363</v>
      </c>
      <c r="K31" s="35">
        <v>1715390</v>
      </c>
      <c r="L31" s="32">
        <v>2466542</v>
      </c>
      <c r="M31" s="33">
        <v>751152</v>
      </c>
      <c r="N31" s="34">
        <v>43.788992590606227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75</v>
      </c>
      <c r="G32" s="35">
        <v>2296901</v>
      </c>
      <c r="H32" s="32">
        <v>2472447</v>
      </c>
      <c r="I32" s="33">
        <v>175546</v>
      </c>
      <c r="J32" s="34">
        <v>7.6427325339664227</v>
      </c>
      <c r="K32" s="35">
        <v>579244</v>
      </c>
      <c r="L32" s="32">
        <v>453973</v>
      </c>
      <c r="M32" s="33">
        <v>-125271</v>
      </c>
      <c r="N32" s="34">
        <v>-21.626637479197029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75</v>
      </c>
      <c r="G33" s="35">
        <v>44442</v>
      </c>
      <c r="H33" s="32">
        <v>371379</v>
      </c>
      <c r="I33" s="33">
        <v>326937</v>
      </c>
      <c r="J33" s="34">
        <v>735.64871067908734</v>
      </c>
      <c r="K33" s="35">
        <v>7489784</v>
      </c>
      <c r="L33" s="32">
        <v>7970114</v>
      </c>
      <c r="M33" s="33">
        <v>480330</v>
      </c>
      <c r="N33" s="34">
        <v>6.4131355456979824</v>
      </c>
    </row>
    <row r="34" spans="1:14" ht="51" x14ac:dyDescent="0.25">
      <c r="A34" s="29" t="s">
        <v>124</v>
      </c>
      <c r="B34" s="30" t="s">
        <v>128</v>
      </c>
      <c r="C34" s="31">
        <v>151526</v>
      </c>
      <c r="D34" s="32">
        <v>46243</v>
      </c>
      <c r="E34" s="33">
        <v>-105283</v>
      </c>
      <c r="F34" s="34">
        <v>-69.481805102754635</v>
      </c>
      <c r="G34" s="35">
        <v>0</v>
      </c>
      <c r="H34" s="32">
        <v>0</v>
      </c>
      <c r="I34" s="33">
        <v>0</v>
      </c>
      <c r="J34" s="34" t="s">
        <v>75</v>
      </c>
      <c r="K34" s="35">
        <v>6654257</v>
      </c>
      <c r="L34" s="32">
        <v>5796495</v>
      </c>
      <c r="M34" s="33">
        <v>-857762</v>
      </c>
      <c r="N34" s="34">
        <v>-12.89042488139548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75</v>
      </c>
      <c r="G35" s="35">
        <v>0</v>
      </c>
      <c r="H35" s="32">
        <v>0</v>
      </c>
      <c r="I35" s="33">
        <v>0</v>
      </c>
      <c r="J35" s="34" t="s">
        <v>75</v>
      </c>
      <c r="K35" s="35">
        <v>2136129</v>
      </c>
      <c r="L35" s="32">
        <v>2078852</v>
      </c>
      <c r="M35" s="33">
        <v>-57277</v>
      </c>
      <c r="N35" s="34">
        <v>-2.6813455554416379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75</v>
      </c>
      <c r="G36" s="35">
        <v>0</v>
      </c>
      <c r="H36" s="32">
        <v>0</v>
      </c>
      <c r="I36" s="33">
        <v>0</v>
      </c>
      <c r="J36" s="34" t="s">
        <v>75</v>
      </c>
      <c r="K36" s="35">
        <v>2933347</v>
      </c>
      <c r="L36" s="32">
        <v>2629628</v>
      </c>
      <c r="M36" s="33">
        <v>-303719</v>
      </c>
      <c r="N36" s="34">
        <v>-10.354008577914581</v>
      </c>
    </row>
    <row r="37" spans="1:14" ht="51" x14ac:dyDescent="0.25">
      <c r="A37" s="29" t="s">
        <v>124</v>
      </c>
      <c r="B37" s="30" t="s">
        <v>131</v>
      </c>
      <c r="C37" s="31">
        <v>2658004</v>
      </c>
      <c r="D37" s="32">
        <v>2678164</v>
      </c>
      <c r="E37" s="33">
        <v>20160</v>
      </c>
      <c r="F37" s="34">
        <v>0.75846386988131087</v>
      </c>
      <c r="G37" s="35">
        <v>0</v>
      </c>
      <c r="H37" s="32">
        <v>0</v>
      </c>
      <c r="I37" s="33">
        <v>0</v>
      </c>
      <c r="J37" s="34" t="s">
        <v>75</v>
      </c>
      <c r="K37" s="35">
        <v>1746228</v>
      </c>
      <c r="L37" s="32">
        <v>1679148</v>
      </c>
      <c r="M37" s="33">
        <v>-67080</v>
      </c>
      <c r="N37" s="34">
        <v>-3.841422769535257</v>
      </c>
    </row>
    <row r="38" spans="1:14" ht="51" x14ac:dyDescent="0.25">
      <c r="A38" s="29" t="s">
        <v>124</v>
      </c>
      <c r="B38" s="30" t="s">
        <v>132</v>
      </c>
      <c r="C38" s="31">
        <v>150641</v>
      </c>
      <c r="D38" s="32">
        <v>165627</v>
      </c>
      <c r="E38" s="33">
        <v>14986</v>
      </c>
      <c r="F38" s="34">
        <v>9.9481548847923165</v>
      </c>
      <c r="G38" s="35">
        <v>167307</v>
      </c>
      <c r="H38" s="32">
        <v>272008</v>
      </c>
      <c r="I38" s="33">
        <v>104701</v>
      </c>
      <c r="J38" s="34">
        <v>62.580166998392173</v>
      </c>
      <c r="K38" s="35">
        <v>14910040</v>
      </c>
      <c r="L38" s="32">
        <v>14451733</v>
      </c>
      <c r="M38" s="33">
        <v>-458307</v>
      </c>
      <c r="N38" s="34">
        <v>-3.073814691308669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75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2933211</v>
      </c>
      <c r="L39" s="32">
        <v>2796071</v>
      </c>
      <c r="M39" s="33">
        <v>-137140</v>
      </c>
      <c r="N39" s="34">
        <v>-4.6754222590873979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75</v>
      </c>
      <c r="G40" s="35">
        <v>3600128</v>
      </c>
      <c r="H40" s="32">
        <v>3002544</v>
      </c>
      <c r="I40" s="33">
        <v>-597584</v>
      </c>
      <c r="J40" s="34">
        <v>-16.598965370120169</v>
      </c>
      <c r="K40" s="35">
        <v>2948597</v>
      </c>
      <c r="L40" s="32">
        <v>2207614</v>
      </c>
      <c r="M40" s="33">
        <v>-740983</v>
      </c>
      <c r="N40" s="34">
        <v>-25.130019463493991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75</v>
      </c>
      <c r="G41" s="35">
        <v>156828</v>
      </c>
      <c r="H41" s="32">
        <v>262543</v>
      </c>
      <c r="I41" s="33">
        <v>105715</v>
      </c>
      <c r="J41" s="34">
        <v>67.40824342591884</v>
      </c>
      <c r="K41" s="35">
        <v>3718918</v>
      </c>
      <c r="L41" s="32">
        <v>2883552</v>
      </c>
      <c r="M41" s="33">
        <v>-835366</v>
      </c>
      <c r="N41" s="34">
        <v>-22.46260874802833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75</v>
      </c>
      <c r="G42" s="35">
        <v>0</v>
      </c>
      <c r="H42" s="32">
        <v>0</v>
      </c>
      <c r="I42" s="33">
        <v>0</v>
      </c>
      <c r="J42" s="34" t="s">
        <v>75</v>
      </c>
      <c r="K42" s="35">
        <v>6698162</v>
      </c>
      <c r="L42" s="32">
        <v>6700800</v>
      </c>
      <c r="M42" s="33">
        <v>2638</v>
      </c>
      <c r="N42" s="34">
        <v>3.9383938459536687E-2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75</v>
      </c>
      <c r="G43" s="35">
        <v>0</v>
      </c>
      <c r="H43" s="32">
        <v>0</v>
      </c>
      <c r="I43" s="33">
        <v>0</v>
      </c>
      <c r="J43" s="34" t="s">
        <v>75</v>
      </c>
      <c r="K43" s="35">
        <v>9175966</v>
      </c>
      <c r="L43" s="32">
        <v>8666117</v>
      </c>
      <c r="M43" s="33">
        <v>-509849</v>
      </c>
      <c r="N43" s="34">
        <v>-5.5563523230142806</v>
      </c>
    </row>
    <row r="44" spans="1:14" ht="38.25" x14ac:dyDescent="0.25">
      <c r="A44" s="29" t="s">
        <v>135</v>
      </c>
      <c r="B44" s="30" t="s">
        <v>139</v>
      </c>
      <c r="C44" s="31">
        <v>76573</v>
      </c>
      <c r="D44" s="32">
        <v>149921</v>
      </c>
      <c r="E44" s="33">
        <v>73348</v>
      </c>
      <c r="F44" s="34">
        <v>95.788332702127377</v>
      </c>
      <c r="G44" s="35">
        <v>60529</v>
      </c>
      <c r="H44" s="32">
        <v>81431</v>
      </c>
      <c r="I44" s="33">
        <v>20902</v>
      </c>
      <c r="J44" s="34">
        <v>34.532207702093217</v>
      </c>
      <c r="K44" s="35">
        <v>19675874</v>
      </c>
      <c r="L44" s="32">
        <v>17517414</v>
      </c>
      <c r="M44" s="33">
        <v>-2158460</v>
      </c>
      <c r="N44" s="34">
        <v>-10.97008448011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75</v>
      </c>
      <c r="G45" s="35">
        <v>0</v>
      </c>
      <c r="H45" s="32">
        <v>0</v>
      </c>
      <c r="I45" s="33">
        <v>0</v>
      </c>
      <c r="J45" s="34" t="s">
        <v>75</v>
      </c>
      <c r="K45" s="35">
        <v>5760053</v>
      </c>
      <c r="L45" s="32">
        <v>6803229</v>
      </c>
      <c r="M45" s="33">
        <v>1043176</v>
      </c>
      <c r="N45" s="34">
        <v>18.110527802435161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75</v>
      </c>
      <c r="G46" s="35">
        <v>0</v>
      </c>
      <c r="H46" s="32">
        <v>0</v>
      </c>
      <c r="I46" s="33">
        <v>0</v>
      </c>
      <c r="J46" s="34" t="s">
        <v>75</v>
      </c>
      <c r="K46" s="35">
        <v>20799981</v>
      </c>
      <c r="L46" s="32">
        <v>20997690</v>
      </c>
      <c r="M46" s="33">
        <v>197709</v>
      </c>
      <c r="N46" s="34">
        <v>0.95052490672948409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75</v>
      </c>
      <c r="G47" s="35">
        <v>0</v>
      </c>
      <c r="H47" s="32">
        <v>0</v>
      </c>
      <c r="I47" s="33">
        <v>0</v>
      </c>
      <c r="J47" s="34" t="s">
        <v>75</v>
      </c>
      <c r="K47" s="35">
        <v>24510866</v>
      </c>
      <c r="L47" s="32">
        <v>22636532</v>
      </c>
      <c r="M47" s="33">
        <v>-1874334</v>
      </c>
      <c r="N47" s="34">
        <v>-7.6469513561862783</v>
      </c>
    </row>
    <row r="48" spans="1:14" x14ac:dyDescent="0.25">
      <c r="A48" s="36" t="s">
        <v>144</v>
      </c>
      <c r="B48" s="36"/>
      <c r="C48" s="37">
        <f>SUM(C8:C47)</f>
        <v>123226616</v>
      </c>
      <c r="D48" s="37">
        <f>SUM(D8:D47)</f>
        <v>117632915</v>
      </c>
      <c r="E48" s="37">
        <f>D48-C48</f>
        <v>-5593701</v>
      </c>
      <c r="F48" s="38">
        <f t="shared" ref="F48" si="0">((D48*100/C48)-100)</f>
        <v>-4.5393610419359334</v>
      </c>
      <c r="G48" s="37">
        <f>SUM(G8:G47)</f>
        <v>61529012</v>
      </c>
      <c r="H48" s="37">
        <f>SUM(H8:H47)</f>
        <v>62045985</v>
      </c>
      <c r="I48" s="37">
        <f>H48-G48</f>
        <v>516973</v>
      </c>
      <c r="J48" s="38">
        <f t="shared" ref="J48" si="1">((H48*100/G48)-100)</f>
        <v>0.8402101434685818</v>
      </c>
      <c r="K48" s="37">
        <f>SUM(K8:K47)</f>
        <v>186126927</v>
      </c>
      <c r="L48" s="37">
        <f>SUM(L8:L47)</f>
        <v>175974498</v>
      </c>
      <c r="M48" s="37">
        <f>L48-K48</f>
        <v>-10152429</v>
      </c>
      <c r="N48" s="38">
        <f t="shared" ref="N48" si="2">((L48*100/K48)-100)</f>
        <v>-5.454572943118535</v>
      </c>
    </row>
    <row r="49" spans="1:14" x14ac:dyDescent="0.25">
      <c r="A49" s="39" t="s">
        <v>145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5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{A2E97BA2-8ECA-475E-8E32-91D40B6516FF}</x14:id>
        </ext>
      </extLst>
    </cfRule>
  </conditionalFormatting>
  <conditionalFormatting sqref="E8:F48 I8:J48 M8:N48">
    <cfRule type="expression" dxfId="3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{A5A2EBD2-11D3-47F0-8B05-C3CA3AF2A278}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{93FAFAA9-5574-4FF4-9651-4C531F4EDCE7}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E97BA2-8ECA-475E-8E32-91D40B6516FF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A5A2EBD2-11D3-47F0-8B05-C3CA3AF2A278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93FAFAA9-5574-4FF4-9651-4C531F4EDCE7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26" sqref="N26"/>
    </sheetView>
  </sheetViews>
  <sheetFormatPr baseColWidth="10" defaultRowHeight="15" x14ac:dyDescent="0.25"/>
  <sheetData>
    <row r="1" spans="1:9" ht="21" x14ac:dyDescent="0.35">
      <c r="A1" s="17" t="s">
        <v>146</v>
      </c>
      <c r="B1" s="42"/>
      <c r="C1" s="42"/>
      <c r="D1" s="42"/>
      <c r="E1" s="43"/>
      <c r="G1" s="44"/>
      <c r="H1" s="44"/>
      <c r="I1" s="44"/>
    </row>
    <row r="2" spans="1:9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x14ac:dyDescent="0.25">
      <c r="A4" s="21" t="s">
        <v>147</v>
      </c>
      <c r="B4" s="42"/>
      <c r="C4" s="42"/>
      <c r="D4" s="42"/>
      <c r="E4" s="42"/>
      <c r="F4" s="42"/>
      <c r="G4" s="42"/>
      <c r="H4" s="45"/>
      <c r="I4" s="46" t="s">
        <v>86</v>
      </c>
    </row>
    <row r="5" spans="1:9" x14ac:dyDescent="0.25">
      <c r="A5" s="47" t="s">
        <v>148</v>
      </c>
      <c r="B5" s="47"/>
      <c r="C5" s="47"/>
      <c r="D5" s="3" t="s">
        <v>149</v>
      </c>
      <c r="E5" s="3"/>
      <c r="F5" s="48" t="s">
        <v>150</v>
      </c>
      <c r="G5" s="48"/>
      <c r="H5" s="3" t="s">
        <v>92</v>
      </c>
      <c r="I5" s="3"/>
    </row>
    <row r="6" spans="1:9" x14ac:dyDescent="0.25">
      <c r="A6" s="47"/>
      <c r="B6" s="47"/>
      <c r="C6" s="47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9" t="s">
        <v>94</v>
      </c>
    </row>
    <row r="7" spans="1:9" x14ac:dyDescent="0.25">
      <c r="A7" s="50" t="s">
        <v>151</v>
      </c>
      <c r="B7" s="51" t="s">
        <v>152</v>
      </c>
      <c r="C7" s="52" t="s">
        <v>153</v>
      </c>
      <c r="D7" s="53">
        <f t="array" ref="D7:G7">[1]Líquidos!B35:E35</f>
        <v>15653306</v>
      </c>
      <c r="E7" s="53">
        <v>15095875</v>
      </c>
      <c r="F7" s="53">
        <v>123226616</v>
      </c>
      <c r="G7" s="53">
        <v>117632915</v>
      </c>
      <c r="H7" s="54">
        <f>G7-F7</f>
        <v>-5593701</v>
      </c>
      <c r="I7" s="55">
        <f>((G7*100/F7)-100)</f>
        <v>-4.5393610419359334</v>
      </c>
    </row>
    <row r="8" spans="1:9" x14ac:dyDescent="0.25">
      <c r="A8" s="50"/>
      <c r="B8" s="56" t="s">
        <v>154</v>
      </c>
      <c r="C8" s="56" t="s">
        <v>153</v>
      </c>
      <c r="D8" s="53">
        <f t="array" ref="D8:G8">[1]Sólidos!B35:E35</f>
        <v>8101271</v>
      </c>
      <c r="E8" s="53">
        <v>7529326</v>
      </c>
      <c r="F8" s="57">
        <v>61529012</v>
      </c>
      <c r="G8" s="53">
        <v>62045985</v>
      </c>
      <c r="H8" s="58">
        <f t="shared" ref="H8:H18" si="0">G8-F8</f>
        <v>516973</v>
      </c>
      <c r="I8" s="59">
        <f>((G8*100/F8)-100)</f>
        <v>0.8402101434685818</v>
      </c>
    </row>
    <row r="9" spans="1:9" x14ac:dyDescent="0.25">
      <c r="A9" s="50"/>
      <c r="B9" s="60" t="s">
        <v>155</v>
      </c>
      <c r="C9" s="61" t="s">
        <v>153</v>
      </c>
      <c r="D9" s="53">
        <f t="array" ref="D9:G9">'[1]Mercancía general'!B35:E35</f>
        <v>22569123</v>
      </c>
      <c r="E9" s="62">
        <v>21380428</v>
      </c>
      <c r="F9" s="53">
        <v>186126927</v>
      </c>
      <c r="G9" s="63">
        <v>175974498</v>
      </c>
      <c r="H9" s="58">
        <f t="shared" si="0"/>
        <v>-10152429</v>
      </c>
      <c r="I9" s="55">
        <f t="shared" ref="I9:I30" si="1">((G9*100/F9)-100)</f>
        <v>-5.454572943118535</v>
      </c>
    </row>
    <row r="10" spans="1:9" x14ac:dyDescent="0.25">
      <c r="A10" s="50"/>
      <c r="B10" s="60"/>
      <c r="C10" s="64" t="s">
        <v>156</v>
      </c>
      <c r="D10" s="65">
        <f t="array" ref="D10:G10">'[1]Mercancías contenedores'!B35:E35</f>
        <v>16316071</v>
      </c>
      <c r="E10" s="65">
        <v>14995133</v>
      </c>
      <c r="F10" s="66">
        <v>129707146</v>
      </c>
      <c r="G10" s="65">
        <v>119072322</v>
      </c>
      <c r="H10" s="67">
        <f t="shared" si="0"/>
        <v>-10634824</v>
      </c>
      <c r="I10" s="68">
        <f t="shared" si="1"/>
        <v>-8.1991041572990895</v>
      </c>
    </row>
    <row r="11" spans="1:9" x14ac:dyDescent="0.25">
      <c r="A11" s="50"/>
      <c r="B11" s="60"/>
      <c r="C11" s="64" t="s">
        <v>157</v>
      </c>
      <c r="D11" s="69">
        <f>D9-D10</f>
        <v>6253052</v>
      </c>
      <c r="E11" s="69">
        <f t="shared" ref="E11:G11" si="2">E9-E10</f>
        <v>6385295</v>
      </c>
      <c r="F11" s="70">
        <f t="shared" si="2"/>
        <v>56419781</v>
      </c>
      <c r="G11" s="71">
        <f t="shared" si="2"/>
        <v>56902176</v>
      </c>
      <c r="H11" s="67">
        <f t="shared" si="0"/>
        <v>482395</v>
      </c>
      <c r="I11" s="72">
        <f t="shared" si="1"/>
        <v>0.85501040849484866</v>
      </c>
    </row>
    <row r="12" spans="1:9" x14ac:dyDescent="0.25">
      <c r="A12" s="50"/>
      <c r="B12" s="73"/>
      <c r="C12" s="74" t="s">
        <v>158</v>
      </c>
      <c r="D12" s="75">
        <f>SUM(D7,D8,D9)</f>
        <v>46323700</v>
      </c>
      <c r="E12" s="75">
        <f>SUM(E7,E8,E9)</f>
        <v>44005629</v>
      </c>
      <c r="F12" s="75">
        <f>SUM(F7,F8,F9)</f>
        <v>370882555</v>
      </c>
      <c r="G12" s="75">
        <f>SUM(G7,G8,G9)</f>
        <v>355653398</v>
      </c>
      <c r="H12" s="76">
        <f t="shared" si="0"/>
        <v>-15229157</v>
      </c>
      <c r="I12" s="77">
        <f t="shared" si="1"/>
        <v>-4.1061939405588959</v>
      </c>
    </row>
    <row r="13" spans="1:9" x14ac:dyDescent="0.25">
      <c r="A13" s="78" t="s">
        <v>159</v>
      </c>
      <c r="B13" s="56" t="s">
        <v>160</v>
      </c>
      <c r="C13" s="61" t="s">
        <v>153</v>
      </c>
      <c r="D13" s="79">
        <f t="array" ref="D13:G13">[1]Pesca!B35:E35</f>
        <v>12795.154000000002</v>
      </c>
      <c r="E13" s="80">
        <v>11751.444000000001</v>
      </c>
      <c r="F13" s="53">
        <v>99542.511999999973</v>
      </c>
      <c r="G13" s="81">
        <v>94857.522999999986</v>
      </c>
      <c r="H13" s="53">
        <f>G13-F13</f>
        <v>-4684.9889999999868</v>
      </c>
      <c r="I13" s="82">
        <f t="shared" si="1"/>
        <v>-4.7065207677298559</v>
      </c>
    </row>
    <row r="14" spans="1:9" x14ac:dyDescent="0.25">
      <c r="A14" s="78"/>
      <c r="B14" s="60" t="s">
        <v>161</v>
      </c>
      <c r="C14" s="61" t="s">
        <v>153</v>
      </c>
      <c r="D14" s="57">
        <f t="array" ref="D14:G14">[1]Avituallamiento!B35:E35</f>
        <v>978462</v>
      </c>
      <c r="E14" s="53">
        <v>928637</v>
      </c>
      <c r="F14" s="53">
        <v>7722938</v>
      </c>
      <c r="G14" s="80">
        <v>7198487</v>
      </c>
      <c r="H14" s="53">
        <f>G14-F14</f>
        <v>-524451</v>
      </c>
      <c r="I14" s="55">
        <f t="shared" si="1"/>
        <v>-6.7908223528403369</v>
      </c>
    </row>
    <row r="15" spans="1:9" x14ac:dyDescent="0.25">
      <c r="A15" s="78"/>
      <c r="B15" s="60"/>
      <c r="C15" s="64" t="s">
        <v>162</v>
      </c>
      <c r="D15" s="65">
        <f t="array" ref="D15:G15">'[1]Avi. combustibles'!B35:E35</f>
        <v>834287</v>
      </c>
      <c r="E15" s="83">
        <v>755313</v>
      </c>
      <c r="F15" s="84">
        <v>6564617</v>
      </c>
      <c r="G15" s="84">
        <v>5970780</v>
      </c>
      <c r="H15" s="65">
        <f>G15-F15</f>
        <v>-593837</v>
      </c>
      <c r="I15" s="85">
        <f t="shared" si="1"/>
        <v>-9.0460265998762708</v>
      </c>
    </row>
    <row r="16" spans="1:9" x14ac:dyDescent="0.25">
      <c r="A16" s="78"/>
      <c r="B16" s="56" t="s">
        <v>163</v>
      </c>
      <c r="C16" s="61" t="s">
        <v>153</v>
      </c>
      <c r="D16" s="86">
        <f t="array" ref="D16:G16">'[1]Tráfico interior'!B35:E35</f>
        <v>309586</v>
      </c>
      <c r="E16" s="87">
        <v>396098</v>
      </c>
      <c r="F16" s="79">
        <v>2467165</v>
      </c>
      <c r="G16" s="80">
        <v>2605253</v>
      </c>
      <c r="H16" s="53">
        <f>G16-F16</f>
        <v>138088</v>
      </c>
      <c r="I16" s="59">
        <f t="shared" si="1"/>
        <v>5.5970314105461085</v>
      </c>
    </row>
    <row r="17" spans="1:9" x14ac:dyDescent="0.25">
      <c r="A17" s="78"/>
      <c r="B17" s="88"/>
      <c r="C17" s="88" t="s">
        <v>158</v>
      </c>
      <c r="D17" s="89">
        <f>SUM(D13,D14,D16)</f>
        <v>1300843.1540000001</v>
      </c>
      <c r="E17" s="90">
        <f t="shared" ref="E17:G17" si="3">SUM(E13,E14,E16)</f>
        <v>1336486.4440000001</v>
      </c>
      <c r="F17" s="90">
        <f t="shared" si="3"/>
        <v>10289645.512</v>
      </c>
      <c r="G17" s="90">
        <f t="shared" si="3"/>
        <v>9898597.523</v>
      </c>
      <c r="H17" s="91">
        <f>G17-F17</f>
        <v>-391047.98900000006</v>
      </c>
      <c r="I17" s="77">
        <f t="shared" si="1"/>
        <v>-3.8004029249010784</v>
      </c>
    </row>
    <row r="18" spans="1:9" x14ac:dyDescent="0.25">
      <c r="A18" s="92" t="s">
        <v>164</v>
      </c>
      <c r="B18" s="92"/>
      <c r="C18" s="92"/>
      <c r="D18" s="93">
        <f>D12+D17</f>
        <v>47624543.153999999</v>
      </c>
      <c r="E18" s="94">
        <f>E12+E17</f>
        <v>45342115.443999998</v>
      </c>
      <c r="F18" s="94">
        <f>F12+F17</f>
        <v>381172200.51200002</v>
      </c>
      <c r="G18" s="94">
        <f>G12+G17</f>
        <v>365551995.523</v>
      </c>
      <c r="H18" s="95">
        <f t="shared" ref="H18:H28" si="4">G18-F18</f>
        <v>-15620204.989000022</v>
      </c>
      <c r="I18" s="96">
        <f t="shared" si="1"/>
        <v>-4.0979391907433325</v>
      </c>
    </row>
    <row r="19" spans="1:9" x14ac:dyDescent="0.25">
      <c r="A19" s="97"/>
      <c r="B19" s="98"/>
      <c r="C19" s="99"/>
      <c r="D19" s="100"/>
      <c r="E19" s="101"/>
      <c r="F19" s="102"/>
      <c r="G19" s="102"/>
      <c r="H19" s="103"/>
      <c r="I19" s="103"/>
    </row>
    <row r="20" spans="1:9" x14ac:dyDescent="0.25">
      <c r="A20" s="104" t="s">
        <v>165</v>
      </c>
      <c r="B20" s="60" t="s">
        <v>166</v>
      </c>
      <c r="C20" s="56" t="s">
        <v>153</v>
      </c>
      <c r="D20" s="53">
        <f t="array" ref="D20:G20">'[1]Mercancías tránsito'!B35:E35</f>
        <v>13054182</v>
      </c>
      <c r="E20" s="53">
        <v>11803108</v>
      </c>
      <c r="F20" s="53">
        <v>100368339</v>
      </c>
      <c r="G20" s="53">
        <v>96286495</v>
      </c>
      <c r="H20" s="105">
        <f>G20-F20</f>
        <v>-4081844</v>
      </c>
      <c r="I20" s="106">
        <f t="shared" ref="I20:I36" si="5">((G20*100/F20)-100)</f>
        <v>-4.0668641532465699</v>
      </c>
    </row>
    <row r="21" spans="1:9" x14ac:dyDescent="0.25">
      <c r="A21" s="104"/>
      <c r="B21" s="60"/>
      <c r="C21" s="107" t="s">
        <v>156</v>
      </c>
      <c r="D21" s="108">
        <f t="array" ref="D21:G21">'[1]Mercan. contene. tránsito'!B35:E35</f>
        <v>9525595</v>
      </c>
      <c r="E21" s="108">
        <v>9238750</v>
      </c>
      <c r="F21" s="108">
        <v>76838163</v>
      </c>
      <c r="G21" s="108">
        <v>70602891</v>
      </c>
      <c r="H21" s="109">
        <f>G21-F21</f>
        <v>-6235272</v>
      </c>
      <c r="I21" s="110">
        <f t="shared" si="5"/>
        <v>-8.1148113861077036</v>
      </c>
    </row>
    <row r="22" spans="1:9" x14ac:dyDescent="0.25">
      <c r="A22" s="104"/>
      <c r="B22" s="60" t="s">
        <v>167</v>
      </c>
      <c r="C22" s="56" t="s">
        <v>168</v>
      </c>
      <c r="D22" s="53">
        <f t="array" ref="D22:G22">'[1]Ro-Ro'!B35:E35</f>
        <v>5483246</v>
      </c>
      <c r="E22" s="53">
        <v>5366918</v>
      </c>
      <c r="F22" s="53">
        <v>47877236</v>
      </c>
      <c r="G22" s="53">
        <v>48725798</v>
      </c>
      <c r="H22" s="105">
        <f t="shared" ref="H22:H30" si="6">G22-F22</f>
        <v>848562</v>
      </c>
      <c r="I22" s="106">
        <f t="shared" si="5"/>
        <v>1.7723704852134716</v>
      </c>
    </row>
    <row r="23" spans="1:9" x14ac:dyDescent="0.25">
      <c r="A23" s="104"/>
      <c r="B23" s="60"/>
      <c r="C23" s="111" t="s">
        <v>169</v>
      </c>
      <c r="D23" s="108">
        <f t="array" ref="D23:G23">'[1]Ro-Ro UTIS'!B35:E35</f>
        <v>240031</v>
      </c>
      <c r="E23" s="108">
        <v>236342</v>
      </c>
      <c r="F23" s="108">
        <v>2009766</v>
      </c>
      <c r="G23" s="108">
        <v>2029565</v>
      </c>
      <c r="H23" s="109">
        <f t="shared" si="6"/>
        <v>19799</v>
      </c>
      <c r="I23" s="110">
        <f t="shared" si="5"/>
        <v>0.98513956351136756</v>
      </c>
    </row>
    <row r="24" spans="1:9" x14ac:dyDescent="0.25">
      <c r="A24" s="104"/>
      <c r="B24" s="60" t="s">
        <v>170</v>
      </c>
      <c r="C24" s="56" t="s">
        <v>153</v>
      </c>
      <c r="D24" s="53">
        <f t="array" ref="D24:G24">[1]TEUS!B35:E35</f>
        <v>1518564.75</v>
      </c>
      <c r="E24" s="53">
        <v>1403763.75</v>
      </c>
      <c r="F24" s="53">
        <v>11829429.5</v>
      </c>
      <c r="G24" s="53">
        <v>10922633.25</v>
      </c>
      <c r="H24" s="105">
        <f t="shared" si="6"/>
        <v>-906796.25</v>
      </c>
      <c r="I24" s="106">
        <f t="shared" si="5"/>
        <v>-7.6655957922569371</v>
      </c>
    </row>
    <row r="25" spans="1:9" x14ac:dyDescent="0.25">
      <c r="A25" s="104"/>
      <c r="B25" s="60"/>
      <c r="C25" s="107" t="s">
        <v>171</v>
      </c>
      <c r="D25" s="108">
        <f t="array" ref="D25:G25">'[1]TEUS tránsito'!B35:E35</f>
        <v>766879.25</v>
      </c>
      <c r="E25" s="108">
        <v>742546.5</v>
      </c>
      <c r="F25" s="108">
        <v>6141940.6699999999</v>
      </c>
      <c r="G25" s="108">
        <v>5593524.25</v>
      </c>
      <c r="H25" s="109">
        <f t="shared" si="6"/>
        <v>-548416.41999999993</v>
      </c>
      <c r="I25" s="110">
        <f t="shared" si="5"/>
        <v>-8.929041315535855</v>
      </c>
    </row>
    <row r="26" spans="1:9" x14ac:dyDescent="0.25">
      <c r="A26" s="104"/>
      <c r="B26" s="60"/>
      <c r="C26" s="107" t="s">
        <v>172</v>
      </c>
      <c r="D26" s="108">
        <f t="array" ref="D26:G26">'[1]TEUS nacional'!B35:E35</f>
        <v>179234.5</v>
      </c>
      <c r="E26" s="108">
        <v>175155.75</v>
      </c>
      <c r="F26" s="108">
        <v>1395974</v>
      </c>
      <c r="G26" s="108">
        <v>1381709.25</v>
      </c>
      <c r="H26" s="109">
        <f t="shared" si="6"/>
        <v>-14264.75</v>
      </c>
      <c r="I26" s="110">
        <f t="shared" si="5"/>
        <v>-1.0218492608028527</v>
      </c>
    </row>
    <row r="27" spans="1:9" x14ac:dyDescent="0.25">
      <c r="A27" s="104"/>
      <c r="B27" s="60"/>
      <c r="C27" s="107" t="s">
        <v>173</v>
      </c>
      <c r="D27" s="108">
        <f t="array" ref="D27:G27">'[1]TEUS exterior'!B35:E35</f>
        <v>572451</v>
      </c>
      <c r="E27" s="108">
        <v>486061.5</v>
      </c>
      <c r="F27" s="108">
        <v>4291514.83</v>
      </c>
      <c r="G27" s="108">
        <v>3947399.75</v>
      </c>
      <c r="H27" s="109">
        <f t="shared" si="6"/>
        <v>-344115.08000000007</v>
      </c>
      <c r="I27" s="110">
        <f t="shared" si="5"/>
        <v>-8.0184991461395043</v>
      </c>
    </row>
    <row r="28" spans="1:9" x14ac:dyDescent="0.25">
      <c r="A28" s="104"/>
      <c r="B28" s="60" t="s">
        <v>174</v>
      </c>
      <c r="C28" s="56" t="s">
        <v>175</v>
      </c>
      <c r="D28" s="53">
        <f t="array" ref="D28:G28">'[1]Buques número'!B35:E35</f>
        <v>16359</v>
      </c>
      <c r="E28" s="53">
        <v>16705</v>
      </c>
      <c r="F28" s="53">
        <v>104097</v>
      </c>
      <c r="G28" s="53">
        <v>110577</v>
      </c>
      <c r="H28" s="105">
        <f t="shared" si="6"/>
        <v>6480</v>
      </c>
      <c r="I28" s="106">
        <f t="shared" si="5"/>
        <v>6.224963255425223</v>
      </c>
    </row>
    <row r="29" spans="1:9" x14ac:dyDescent="0.25">
      <c r="A29" s="104"/>
      <c r="B29" s="60"/>
      <c r="C29" s="56" t="s">
        <v>176</v>
      </c>
      <c r="D29" s="53">
        <f t="array" ref="D29:G29">'[1]Buques GT'!B35:E35</f>
        <v>226778296</v>
      </c>
      <c r="E29" s="53">
        <v>240543131</v>
      </c>
      <c r="F29" s="53">
        <v>1620052652</v>
      </c>
      <c r="G29" s="53">
        <v>1737449552</v>
      </c>
      <c r="H29" s="105">
        <f t="shared" si="6"/>
        <v>117396900</v>
      </c>
      <c r="I29" s="106">
        <f t="shared" si="5"/>
        <v>7.2464867024581139</v>
      </c>
    </row>
    <row r="30" spans="1:9" x14ac:dyDescent="0.25">
      <c r="A30" s="104"/>
      <c r="B30" s="60"/>
      <c r="C30" s="107" t="s">
        <v>177</v>
      </c>
      <c r="D30" s="108">
        <f t="array" ref="D30:G30">[1]Cruceros!B35:E35</f>
        <v>284</v>
      </c>
      <c r="E30" s="108">
        <v>317</v>
      </c>
      <c r="F30" s="108">
        <v>2672</v>
      </c>
      <c r="G30" s="108">
        <v>2675</v>
      </c>
      <c r="H30" s="109">
        <f t="shared" si="6"/>
        <v>3</v>
      </c>
      <c r="I30" s="110">
        <f t="shared" si="5"/>
        <v>0.11227544910180143</v>
      </c>
    </row>
    <row r="31" spans="1:9" x14ac:dyDescent="0.25">
      <c r="A31" s="104"/>
      <c r="B31" s="60" t="s">
        <v>178</v>
      </c>
      <c r="C31" s="56" t="s">
        <v>153</v>
      </c>
      <c r="D31" s="53">
        <f t="array" ref="D31:G31">'[1]Pasajeros total'!B35:E35</f>
        <v>5649533</v>
      </c>
      <c r="E31" s="53">
        <v>6014071</v>
      </c>
      <c r="F31" s="53">
        <v>21960901</v>
      </c>
      <c r="G31" s="53">
        <v>26837255</v>
      </c>
      <c r="H31" s="105">
        <f>G31-F31</f>
        <v>4876354</v>
      </c>
      <c r="I31" s="106">
        <f>((G31*100/F31)-100)</f>
        <v>22.204708267661701</v>
      </c>
    </row>
    <row r="32" spans="1:9" x14ac:dyDescent="0.25">
      <c r="A32" s="104"/>
      <c r="B32" s="60"/>
      <c r="C32" s="107" t="s">
        <v>179</v>
      </c>
      <c r="D32" s="108">
        <f t="array" ref="D32:G32">'[1]Pasajeros regulares'!B35:E35</f>
        <v>4724587</v>
      </c>
      <c r="E32" s="108">
        <v>4803631</v>
      </c>
      <c r="F32" s="108">
        <v>17538616</v>
      </c>
      <c r="G32" s="108">
        <v>19506466</v>
      </c>
      <c r="H32" s="109">
        <f>G32-F32</f>
        <v>1967850</v>
      </c>
      <c r="I32" s="110">
        <f>((G32*100/F32)-100)</f>
        <v>11.220098552816253</v>
      </c>
    </row>
    <row r="33" spans="1:9" x14ac:dyDescent="0.25">
      <c r="A33" s="104"/>
      <c r="B33" s="60"/>
      <c r="C33" s="107" t="s">
        <v>180</v>
      </c>
      <c r="D33" s="108">
        <f t="array" ref="D33:G33">'[1]Pasajeros crucero'!B35:E35</f>
        <v>924946</v>
      </c>
      <c r="E33" s="108">
        <v>1210440</v>
      </c>
      <c r="F33" s="108">
        <v>4422285</v>
      </c>
      <c r="G33" s="108">
        <v>7330789</v>
      </c>
      <c r="H33" s="109">
        <f>G33-F33</f>
        <v>2908504</v>
      </c>
      <c r="I33" s="110">
        <f>((G33*100/F33)-100)</f>
        <v>65.769257295719285</v>
      </c>
    </row>
    <row r="34" spans="1:9" x14ac:dyDescent="0.25">
      <c r="A34" s="104"/>
      <c r="B34" s="60" t="s">
        <v>181</v>
      </c>
      <c r="C34" s="56" t="s">
        <v>182</v>
      </c>
      <c r="D34" s="53">
        <f t="array" ref="D34:G34">'[1]Automóviles régimen pasaje'!B35:E35</f>
        <v>1130594</v>
      </c>
      <c r="E34" s="53">
        <v>1136775</v>
      </c>
      <c r="F34" s="53">
        <v>4317184</v>
      </c>
      <c r="G34" s="53">
        <v>4781453</v>
      </c>
      <c r="H34" s="105">
        <f>G34-F34</f>
        <v>464269</v>
      </c>
      <c r="I34" s="106">
        <f>((G34*100/F34)-100)</f>
        <v>10.753977592801235</v>
      </c>
    </row>
    <row r="35" spans="1:9" x14ac:dyDescent="0.25">
      <c r="A35" s="104"/>
      <c r="B35" s="60"/>
      <c r="C35" s="56" t="s">
        <v>183</v>
      </c>
      <c r="D35" s="53">
        <f t="array" ref="D35:G35">'[1]Automóviles régimen mercancía'!B35:E35</f>
        <v>181190</v>
      </c>
      <c r="E35" s="53">
        <v>230770</v>
      </c>
      <c r="F35" s="53">
        <v>1969203</v>
      </c>
      <c r="G35" s="53">
        <v>2591427</v>
      </c>
      <c r="H35" s="105">
        <f>G35-F35</f>
        <v>622224</v>
      </c>
      <c r="I35" s="106">
        <f>((G35*100/F35)-100)</f>
        <v>31.597758077760403</v>
      </c>
    </row>
    <row r="36" spans="1:9" x14ac:dyDescent="0.25">
      <c r="A36" s="112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1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Agosto_2023</vt:lpstr>
      <vt:lpstr>Resumen naturalezas Agosto 2023</vt:lpstr>
      <vt:lpstr>Resumen general Agosto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2024-05-05T18:09:44Z</dcterms:modified>
</cp:coreProperties>
</file>