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ptiembre_2023" sheetId="1" r:id="rId1"/>
    <sheet name="Resumen naturalezas Sept_2023" sheetId="2" r:id="rId2"/>
    <sheet name="Resumen general Sept_2023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G35" i="3" l="1"/>
  <c r="F35" i="3"/>
  <c r="E35" i="3"/>
  <c r="D35" i="3" a="1"/>
  <c r="D35" i="3" s="1"/>
  <c r="G34" i="3"/>
  <c r="F34" i="3"/>
  <c r="D34" i="3" a="1"/>
  <c r="E34" i="3" s="1"/>
  <c r="G33" i="3"/>
  <c r="D33" i="3" a="1"/>
  <c r="F33" i="3" s="1"/>
  <c r="D32" i="3" a="1"/>
  <c r="D31" i="3" a="1"/>
  <c r="G30" i="3"/>
  <c r="I30" i="3" s="1"/>
  <c r="F30" i="3"/>
  <c r="E30" i="3"/>
  <c r="D30" i="3"/>
  <c r="D30" i="3" a="1"/>
  <c r="G29" i="3"/>
  <c r="F29" i="3"/>
  <c r="E29" i="3"/>
  <c r="D29" i="3" a="1"/>
  <c r="D29" i="3" s="1"/>
  <c r="G28" i="3"/>
  <c r="F28" i="3"/>
  <c r="D28" i="3" a="1"/>
  <c r="E28" i="3" s="1"/>
  <c r="D27" i="3" a="1"/>
  <c r="D26" i="3"/>
  <c r="D26" i="3" a="1"/>
  <c r="D25" i="3" a="1"/>
  <c r="G24" i="3"/>
  <c r="I24" i="3" s="1"/>
  <c r="F24" i="3"/>
  <c r="E24" i="3"/>
  <c r="D24" i="3"/>
  <c r="D24" i="3" a="1"/>
  <c r="G23" i="3"/>
  <c r="F23" i="3"/>
  <c r="E23" i="3"/>
  <c r="D23" i="3" a="1"/>
  <c r="D23" i="3" s="1"/>
  <c r="G22" i="3"/>
  <c r="F22" i="3"/>
  <c r="D22" i="3" a="1"/>
  <c r="E22" i="3" s="1"/>
  <c r="D21" i="3" a="1"/>
  <c r="D20" i="3" a="1"/>
  <c r="D16" i="3" a="1"/>
  <c r="G15" i="3"/>
  <c r="F15" i="3"/>
  <c r="E15" i="3"/>
  <c r="D15" i="3"/>
  <c r="D15" i="3" a="1"/>
  <c r="G14" i="3"/>
  <c r="F14" i="3"/>
  <c r="E14" i="3"/>
  <c r="D14" i="3" a="1"/>
  <c r="D14" i="3" s="1"/>
  <c r="G13" i="3"/>
  <c r="F13" i="3"/>
  <c r="D13" i="3" a="1"/>
  <c r="E13" i="3" s="1"/>
  <c r="D10" i="3" a="1"/>
  <c r="D9" i="3" a="1"/>
  <c r="E8" i="3"/>
  <c r="D8" i="3"/>
  <c r="D8" i="3" a="1"/>
  <c r="G7" i="3"/>
  <c r="F7" i="3"/>
  <c r="E7" i="3"/>
  <c r="D7" i="3"/>
  <c r="D7" i="3" a="1"/>
  <c r="M48" i="2"/>
  <c r="L48" i="2"/>
  <c r="K48" i="2"/>
  <c r="N48" i="2" s="1"/>
  <c r="H48" i="2"/>
  <c r="I48" i="2" s="1"/>
  <c r="G48" i="2"/>
  <c r="J48" i="2" s="1"/>
  <c r="D48" i="2"/>
  <c r="F48" i="2" s="1"/>
  <c r="C48" i="2"/>
  <c r="DQ31" i="1"/>
  <c r="DP31" i="1"/>
  <c r="DO31" i="1"/>
  <c r="DN31" i="1"/>
  <c r="DM31" i="1"/>
  <c r="DK31" i="1"/>
  <c r="DL31" i="1" s="1"/>
  <c r="DJ31" i="1"/>
  <c r="DI31" i="1"/>
  <c r="DH31" i="1"/>
  <c r="DF31" i="1"/>
  <c r="DG31" i="1" s="1"/>
  <c r="DE31" i="1"/>
  <c r="DD31" i="1"/>
  <c r="DC31" i="1"/>
  <c r="DA31" i="1"/>
  <c r="DB31" i="1" s="1"/>
  <c r="CZ31" i="1"/>
  <c r="CY31" i="1"/>
  <c r="CX31" i="1"/>
  <c r="CV31" i="1"/>
  <c r="CW31" i="1" s="1"/>
  <c r="CU31" i="1"/>
  <c r="CT31" i="1"/>
  <c r="CS31" i="1"/>
  <c r="CQ31" i="1"/>
  <c r="CR31" i="1" s="1"/>
  <c r="CP31" i="1"/>
  <c r="CO31" i="1"/>
  <c r="CN31" i="1"/>
  <c r="CL31" i="1"/>
  <c r="CM31" i="1" s="1"/>
  <c r="CK31" i="1"/>
  <c r="CJ31" i="1"/>
  <c r="CI31" i="1"/>
  <c r="CG31" i="1"/>
  <c r="CH31" i="1" s="1"/>
  <c r="CF31" i="1"/>
  <c r="CE31" i="1"/>
  <c r="CD31" i="1"/>
  <c r="CB31" i="1"/>
  <c r="CC31" i="1" s="1"/>
  <c r="CA31" i="1"/>
  <c r="BZ31" i="1"/>
  <c r="BY31" i="1"/>
  <c r="BW31" i="1"/>
  <c r="BX31" i="1" s="1"/>
  <c r="BV31" i="1"/>
  <c r="BU31" i="1"/>
  <c r="BT31" i="1"/>
  <c r="BR31" i="1"/>
  <c r="BS31" i="1" s="1"/>
  <c r="BQ31" i="1"/>
  <c r="BP31" i="1"/>
  <c r="BO31" i="1"/>
  <c r="BM31" i="1"/>
  <c r="BN31" i="1" s="1"/>
  <c r="BL31" i="1"/>
  <c r="BK31" i="1"/>
  <c r="BJ31" i="1"/>
  <c r="BH31" i="1"/>
  <c r="BI31" i="1" s="1"/>
  <c r="BG31" i="1"/>
  <c r="BF31" i="1"/>
  <c r="BE31" i="1"/>
  <c r="BC31" i="1"/>
  <c r="BD31" i="1" s="1"/>
  <c r="BB31" i="1"/>
  <c r="BA31" i="1"/>
  <c r="AZ31" i="1"/>
  <c r="AX31" i="1"/>
  <c r="AY31" i="1" s="1"/>
  <c r="AW31" i="1"/>
  <c r="AV31" i="1"/>
  <c r="AU31" i="1"/>
  <c r="AS31" i="1"/>
  <c r="AT31" i="1" s="1"/>
  <c r="AR31" i="1"/>
  <c r="AQ31" i="1"/>
  <c r="AP31" i="1"/>
  <c r="AN31" i="1"/>
  <c r="AO31" i="1" s="1"/>
  <c r="AM31" i="1"/>
  <c r="AL31" i="1"/>
  <c r="AK31" i="1"/>
  <c r="AI31" i="1"/>
  <c r="AJ31" i="1" s="1"/>
  <c r="AH31" i="1"/>
  <c r="AG31" i="1"/>
  <c r="AF31" i="1"/>
  <c r="AD31" i="1"/>
  <c r="AE31" i="1" s="1"/>
  <c r="AC31" i="1"/>
  <c r="AB31" i="1"/>
  <c r="AA31" i="1"/>
  <c r="Y31" i="1"/>
  <c r="Z31" i="1" s="1"/>
  <c r="X31" i="1"/>
  <c r="W31" i="1"/>
  <c r="V31" i="1"/>
  <c r="T31" i="1"/>
  <c r="U31" i="1" s="1"/>
  <c r="S31" i="1"/>
  <c r="R31" i="1"/>
  <c r="Q31" i="1"/>
  <c r="O31" i="1"/>
  <c r="N31" i="1"/>
  <c r="P31" i="1" s="1"/>
  <c r="M31" i="1"/>
  <c r="L31" i="1"/>
  <c r="J31" i="1"/>
  <c r="K31" i="1" s="1"/>
  <c r="I31" i="1"/>
  <c r="H31" i="1"/>
  <c r="G31" i="1"/>
  <c r="F31" i="1"/>
  <c r="E31" i="1"/>
  <c r="D31" i="1"/>
  <c r="C31" i="1"/>
  <c r="B31" i="1"/>
  <c r="F17" i="3" l="1"/>
  <c r="I14" i="3"/>
  <c r="H14" i="3"/>
  <c r="G16" i="3"/>
  <c r="F16" i="3"/>
  <c r="I34" i="3"/>
  <c r="H34" i="3"/>
  <c r="D12" i="3"/>
  <c r="F10" i="3"/>
  <c r="E10" i="3"/>
  <c r="D10" i="3"/>
  <c r="I13" i="3"/>
  <c r="D16" i="3"/>
  <c r="I23" i="3"/>
  <c r="H23" i="3"/>
  <c r="G25" i="3"/>
  <c r="F25" i="3"/>
  <c r="I29" i="3"/>
  <c r="G31" i="3"/>
  <c r="F31" i="3"/>
  <c r="E31" i="3"/>
  <c r="G10" i="3"/>
  <c r="H13" i="3"/>
  <c r="E16" i="3"/>
  <c r="E17" i="3" s="1"/>
  <c r="F21" i="3"/>
  <c r="E21" i="3"/>
  <c r="D21" i="3"/>
  <c r="I22" i="3"/>
  <c r="D25" i="3"/>
  <c r="D31" i="3"/>
  <c r="I33" i="3"/>
  <c r="F12" i="3"/>
  <c r="F18" i="3" s="1"/>
  <c r="G9" i="3"/>
  <c r="F9" i="3"/>
  <c r="E9" i="3"/>
  <c r="G21" i="3"/>
  <c r="H22" i="3"/>
  <c r="E25" i="3"/>
  <c r="F27" i="3"/>
  <c r="E27" i="3"/>
  <c r="D27" i="3"/>
  <c r="I28" i="3"/>
  <c r="H28" i="3"/>
  <c r="H33" i="3"/>
  <c r="I7" i="3"/>
  <c r="D9" i="3"/>
  <c r="D11" i="3" s="1"/>
  <c r="G20" i="3"/>
  <c r="F20" i="3"/>
  <c r="E20" i="3"/>
  <c r="G27" i="3"/>
  <c r="G32" i="3"/>
  <c r="F32" i="3"/>
  <c r="E32" i="3"/>
  <c r="D32" i="3"/>
  <c r="I35" i="3"/>
  <c r="G8" i="3"/>
  <c r="F8" i="3"/>
  <c r="I15" i="3"/>
  <c r="D20" i="3"/>
  <c r="G26" i="3"/>
  <c r="F26" i="3"/>
  <c r="E26" i="3"/>
  <c r="H29" i="3"/>
  <c r="D33" i="3"/>
  <c r="H35" i="3"/>
  <c r="H7" i="3"/>
  <c r="D13" i="3"/>
  <c r="D17" i="3" s="1"/>
  <c r="H15" i="3"/>
  <c r="D22" i="3"/>
  <c r="H24" i="3"/>
  <c r="D28" i="3"/>
  <c r="H30" i="3"/>
  <c r="E33" i="3"/>
  <c r="D34" i="3"/>
  <c r="E48" i="2"/>
  <c r="H8" i="3" l="1"/>
  <c r="G12" i="3"/>
  <c r="I8" i="3"/>
  <c r="H27" i="3"/>
  <c r="I27" i="3"/>
  <c r="H16" i="3"/>
  <c r="I16" i="3"/>
  <c r="I26" i="3"/>
  <c r="H26" i="3"/>
  <c r="I21" i="3"/>
  <c r="H21" i="3"/>
  <c r="H31" i="3"/>
  <c r="I31" i="3"/>
  <c r="D18" i="3"/>
  <c r="I20" i="3"/>
  <c r="H20" i="3"/>
  <c r="E11" i="3"/>
  <c r="F11" i="3"/>
  <c r="I10" i="3"/>
  <c r="H10" i="3"/>
  <c r="G17" i="3"/>
  <c r="H32" i="3"/>
  <c r="I32" i="3"/>
  <c r="G11" i="3"/>
  <c r="H9" i="3"/>
  <c r="I9" i="3"/>
  <c r="E12" i="3"/>
  <c r="E18" i="3" s="1"/>
  <c r="H25" i="3"/>
  <c r="I25" i="3"/>
  <c r="H17" i="3" l="1"/>
  <c r="I17" i="3"/>
  <c r="G18" i="3"/>
  <c r="I12" i="3"/>
  <c r="H12" i="3"/>
  <c r="I11" i="3"/>
  <c r="H11" i="3"/>
  <c r="H18" i="3" l="1"/>
  <c r="I18" i="3"/>
</calcChain>
</file>

<file path=xl/sharedStrings.xml><?xml version="1.0" encoding="utf-8"?>
<sst xmlns="http://schemas.openxmlformats.org/spreadsheetml/2006/main" count="448" uniqueCount="184">
  <si>
    <t>Autoridad Portuaria</t>
  </si>
  <si>
    <t>Acumulado desde Enero Graneles Líquidos</t>
  </si>
  <si>
    <t>Acumulado desde Enero Graneles Sólidos</t>
  </si>
  <si>
    <t>Acumulado desde Enero Mercancía General</t>
  </si>
  <si>
    <t>Acumulado desde Enero Mercancía general en contenedores</t>
  </si>
  <si>
    <t>Acumulado desde Enero Pesca</t>
  </si>
  <si>
    <t>Acumulado desde Enero Avituallamiento</t>
  </si>
  <si>
    <t>Acumulado desde Enero Avituallamiento de combustibles líquidos</t>
  </si>
  <si>
    <t>Acumulado desde Enero Tráfico interior</t>
  </si>
  <si>
    <t>Acumulado desde Enero Mercancías en tránsito</t>
  </si>
  <si>
    <t>Acumulado desde Enero Mercancías en tránsito en contenedores</t>
  </si>
  <si>
    <t>Acumulado desde Enero Tráfico Ro-Ro</t>
  </si>
  <si>
    <t>Acumulado desde Enero Unidades de transporte intermodal Ro-Ro UTIS</t>
  </si>
  <si>
    <t>Acumulado desde Enero Contenedores TEUS</t>
  </si>
  <si>
    <t>Acumulado desde Enero Contenedores en tránsito TEUS</t>
  </si>
  <si>
    <t>Acumulado desde Enero Contenedores entrada-salida nacional TEUS</t>
  </si>
  <si>
    <t>Acumulado desde Enero Contenedores entrada-salida exterior TEUS</t>
  </si>
  <si>
    <t>Acumulado desde Enero Buques mercantes (Número)</t>
  </si>
  <si>
    <t>Acumulado desde Enero Buques mercantes (G.T.)</t>
  </si>
  <si>
    <t>Acumulado desde Enero Buques de crucero (Número)</t>
  </si>
  <si>
    <t>Acumulado desde Enero Pasajeros en régimen de transporte y de crucero (Número)</t>
  </si>
  <si>
    <t>Acumulado desde Enero Pasajeros en régimen de transporte (Número)</t>
  </si>
  <si>
    <t>Acumulado desde Enero Pasajeros de crucero (Número)</t>
  </si>
  <si>
    <t>Acumulado desde Enero Automóviles en régimen de pasaje (Unidades)</t>
  </si>
  <si>
    <t>Acumulado desde Enero Automóviles en régimen de mercancía (Unidades)</t>
  </si>
  <si>
    <t>2022 t</t>
  </si>
  <si>
    <t>2023 t</t>
  </si>
  <si>
    <t>Var. (%)</t>
  </si>
  <si>
    <t>2022 GT</t>
  </si>
  <si>
    <t>2023 GT</t>
  </si>
  <si>
    <t>Septiembre Graneles Líquidos</t>
  </si>
  <si>
    <t>Septiembre Graneles Sólidos</t>
  </si>
  <si>
    <t>Septiembre Mercancía General</t>
  </si>
  <si>
    <t>Septiembre Mercancía general en contenedores</t>
  </si>
  <si>
    <t>Septiembre Pesca</t>
  </si>
  <si>
    <t>Septiembre Avituallamiento</t>
  </si>
  <si>
    <t>Septiembre Avituallamiento de combustibles líquidos</t>
  </si>
  <si>
    <t>Septiembre Tráfico interior</t>
  </si>
  <si>
    <t>Septiembre Mercancías en tránsito</t>
  </si>
  <si>
    <t>Septiembre Mercancías en tránsito en contenedores</t>
  </si>
  <si>
    <t>Septiembre Tráfico Ro-Ro</t>
  </si>
  <si>
    <t>Septiembre Unidades de transporte intermodal Ro-Ro UTIS</t>
  </si>
  <si>
    <t>Septiembre Contenedores TEUS</t>
  </si>
  <si>
    <t>Septiembre Contenedores en tránsito TEUS</t>
  </si>
  <si>
    <t>Septiembre Contenedores entrada-salida nacional TEUS</t>
  </si>
  <si>
    <t>Septiembre Contenedores entrada-salida exterior TEUS</t>
  </si>
  <si>
    <t>Septiembre Buques mercantes (Número)</t>
  </si>
  <si>
    <t>Septiembre Buques mercantes (G.T.)</t>
  </si>
  <si>
    <t>Septiembre Buques de crucero (Número)</t>
  </si>
  <si>
    <t>Septiembre Pasajeros en régimen de transporte y de crucero (Número)</t>
  </si>
  <si>
    <t>Septiembre Pasajeros en régimen de transporte (Número)</t>
  </si>
  <si>
    <t>Septiembre Pasajeros de crucero (Número)</t>
  </si>
  <si>
    <t>Septiembre Automóviles en régimen de pasaje (Unidades)</t>
  </si>
  <si>
    <t>Septiembre Automóviles en régimen de mercancía (Unidades)</t>
  </si>
  <si>
    <t>A Coruña</t>
  </si>
  <si>
    <t>Alicante</t>
  </si>
  <si>
    <t>Almería</t>
  </si>
  <si>
    <t>Avilés</t>
  </si>
  <si>
    <t>Bahía de Algeciras</t>
  </si>
  <si>
    <t>Bahía de Cádiz</t>
  </si>
  <si>
    <t>Baleares</t>
  </si>
  <si>
    <t>Barcelona</t>
  </si>
  <si>
    <t>Bilbao</t>
  </si>
  <si>
    <t>Cartagena</t>
  </si>
  <si>
    <t>Castellón</t>
  </si>
  <si>
    <t>Ceuta</t>
  </si>
  <si>
    <t>Ferrol-San Cibrao</t>
  </si>
  <si>
    <t>Gijón</t>
  </si>
  <si>
    <t>Huelva</t>
  </si>
  <si>
    <t>Las Palmas</t>
  </si>
  <si>
    <t>Málaga</t>
  </si>
  <si>
    <t>Marín y Ría de Pontevedra</t>
  </si>
  <si>
    <t>Melilla</t>
  </si>
  <si>
    <t>Motril</t>
  </si>
  <si>
    <t>Pasaia</t>
  </si>
  <si>
    <t xml:space="preserve"> </t>
  </si>
  <si>
    <t>Santa Cruz de Tenerife</t>
  </si>
  <si>
    <t>Santander</t>
  </si>
  <si>
    <t>Sevilla</t>
  </si>
  <si>
    <t>Tarragona</t>
  </si>
  <si>
    <t>Valencia</t>
  </si>
  <si>
    <t>Vigo</t>
  </si>
  <si>
    <t>Vilagarcía</t>
  </si>
  <si>
    <t>TOTAL</t>
  </si>
  <si>
    <t>RESUMEN DE MERCANCÍAS SEGÚN SU NATURALEZA Y PRESENTACIÓN</t>
  </si>
  <si>
    <t>Datos en toneladas</t>
  </si>
  <si>
    <t>Fecha: 25/1/2024</t>
  </si>
  <si>
    <t>GRANELES LÍQUIDOS</t>
  </si>
  <si>
    <t>GRANELES SÓLIDOS</t>
  </si>
  <si>
    <t>MERCANCÍA GENERAL</t>
  </si>
  <si>
    <t>MERCANCÍAS SEGÚN SU NATURALEZA</t>
  </si>
  <si>
    <t>Acumulado desde enero</t>
  </si>
  <si>
    <t>Variación</t>
  </si>
  <si>
    <t>Diferencia</t>
  </si>
  <si>
    <t>%</t>
  </si>
  <si>
    <t>Grupo energético</t>
  </si>
  <si>
    <t>Petróleo crudo</t>
  </si>
  <si>
    <t>Fueloil</t>
  </si>
  <si>
    <t>Gasoil</t>
  </si>
  <si>
    <t>Gasolina</t>
  </si>
  <si>
    <t>Otros productos petrolíferos</t>
  </si>
  <si>
    <t>Gases energéticos de petróleo</t>
  </si>
  <si>
    <t>Carbón y coque de petróleo</t>
  </si>
  <si>
    <t>Gas natural</t>
  </si>
  <si>
    <t>Biocombustibles</t>
  </si>
  <si>
    <t>Grupo siderometalúrgico</t>
  </si>
  <si>
    <t>Mineral de hierro</t>
  </si>
  <si>
    <t>Otros minerales y residuos metálicos</t>
  </si>
  <si>
    <t>Chatarra de hierro</t>
  </si>
  <si>
    <t>Productos siderúrgicos</t>
  </si>
  <si>
    <t>Otros productos metalúrgicos</t>
  </si>
  <si>
    <t>Grupo minerales no metálicos</t>
  </si>
  <si>
    <t>Sal común</t>
  </si>
  <si>
    <t>Otros minerales no metálicos</t>
  </si>
  <si>
    <t>Grupo abonos</t>
  </si>
  <si>
    <t>Fosfatos</t>
  </si>
  <si>
    <t>Potasas</t>
  </si>
  <si>
    <t>Abonos naturales y artificiales</t>
  </si>
  <si>
    <t>Grupo productos químicos</t>
  </si>
  <si>
    <t>Productos químicos</t>
  </si>
  <si>
    <t>Grupo materiales de construcción</t>
  </si>
  <si>
    <t>Asfalto</t>
  </si>
  <si>
    <t>Cemento y clínker</t>
  </si>
  <si>
    <t>Materiales de construcción elaborados</t>
  </si>
  <si>
    <t>Grupo agroganadero y alimentario</t>
  </si>
  <si>
    <t>Cereales y sus harinas</t>
  </si>
  <si>
    <t>Habas de soja</t>
  </si>
  <si>
    <t>Frutas, hortalizas y legumbres</t>
  </si>
  <si>
    <t>Vinos, bebidas, alcoholes y derivados</t>
  </si>
  <si>
    <t>Conservas</t>
  </si>
  <si>
    <t>Tabaco, cacao, café y especias</t>
  </si>
  <si>
    <t>Aceites y grasas</t>
  </si>
  <si>
    <t>Otros productos alimenticios</t>
  </si>
  <si>
    <t>Pescado congelado y refrigerado</t>
  </si>
  <si>
    <t>Piensos y forrajes</t>
  </si>
  <si>
    <t>Grupo otras mercancías</t>
  </si>
  <si>
    <t>Maderas y corcho</t>
  </si>
  <si>
    <t>Papel y pasta</t>
  </si>
  <si>
    <t>Maquinaria, aparatos, herramientas y repuestos</t>
  </si>
  <si>
    <t>Resto de mercancías</t>
  </si>
  <si>
    <t>Grupo vehículos y elementos de transporte</t>
  </si>
  <si>
    <t>Vehículos y sus piezas</t>
  </si>
  <si>
    <t>Taras de equipamiento ro-ro</t>
  </si>
  <si>
    <t>Taras de contenedores</t>
  </si>
  <si>
    <t xml:space="preserve"> TOTAL MERCANCÍAS SEGÚN SU NATURALEZA Y PRESENTACIÓN  (*)</t>
  </si>
  <si>
    <t>(*) Incluye cargas, descargas, tránsito, transbordo y taras</t>
  </si>
  <si>
    <t>RESUMEN DEL TRÁFICO PORTUARIO</t>
  </si>
  <si>
    <t>Datos en toneladas salvo indicación expresa</t>
  </si>
  <si>
    <t>CONCEPTO</t>
  </si>
  <si>
    <t xml:space="preserve"> Septiembre </t>
  </si>
  <si>
    <t>Acumulado desde Enero</t>
  </si>
  <si>
    <t>MERCANCÍAS SEGÚN SU PRESENTACIÓN</t>
  </si>
  <si>
    <t>Graneles líquidos</t>
  </si>
  <si>
    <t>Total</t>
  </si>
  <si>
    <t>Graneles sólidos</t>
  </si>
  <si>
    <t>Mercancía general</t>
  </si>
  <si>
    <t>En contenedores</t>
  </si>
  <si>
    <t>Convencional</t>
  </si>
  <si>
    <t>SUBTOTAL</t>
  </si>
  <si>
    <t>OTRAS MERCANCÍAS</t>
  </si>
  <si>
    <t>Pesca</t>
  </si>
  <si>
    <t>Avituallamiento</t>
  </si>
  <si>
    <t>Combustibles líquidos</t>
  </si>
  <si>
    <t>Trafico interior</t>
  </si>
  <si>
    <t>TRÁFICO PORTUARIO TOTAL (*)</t>
  </si>
  <si>
    <t>OTROS DATOS DE TRÁFICO</t>
  </si>
  <si>
    <t>Mercancías en tránsito</t>
  </si>
  <si>
    <t>Tráfico ro-ro</t>
  </si>
  <si>
    <t>Total (t)</t>
  </si>
  <si>
    <t>UTIS (uds.)</t>
  </si>
  <si>
    <t>Contenedores (TEUS)</t>
  </si>
  <si>
    <t>En tránsito</t>
  </si>
  <si>
    <t>Entrada-salida nacional</t>
  </si>
  <si>
    <t>Entrada-salida exterior</t>
  </si>
  <si>
    <t>Buques mercantes</t>
  </si>
  <si>
    <t>Total número</t>
  </si>
  <si>
    <t>Total GT</t>
  </si>
  <si>
    <t>Cruceros (nº)</t>
  </si>
  <si>
    <t>Pasajeros (nº)</t>
  </si>
  <si>
    <t>En régimen de transporte</t>
  </si>
  <si>
    <t>De crucero</t>
  </si>
  <si>
    <t>Automóviles (uds.)</t>
  </si>
  <si>
    <t>En régimen de pasaje</t>
  </si>
  <si>
    <t>En régimen de mercancía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</si>
</sst>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"/>
    <numFmt numFmtId="165" formatCode="#,##0_ ;[Red]\-#,##0\ "/>
    <numFmt numFmtId="166" formatCode="#,##0.0_ ;[Red]\-#,##0.0\ "/>
    <numFmt numFmtId="167" formatCode="0.0"/>
  </numFmts>
  <fonts count="24" x14ac:knownFonts="1"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6"/>
      <color rgb="FF0A0A44"/>
      <name val="Arial"/>
      <family val="2"/>
    </font>
    <font>
      <sz val="12"/>
      <color rgb="FF0A0A44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0"/>
      <name val="Arial"/>
      <family val="2"/>
    </font>
    <font>
      <b/>
      <sz val="10"/>
      <color rgb="FF363636"/>
      <name val="Arial"/>
      <family val="2"/>
    </font>
    <font>
      <sz val="10"/>
      <color rgb="FF363636"/>
      <name val="Arial"/>
      <family val="2"/>
    </font>
    <font>
      <i/>
      <sz val="10"/>
      <color theme="1"/>
      <name val="Arial"/>
      <family val="2"/>
    </font>
    <font>
      <sz val="9"/>
      <color theme="1"/>
      <name val="Calibri"/>
      <family val="2"/>
      <scheme val="minor"/>
    </font>
    <font>
      <b/>
      <sz val="16"/>
      <color theme="4" tint="-0.4999237037263100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8"/>
      <color rgb="FF363636"/>
      <name val="Arial"/>
      <family val="2"/>
    </font>
    <font>
      <sz val="8"/>
      <name val="Arial"/>
      <family val="2"/>
    </font>
    <font>
      <sz val="8"/>
      <color rgb="FF363636"/>
      <name val="Arial"/>
      <family val="2"/>
    </font>
    <font>
      <b/>
      <sz val="8"/>
      <name val="Arial"/>
      <family val="2"/>
    </font>
    <font>
      <b/>
      <sz val="9"/>
      <color theme="0"/>
      <name val="Arial"/>
      <family val="2"/>
    </font>
    <font>
      <i/>
      <sz val="9"/>
      <color rgb="FFFF0000"/>
      <name val="Arial"/>
      <family val="2"/>
    </font>
    <font>
      <sz val="11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A0A4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A7BCE3"/>
        <bgColor indexed="64"/>
      </patternFill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rgb="FFFFFFFF"/>
      </bottom>
      <diagonal/>
    </border>
    <border>
      <left style="thin">
        <color theme="0"/>
      </left>
      <right style="thin">
        <color rgb="FFFFFFFF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rgb="FFFFFFFF"/>
      </right>
      <top/>
      <bottom style="thin">
        <color theme="0"/>
      </bottom>
      <diagonal/>
    </border>
    <border>
      <left style="thin">
        <color theme="0"/>
      </left>
      <right style="thin">
        <color rgb="FFFFFFFF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0A0A44"/>
      </right>
      <top style="thin">
        <color auto="1"/>
      </top>
      <bottom style="thin">
        <color auto="1"/>
      </bottom>
      <diagonal/>
    </border>
    <border>
      <left style="thin">
        <color rgb="FF0A0A44"/>
      </left>
      <right/>
      <top style="thin">
        <color auto="1"/>
      </top>
      <bottom style="thin">
        <color rgb="FFFFFFFF"/>
      </bottom>
      <diagonal/>
    </border>
    <border>
      <left/>
      <right/>
      <top style="thin">
        <color auto="1"/>
      </top>
      <bottom style="thin">
        <color rgb="FFFFFFFF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rgb="FFFFFFFF"/>
      </bottom>
      <diagonal/>
    </border>
    <border>
      <left style="thin">
        <color auto="1"/>
      </left>
      <right/>
      <top style="thin">
        <color auto="1"/>
      </top>
      <bottom style="thin">
        <color rgb="FFFFFFFF"/>
      </bottom>
      <diagonal/>
    </border>
    <border>
      <left style="thin">
        <color theme="0"/>
      </left>
      <right style="thin">
        <color rgb="FFFFFFFF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rgb="FFFFFFFF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A7BCE3"/>
      </left>
      <right style="thin">
        <color rgb="FFA7BCE3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 indent="1"/>
    </xf>
    <xf numFmtId="3" fontId="3" fillId="0" borderId="6" xfId="0" applyNumberFormat="1" applyFont="1" applyBorder="1" applyAlignment="1">
      <alignment horizontal="right" vertical="center" wrapText="1"/>
    </xf>
    <xf numFmtId="164" fontId="3" fillId="0" borderId="6" xfId="0" applyNumberFormat="1" applyFont="1" applyBorder="1" applyAlignment="1">
      <alignment horizontal="right" vertical="center" wrapText="1"/>
    </xf>
    <xf numFmtId="0" fontId="1" fillId="2" borderId="7" xfId="0" applyFont="1" applyFill="1" applyBorder="1" applyAlignment="1">
      <alignment horizontal="left" vertical="center" indent="1"/>
    </xf>
    <xf numFmtId="3" fontId="1" fillId="2" borderId="8" xfId="0" applyNumberFormat="1" applyFont="1" applyFill="1" applyBorder="1" applyAlignment="1">
      <alignment horizontal="right" vertical="center"/>
    </xf>
    <xf numFmtId="3" fontId="1" fillId="2" borderId="9" xfId="0" applyNumberFormat="1" applyFont="1" applyFill="1" applyBorder="1" applyAlignment="1">
      <alignment horizontal="right" vertical="center"/>
    </xf>
    <xf numFmtId="3" fontId="1" fillId="2" borderId="10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left" vertical="center" wrapText="1"/>
    </xf>
    <xf numFmtId="0" fontId="10" fillId="5" borderId="15" xfId="0" applyFont="1" applyFill="1" applyBorder="1" applyAlignment="1">
      <alignment horizontal="left" vertical="center" wrapText="1"/>
    </xf>
    <xf numFmtId="3" fontId="11" fillId="5" borderId="16" xfId="0" applyNumberFormat="1" applyFont="1" applyFill="1" applyBorder="1" applyAlignment="1">
      <alignment horizontal="right" vertical="center" wrapText="1"/>
    </xf>
    <xf numFmtId="3" fontId="11" fillId="5" borderId="17" xfId="0" applyNumberFormat="1" applyFont="1" applyFill="1" applyBorder="1" applyAlignment="1">
      <alignment horizontal="right" vertical="center" wrapText="1"/>
    </xf>
    <xf numFmtId="165" fontId="11" fillId="5" borderId="18" xfId="0" applyNumberFormat="1" applyFont="1" applyFill="1" applyBorder="1" applyAlignment="1">
      <alignment horizontal="right" vertical="center" wrapText="1"/>
    </xf>
    <xf numFmtId="166" fontId="11" fillId="5" borderId="19" xfId="0" applyNumberFormat="1" applyFont="1" applyFill="1" applyBorder="1" applyAlignment="1">
      <alignment horizontal="right" vertical="center" wrapText="1"/>
    </xf>
    <xf numFmtId="3" fontId="11" fillId="5" borderId="20" xfId="0" applyNumberFormat="1" applyFont="1" applyFill="1" applyBorder="1" applyAlignment="1">
      <alignment horizontal="right" vertical="center" wrapText="1"/>
    </xf>
    <xf numFmtId="0" fontId="9" fillId="2" borderId="21" xfId="0" applyFont="1" applyFill="1" applyBorder="1" applyAlignment="1">
      <alignment horizontal="right" vertical="center"/>
    </xf>
    <xf numFmtId="3" fontId="9" fillId="2" borderId="10" xfId="0" applyNumberFormat="1" applyFont="1" applyFill="1" applyBorder="1" applyAlignment="1">
      <alignment horizontal="right" vertical="center"/>
    </xf>
    <xf numFmtId="166" fontId="9" fillId="2" borderId="10" xfId="0" applyNumberFormat="1" applyFont="1" applyFill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1" fillId="2" borderId="22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6" fillId="4" borderId="22" xfId="0" applyFont="1" applyFill="1" applyBorder="1" applyAlignment="1">
      <alignment horizontal="left" vertical="center" wrapText="1" indent="1"/>
    </xf>
    <xf numFmtId="0" fontId="16" fillId="3" borderId="24" xfId="0" applyFont="1" applyFill="1" applyBorder="1" applyAlignment="1">
      <alignment horizontal="left" vertical="center"/>
    </xf>
    <xf numFmtId="0" fontId="16" fillId="3" borderId="25" xfId="0" applyFont="1" applyFill="1" applyBorder="1" applyAlignment="1">
      <alignment horizontal="left" vertical="center"/>
    </xf>
    <xf numFmtId="3" fontId="17" fillId="3" borderId="3" xfId="0" applyNumberFormat="1" applyFont="1" applyFill="1" applyBorder="1" applyAlignment="1">
      <alignment horizontal="right" vertical="center"/>
    </xf>
    <xf numFmtId="3" fontId="17" fillId="3" borderId="3" xfId="0" applyNumberFormat="1" applyFont="1" applyFill="1" applyBorder="1" applyAlignment="1">
      <alignment vertical="center"/>
    </xf>
    <xf numFmtId="167" fontId="17" fillId="3" borderId="3" xfId="0" applyNumberFormat="1" applyFont="1" applyFill="1" applyBorder="1" applyAlignment="1">
      <alignment horizontal="right" vertical="center"/>
    </xf>
    <xf numFmtId="0" fontId="16" fillId="3" borderId="3" xfId="0" applyFont="1" applyFill="1" applyBorder="1" applyAlignment="1">
      <alignment horizontal="left" vertical="center"/>
    </xf>
    <xf numFmtId="3" fontId="17" fillId="3" borderId="10" xfId="0" applyNumberFormat="1" applyFont="1" applyFill="1" applyBorder="1" applyAlignment="1">
      <alignment horizontal="right" vertical="center"/>
    </xf>
    <xf numFmtId="3" fontId="17" fillId="3" borderId="10" xfId="0" applyNumberFormat="1" applyFont="1" applyFill="1" applyBorder="1" applyAlignment="1">
      <alignment vertical="center"/>
    </xf>
    <xf numFmtId="167" fontId="17" fillId="3" borderId="10" xfId="0" applyNumberFormat="1" applyFont="1" applyFill="1" applyBorder="1" applyAlignment="1">
      <alignment horizontal="right" vertical="center"/>
    </xf>
    <xf numFmtId="0" fontId="16" fillId="3" borderId="26" xfId="0" applyFont="1" applyFill="1" applyBorder="1" applyAlignment="1">
      <alignment horizontal="left" vertical="center"/>
    </xf>
    <xf numFmtId="0" fontId="16" fillId="3" borderId="9" xfId="0" applyFont="1" applyFill="1" applyBorder="1" applyAlignment="1">
      <alignment horizontal="left" vertical="center"/>
    </xf>
    <xf numFmtId="3" fontId="17" fillId="3" borderId="4" xfId="0" applyNumberFormat="1" applyFont="1" applyFill="1" applyBorder="1" applyAlignment="1">
      <alignment horizontal="right" vertical="center"/>
    </xf>
    <xf numFmtId="3" fontId="17" fillId="3" borderId="0" xfId="0" applyNumberFormat="1" applyFont="1" applyFill="1" applyAlignment="1">
      <alignment horizontal="right" vertical="center"/>
    </xf>
    <xf numFmtId="0" fontId="18" fillId="5" borderId="9" xfId="0" applyFont="1" applyFill="1" applyBorder="1" applyAlignment="1">
      <alignment horizontal="left" vertical="center"/>
    </xf>
    <xf numFmtId="3" fontId="17" fillId="0" borderId="3" xfId="0" applyNumberFormat="1" applyFont="1" applyBorder="1" applyAlignment="1">
      <alignment horizontal="right" vertical="center"/>
    </xf>
    <xf numFmtId="3" fontId="17" fillId="0" borderId="27" xfId="0" applyNumberFormat="1" applyFont="1" applyBorder="1" applyAlignment="1">
      <alignment horizontal="right" vertical="center"/>
    </xf>
    <xf numFmtId="3" fontId="17" fillId="0" borderId="10" xfId="0" applyNumberFormat="1" applyFont="1" applyBorder="1" applyAlignment="1">
      <alignment vertical="center"/>
    </xf>
    <xf numFmtId="167" fontId="17" fillId="0" borderId="25" xfId="0" applyNumberFormat="1" applyFont="1" applyBorder="1" applyAlignment="1">
      <alignment horizontal="right" vertical="center"/>
    </xf>
    <xf numFmtId="3" fontId="17" fillId="0" borderId="4" xfId="0" applyNumberFormat="1" applyFont="1" applyBorder="1" applyAlignment="1">
      <alignment horizontal="right" vertical="center"/>
    </xf>
    <xf numFmtId="3" fontId="17" fillId="0" borderId="10" xfId="0" applyNumberFormat="1" applyFont="1" applyBorder="1" applyAlignment="1">
      <alignment horizontal="right" vertical="center"/>
    </xf>
    <xf numFmtId="3" fontId="17" fillId="0" borderId="0" xfId="0" applyNumberFormat="1" applyFont="1" applyAlignment="1">
      <alignment horizontal="right" vertical="center"/>
    </xf>
    <xf numFmtId="167" fontId="17" fillId="0" borderId="4" xfId="0" applyNumberFormat="1" applyFont="1" applyBorder="1" applyAlignment="1">
      <alignment horizontal="right" vertical="center"/>
    </xf>
    <xf numFmtId="0" fontId="2" fillId="4" borderId="28" xfId="0" applyFont="1" applyFill="1" applyBorder="1" applyAlignment="1">
      <alignment horizontal="left" vertical="center"/>
    </xf>
    <xf numFmtId="0" fontId="16" fillId="4" borderId="7" xfId="0" applyFont="1" applyFill="1" applyBorder="1" applyAlignment="1">
      <alignment horizontal="right" vertical="center"/>
    </xf>
    <xf numFmtId="3" fontId="19" fillId="4" borderId="8" xfId="0" applyNumberFormat="1" applyFont="1" applyFill="1" applyBorder="1" applyAlignment="1">
      <alignment horizontal="right" vertical="center"/>
    </xf>
    <xf numFmtId="3" fontId="19" fillId="4" borderId="3" xfId="0" applyNumberFormat="1" applyFont="1" applyFill="1" applyBorder="1" applyAlignment="1">
      <alignment horizontal="right" vertical="center"/>
    </xf>
    <xf numFmtId="167" fontId="19" fillId="4" borderId="10" xfId="0" applyNumberFormat="1" applyFont="1" applyFill="1" applyBorder="1" applyAlignment="1">
      <alignment horizontal="right" vertical="center"/>
    </xf>
    <xf numFmtId="0" fontId="16" fillId="4" borderId="22" xfId="0" applyFont="1" applyFill="1" applyBorder="1" applyAlignment="1">
      <alignment horizontal="left" vertical="center" indent="1"/>
    </xf>
    <xf numFmtId="3" fontId="17" fillId="3" borderId="8" xfId="0" applyNumberFormat="1" applyFont="1" applyFill="1" applyBorder="1" applyAlignment="1">
      <alignment horizontal="right" vertical="center"/>
    </xf>
    <xf numFmtId="3" fontId="17" fillId="3" borderId="9" xfId="0" applyNumberFormat="1" applyFont="1" applyFill="1" applyBorder="1" applyAlignment="1">
      <alignment horizontal="right" vertical="center"/>
    </xf>
    <xf numFmtId="3" fontId="17" fillId="3" borderId="7" xfId="0" applyNumberFormat="1" applyFont="1" applyFill="1" applyBorder="1" applyAlignment="1">
      <alignment horizontal="right" vertical="center"/>
    </xf>
    <xf numFmtId="167" fontId="17" fillId="3" borderId="29" xfId="0" applyNumberFormat="1" applyFont="1" applyFill="1" applyBorder="1" applyAlignment="1">
      <alignment horizontal="right" vertical="center"/>
    </xf>
    <xf numFmtId="3" fontId="17" fillId="0" borderId="30" xfId="0" applyNumberFormat="1" applyFont="1" applyBorder="1" applyAlignment="1">
      <alignment horizontal="right" vertical="center"/>
    </xf>
    <xf numFmtId="3" fontId="17" fillId="0" borderId="9" xfId="0" applyNumberFormat="1" applyFont="1" applyBorder="1" applyAlignment="1">
      <alignment horizontal="right" vertical="center"/>
    </xf>
    <xf numFmtId="167" fontId="17" fillId="0" borderId="23" xfId="0" applyNumberFormat="1" applyFont="1" applyBorder="1" applyAlignment="1">
      <alignment horizontal="right" vertical="center"/>
    </xf>
    <xf numFmtId="3" fontId="17" fillId="3" borderId="25" xfId="0" applyNumberFormat="1" applyFont="1" applyFill="1" applyBorder="1" applyAlignment="1">
      <alignment horizontal="right" vertical="center"/>
    </xf>
    <xf numFmtId="3" fontId="17" fillId="3" borderId="31" xfId="0" applyNumberFormat="1" applyFont="1" applyFill="1" applyBorder="1" applyAlignment="1">
      <alignment horizontal="right" vertical="center"/>
    </xf>
    <xf numFmtId="0" fontId="16" fillId="4" borderId="0" xfId="0" applyFont="1" applyFill="1" applyAlignment="1">
      <alignment horizontal="right" vertical="center"/>
    </xf>
    <xf numFmtId="3" fontId="16" fillId="4" borderId="3" xfId="0" applyNumberFormat="1" applyFont="1" applyFill="1" applyBorder="1" applyAlignment="1">
      <alignment horizontal="right" vertical="center"/>
    </xf>
    <xf numFmtId="3" fontId="16" fillId="4" borderId="10" xfId="0" applyNumberFormat="1" applyFont="1" applyFill="1" applyBorder="1" applyAlignment="1">
      <alignment horizontal="right" vertical="center"/>
    </xf>
    <xf numFmtId="3" fontId="16" fillId="4" borderId="8" xfId="0" applyNumberFormat="1" applyFont="1" applyFill="1" applyBorder="1" applyAlignment="1">
      <alignment horizontal="right" vertical="center"/>
    </xf>
    <xf numFmtId="0" fontId="20" fillId="2" borderId="21" xfId="0" applyFont="1" applyFill="1" applyBorder="1" applyAlignment="1">
      <alignment horizontal="right" vertical="center"/>
    </xf>
    <xf numFmtId="3" fontId="20" fillId="2" borderId="0" xfId="0" applyNumberFormat="1" applyFont="1" applyFill="1" applyAlignment="1">
      <alignment horizontal="right" vertical="center"/>
    </xf>
    <xf numFmtId="3" fontId="20" fillId="2" borderId="9" xfId="0" applyNumberFormat="1" applyFont="1" applyFill="1" applyBorder="1" applyAlignment="1">
      <alignment horizontal="right" vertical="center"/>
    </xf>
    <xf numFmtId="3" fontId="20" fillId="2" borderId="3" xfId="0" applyNumberFormat="1" applyFont="1" applyFill="1" applyBorder="1" applyAlignment="1">
      <alignment vertical="center"/>
    </xf>
    <xf numFmtId="167" fontId="20" fillId="2" borderId="29" xfId="0" applyNumberFormat="1" applyFont="1" applyFill="1" applyBorder="1" applyAlignment="1">
      <alignment horizontal="right" vertical="center"/>
    </xf>
    <xf numFmtId="0" fontId="21" fillId="0" borderId="23" xfId="0" applyFont="1" applyBorder="1" applyAlignment="1">
      <alignment vertical="center"/>
    </xf>
    <xf numFmtId="0" fontId="22" fillId="0" borderId="3" xfId="0" applyFont="1" applyBorder="1" applyAlignment="1">
      <alignment horizontal="left" vertical="center"/>
    </xf>
    <xf numFmtId="0" fontId="22" fillId="0" borderId="30" xfId="0" applyFont="1" applyBorder="1" applyAlignment="1">
      <alignment vertical="center"/>
    </xf>
    <xf numFmtId="0" fontId="17" fillId="0" borderId="9" xfId="0" applyFont="1" applyBorder="1" applyAlignment="1">
      <alignment horizontal="right" vertical="center"/>
    </xf>
    <xf numFmtId="0" fontId="17" fillId="0" borderId="24" xfId="0" applyFont="1" applyBorder="1" applyAlignment="1">
      <alignment horizontal="right" vertical="center"/>
    </xf>
    <xf numFmtId="0" fontId="17" fillId="0" borderId="3" xfId="0" applyFont="1" applyBorder="1" applyAlignment="1">
      <alignment horizontal="right" vertical="center"/>
    </xf>
    <xf numFmtId="0" fontId="17" fillId="0" borderId="3" xfId="0" applyFont="1" applyBorder="1" applyAlignment="1">
      <alignment vertical="center"/>
    </xf>
    <xf numFmtId="0" fontId="16" fillId="4" borderId="29" xfId="0" applyFont="1" applyFill="1" applyBorder="1" applyAlignment="1">
      <alignment horizontal="left" vertical="center" indent="1"/>
    </xf>
    <xf numFmtId="165" fontId="17" fillId="3" borderId="3" xfId="0" applyNumberFormat="1" applyFont="1" applyFill="1" applyBorder="1" applyAlignment="1">
      <alignment horizontal="right" vertical="center"/>
    </xf>
    <xf numFmtId="166" fontId="17" fillId="3" borderId="3" xfId="0" applyNumberFormat="1" applyFont="1" applyFill="1" applyBorder="1" applyAlignment="1">
      <alignment horizontal="right" vertical="center"/>
    </xf>
    <xf numFmtId="0" fontId="18" fillId="5" borderId="3" xfId="0" applyFont="1" applyFill="1" applyBorder="1" applyAlignment="1">
      <alignment horizontal="left" vertical="center"/>
    </xf>
    <xf numFmtId="3" fontId="17" fillId="5" borderId="3" xfId="0" applyNumberFormat="1" applyFont="1" applyFill="1" applyBorder="1" applyAlignment="1">
      <alignment horizontal="right" vertical="center"/>
    </xf>
    <xf numFmtId="165" fontId="17" fillId="5" borderId="3" xfId="0" applyNumberFormat="1" applyFont="1" applyFill="1" applyBorder="1" applyAlignment="1">
      <alignment horizontal="right" vertical="center"/>
    </xf>
    <xf numFmtId="166" fontId="17" fillId="5" borderId="3" xfId="0" applyNumberFormat="1" applyFont="1" applyFill="1" applyBorder="1" applyAlignment="1">
      <alignment horizontal="right" vertical="center"/>
    </xf>
    <xf numFmtId="0" fontId="16" fillId="5" borderId="3" xfId="0" applyFont="1" applyFill="1" applyBorder="1" applyAlignment="1">
      <alignment horizontal="left" vertical="center"/>
    </xf>
    <xf numFmtId="0" fontId="23" fillId="0" borderId="7" xfId="0" applyFont="1" applyBorder="1" applyAlignment="1">
      <alignment vertical="center"/>
    </xf>
  </cellXfs>
  <cellStyles count="1">
    <cellStyle name="Normal" xfId="0" builtinId="0"/>
  </cellStyles>
  <dxfs count="51"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314324</xdr:colOff>
      <xdr:row>0</xdr:row>
      <xdr:rowOff>0</xdr:rowOff>
    </xdr:from>
    <xdr:to>
      <xdr:col>14</xdr:col>
      <xdr:colOff>162824</xdr:colOff>
      <xdr:row>2</xdr:row>
      <xdr:rowOff>125701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699" y="0"/>
          <a:ext cx="3658500" cy="5067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160020</xdr:colOff>
      <xdr:row>0</xdr:row>
      <xdr:rowOff>7620</xdr:rowOff>
    </xdr:from>
    <xdr:to>
      <xdr:col>10</xdr:col>
      <xdr:colOff>53340</xdr:colOff>
      <xdr:row>2</xdr:row>
      <xdr:rowOff>146505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60895" y="7620"/>
          <a:ext cx="3703320" cy="51988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ncarni\Documents\Master\TFM_2024\Proyecto\informacion_tablas\09%20Septiembre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ada"/>
      <sheetName val="Cálculo"/>
      <sheetName val="Resumen general"/>
      <sheetName val="Resumen naturalezas3"/>
      <sheetName val="Resumen naturalezas"/>
      <sheetName val="Total tráfico"/>
      <sheetName val="Total presentación"/>
      <sheetName val="Líquidos"/>
      <sheetName val="Sólidos"/>
      <sheetName val="Mercancía general"/>
      <sheetName val="Mercancías contenedores"/>
      <sheetName val="Pesca"/>
      <sheetName val="Avituallamiento"/>
      <sheetName val="Avi. combustibles"/>
      <sheetName val="Tráfico interior"/>
      <sheetName val="Mercancías tránsito"/>
      <sheetName val="Mercan. contene. tránsito"/>
      <sheetName val="Ro-Ro"/>
      <sheetName val="Ro-Ro UTIS"/>
      <sheetName val="TEUS"/>
      <sheetName val="TEUS tránsito"/>
      <sheetName val="TEUS nacional"/>
      <sheetName val="TEUS exterior"/>
      <sheetName val="Buques número"/>
      <sheetName val="Buques GT"/>
      <sheetName val="Cruceros"/>
      <sheetName val="Pasajeros total"/>
      <sheetName val="Pasajeros regulares"/>
      <sheetName val="Pasajeros crucero"/>
      <sheetName val="Automóviles régimen pasaje"/>
      <sheetName val="Automóviles régimen mercancí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35">
          <cell r="B35">
            <v>13314739</v>
          </cell>
          <cell r="C35">
            <v>13902824</v>
          </cell>
          <cell r="D35">
            <v>136541355</v>
          </cell>
          <cell r="E35">
            <v>131535739</v>
          </cell>
        </row>
      </sheetData>
      <sheetData sheetId="8">
        <row r="35">
          <cell r="B35">
            <v>7880608</v>
          </cell>
          <cell r="C35">
            <v>7438844</v>
          </cell>
          <cell r="D35">
            <v>69409620</v>
          </cell>
          <cell r="E35">
            <v>69484829</v>
          </cell>
        </row>
      </sheetData>
      <sheetData sheetId="9">
        <row r="35">
          <cell r="B35">
            <v>21897716</v>
          </cell>
          <cell r="C35">
            <v>21473562</v>
          </cell>
          <cell r="D35">
            <v>208024643</v>
          </cell>
          <cell r="E35">
            <v>197448060</v>
          </cell>
        </row>
      </sheetData>
      <sheetData sheetId="10">
        <row r="35">
          <cell r="B35">
            <v>15119404</v>
          </cell>
          <cell r="C35">
            <v>14640405</v>
          </cell>
          <cell r="D35">
            <v>144826550</v>
          </cell>
          <cell r="E35">
            <v>133712727</v>
          </cell>
        </row>
      </sheetData>
      <sheetData sheetId="11">
        <row r="35">
          <cell r="B35">
            <v>12794.109999999999</v>
          </cell>
          <cell r="C35">
            <v>9934.4160000000011</v>
          </cell>
          <cell r="D35">
            <v>112336.622</v>
          </cell>
          <cell r="E35">
            <v>104791.93900000001</v>
          </cell>
        </row>
      </sheetData>
      <sheetData sheetId="12">
        <row r="35">
          <cell r="B35">
            <v>1025861</v>
          </cell>
          <cell r="C35">
            <v>922071</v>
          </cell>
          <cell r="D35">
            <v>8748799</v>
          </cell>
          <cell r="E35">
            <v>8120558</v>
          </cell>
        </row>
      </sheetData>
      <sheetData sheetId="13">
        <row r="35">
          <cell r="B35">
            <v>888360</v>
          </cell>
          <cell r="C35">
            <v>766148</v>
          </cell>
          <cell r="D35">
            <v>7452977</v>
          </cell>
          <cell r="E35">
            <v>6736928</v>
          </cell>
        </row>
      </sheetData>
      <sheetData sheetId="14">
        <row r="35">
          <cell r="B35">
            <v>361353</v>
          </cell>
          <cell r="C35">
            <v>331252</v>
          </cell>
          <cell r="D35">
            <v>2828518</v>
          </cell>
          <cell r="E35">
            <v>2936505</v>
          </cell>
        </row>
      </sheetData>
      <sheetData sheetId="15">
        <row r="35">
          <cell r="B35">
            <v>11730733</v>
          </cell>
          <cell r="C35">
            <v>11005696</v>
          </cell>
          <cell r="D35">
            <v>112099072</v>
          </cell>
          <cell r="E35">
            <v>107292191</v>
          </cell>
        </row>
      </sheetData>
      <sheetData sheetId="16">
        <row r="35">
          <cell r="B35">
            <v>9080391</v>
          </cell>
          <cell r="C35">
            <v>8730006</v>
          </cell>
          <cell r="D35">
            <v>85918554</v>
          </cell>
          <cell r="E35">
            <v>79332897</v>
          </cell>
        </row>
      </sheetData>
      <sheetData sheetId="17">
        <row r="35">
          <cell r="B35">
            <v>5889653</v>
          </cell>
          <cell r="C35">
            <v>5701872</v>
          </cell>
          <cell r="D35">
            <v>53766889</v>
          </cell>
          <cell r="E35">
            <v>54427670</v>
          </cell>
        </row>
      </sheetData>
      <sheetData sheetId="18">
        <row r="35">
          <cell r="B35">
            <v>241413</v>
          </cell>
          <cell r="C35">
            <v>241411</v>
          </cell>
          <cell r="D35">
            <v>2251179</v>
          </cell>
          <cell r="E35">
            <v>2270976</v>
          </cell>
        </row>
      </sheetData>
      <sheetData sheetId="19">
        <row r="35">
          <cell r="B35">
            <v>1400242.75</v>
          </cell>
          <cell r="C35">
            <v>1340901</v>
          </cell>
          <cell r="D35">
            <v>13229672.25</v>
          </cell>
          <cell r="E35">
            <v>12263534.25</v>
          </cell>
        </row>
      </sheetData>
      <sheetData sheetId="20">
        <row r="35">
          <cell r="B35">
            <v>714137.75</v>
          </cell>
          <cell r="C35">
            <v>677578.25</v>
          </cell>
          <cell r="D35">
            <v>6856078.4199999999</v>
          </cell>
          <cell r="E35">
            <v>6271102.5</v>
          </cell>
        </row>
      </sheetData>
      <sheetData sheetId="21">
        <row r="35">
          <cell r="B35">
            <v>178377.75</v>
          </cell>
          <cell r="C35">
            <v>173786.5</v>
          </cell>
          <cell r="D35">
            <v>1574351.75</v>
          </cell>
          <cell r="E35">
            <v>1555495.75</v>
          </cell>
        </row>
      </sheetData>
      <sheetData sheetId="22">
        <row r="35">
          <cell r="B35">
            <v>507727.25</v>
          </cell>
          <cell r="C35">
            <v>489536.25</v>
          </cell>
          <cell r="D35">
            <v>4799242.08</v>
          </cell>
          <cell r="E35">
            <v>4436936</v>
          </cell>
        </row>
      </sheetData>
      <sheetData sheetId="23">
        <row r="35">
          <cell r="B35">
            <v>15228</v>
          </cell>
          <cell r="C35">
            <v>15333</v>
          </cell>
          <cell r="D35">
            <v>119325</v>
          </cell>
          <cell r="E35">
            <v>125910</v>
          </cell>
        </row>
      </sheetData>
      <sheetData sheetId="24">
        <row r="35">
          <cell r="B35">
            <v>223351874</v>
          </cell>
          <cell r="C35">
            <v>230726918</v>
          </cell>
          <cell r="D35">
            <v>1843404526</v>
          </cell>
          <cell r="E35">
            <v>1968176470</v>
          </cell>
        </row>
      </sheetData>
      <sheetData sheetId="25">
        <row r="35">
          <cell r="B35">
            <v>387</v>
          </cell>
          <cell r="C35">
            <v>431</v>
          </cell>
          <cell r="D35">
            <v>3059</v>
          </cell>
          <cell r="E35">
            <v>3106</v>
          </cell>
        </row>
      </sheetData>
      <sheetData sheetId="26">
        <row r="35">
          <cell r="B35">
            <v>3491261</v>
          </cell>
          <cell r="C35">
            <v>3885576</v>
          </cell>
          <cell r="D35">
            <v>25452162</v>
          </cell>
          <cell r="E35">
            <v>30722831</v>
          </cell>
        </row>
      </sheetData>
      <sheetData sheetId="27">
        <row r="35">
          <cell r="B35">
            <v>2530253</v>
          </cell>
          <cell r="C35">
            <v>2640298</v>
          </cell>
          <cell r="D35">
            <v>20068869</v>
          </cell>
          <cell r="E35">
            <v>22146764</v>
          </cell>
        </row>
      </sheetData>
      <sheetData sheetId="28">
        <row r="35">
          <cell r="B35">
            <v>961008</v>
          </cell>
          <cell r="C35">
            <v>1245278</v>
          </cell>
          <cell r="D35">
            <v>5383293</v>
          </cell>
          <cell r="E35">
            <v>8576067</v>
          </cell>
        </row>
      </sheetData>
      <sheetData sheetId="29">
        <row r="35">
          <cell r="B35">
            <v>629951</v>
          </cell>
          <cell r="C35">
            <v>658412</v>
          </cell>
          <cell r="D35">
            <v>4947135</v>
          </cell>
          <cell r="E35">
            <v>5439865</v>
          </cell>
        </row>
      </sheetData>
      <sheetData sheetId="30">
        <row r="35">
          <cell r="B35">
            <v>300260</v>
          </cell>
          <cell r="C35">
            <v>287697</v>
          </cell>
          <cell r="D35">
            <v>2269463</v>
          </cell>
          <cell r="E35">
            <v>2879124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1"/>
  <sheetViews>
    <sheetView tabSelected="1" workbookViewId="0">
      <selection sqref="A1:DQ2"/>
    </sheetView>
  </sheetViews>
  <sheetFormatPr baseColWidth="10" defaultColWidth="9.140625" defaultRowHeight="15" x14ac:dyDescent="0.25"/>
  <cols>
    <col min="1" max="1" width="21.85546875" customWidth="1"/>
    <col min="14" max="14" width="11.7109375" customWidth="1"/>
    <col min="15" max="15" width="12.5703125" customWidth="1"/>
    <col min="44" max="44" width="10.7109375" customWidth="1"/>
    <col min="45" max="45" width="11.42578125" customWidth="1"/>
    <col min="47" max="47" width="12.140625" customWidth="1"/>
    <col min="48" max="48" width="14.7109375" customWidth="1"/>
    <col min="53" max="53" width="13.140625" customWidth="1"/>
    <col min="57" max="57" width="13.140625" customWidth="1"/>
    <col min="58" max="58" width="13.7109375" customWidth="1"/>
    <col min="88" max="88" width="11.85546875" customWidth="1"/>
    <col min="89" max="89" width="11.5703125" customWidth="1"/>
    <col min="90" max="90" width="11.42578125" customWidth="1"/>
  </cols>
  <sheetData>
    <row r="1" spans="1:121" ht="42" customHeight="1" x14ac:dyDescent="0.25">
      <c r="A1" s="1" t="s">
        <v>0</v>
      </c>
      <c r="B1" s="2" t="s">
        <v>30</v>
      </c>
      <c r="C1" s="2"/>
      <c r="D1" s="2" t="s">
        <v>1</v>
      </c>
      <c r="E1" s="2"/>
      <c r="F1" s="2"/>
      <c r="G1" s="2" t="s">
        <v>31</v>
      </c>
      <c r="H1" s="2"/>
      <c r="I1" s="2" t="s">
        <v>2</v>
      </c>
      <c r="J1" s="2"/>
      <c r="K1" s="2"/>
      <c r="L1" s="2" t="s">
        <v>32</v>
      </c>
      <c r="M1" s="2"/>
      <c r="N1" s="2" t="s">
        <v>3</v>
      </c>
      <c r="O1" s="2"/>
      <c r="P1" s="2"/>
      <c r="Q1" s="2" t="s">
        <v>33</v>
      </c>
      <c r="R1" s="2"/>
      <c r="S1" s="2" t="s">
        <v>4</v>
      </c>
      <c r="T1" s="2"/>
      <c r="U1" s="2"/>
      <c r="V1" s="2" t="s">
        <v>34</v>
      </c>
      <c r="W1" s="2"/>
      <c r="X1" s="2" t="s">
        <v>5</v>
      </c>
      <c r="Y1" s="2"/>
      <c r="Z1" s="2"/>
      <c r="AA1" s="3" t="s">
        <v>35</v>
      </c>
      <c r="AB1" s="3"/>
      <c r="AC1" s="2" t="s">
        <v>6</v>
      </c>
      <c r="AD1" s="2"/>
      <c r="AE1" s="2"/>
      <c r="AF1" s="2" t="s">
        <v>36</v>
      </c>
      <c r="AG1" s="2"/>
      <c r="AH1" s="2" t="s">
        <v>7</v>
      </c>
      <c r="AI1" s="2"/>
      <c r="AJ1" s="2"/>
      <c r="AK1" s="2" t="s">
        <v>37</v>
      </c>
      <c r="AL1" s="2"/>
      <c r="AM1" s="2" t="s">
        <v>8</v>
      </c>
      <c r="AN1" s="2"/>
      <c r="AO1" s="2"/>
      <c r="AP1" s="2" t="s">
        <v>38</v>
      </c>
      <c r="AQ1" s="2"/>
      <c r="AR1" s="2" t="s">
        <v>9</v>
      </c>
      <c r="AS1" s="2"/>
      <c r="AT1" s="2"/>
      <c r="AU1" s="2" t="s">
        <v>39</v>
      </c>
      <c r="AV1" s="2"/>
      <c r="AW1" s="2" t="s">
        <v>10</v>
      </c>
      <c r="AX1" s="2"/>
      <c r="AY1" s="2"/>
      <c r="AZ1" s="2" t="s">
        <v>40</v>
      </c>
      <c r="BA1" s="2"/>
      <c r="BB1" s="2" t="s">
        <v>11</v>
      </c>
      <c r="BC1" s="2"/>
      <c r="BD1" s="2"/>
      <c r="BE1" s="2" t="s">
        <v>41</v>
      </c>
      <c r="BF1" s="2"/>
      <c r="BG1" s="2" t="s">
        <v>12</v>
      </c>
      <c r="BH1" s="2"/>
      <c r="BI1" s="2"/>
      <c r="BJ1" s="2" t="s">
        <v>42</v>
      </c>
      <c r="BK1" s="2"/>
      <c r="BL1" s="2" t="s">
        <v>13</v>
      </c>
      <c r="BM1" s="2"/>
      <c r="BN1" s="2"/>
      <c r="BO1" s="2" t="s">
        <v>43</v>
      </c>
      <c r="BP1" s="2"/>
      <c r="BQ1" s="2" t="s">
        <v>14</v>
      </c>
      <c r="BR1" s="2"/>
      <c r="BS1" s="2"/>
      <c r="BT1" s="2" t="s">
        <v>44</v>
      </c>
      <c r="BU1" s="2"/>
      <c r="BV1" s="2" t="s">
        <v>15</v>
      </c>
      <c r="BW1" s="2"/>
      <c r="BX1" s="2"/>
      <c r="BY1" s="2" t="s">
        <v>45</v>
      </c>
      <c r="BZ1" s="2"/>
      <c r="CA1" s="2" t="s">
        <v>16</v>
      </c>
      <c r="CB1" s="2"/>
      <c r="CC1" s="2"/>
      <c r="CD1" s="2" t="s">
        <v>46</v>
      </c>
      <c r="CE1" s="2"/>
      <c r="CF1" s="2" t="s">
        <v>17</v>
      </c>
      <c r="CG1" s="2"/>
      <c r="CH1" s="2"/>
      <c r="CI1" s="2" t="s">
        <v>47</v>
      </c>
      <c r="CJ1" s="2"/>
      <c r="CK1" s="2" t="s">
        <v>18</v>
      </c>
      <c r="CL1" s="2"/>
      <c r="CM1" s="2"/>
      <c r="CN1" s="2" t="s">
        <v>48</v>
      </c>
      <c r="CO1" s="2"/>
      <c r="CP1" s="2" t="s">
        <v>19</v>
      </c>
      <c r="CQ1" s="2"/>
      <c r="CR1" s="2"/>
      <c r="CS1" s="2" t="s">
        <v>49</v>
      </c>
      <c r="CT1" s="2"/>
      <c r="CU1" s="2" t="s">
        <v>20</v>
      </c>
      <c r="CV1" s="2"/>
      <c r="CW1" s="2"/>
      <c r="CX1" s="2" t="s">
        <v>50</v>
      </c>
      <c r="CY1" s="2"/>
      <c r="CZ1" s="2" t="s">
        <v>21</v>
      </c>
      <c r="DA1" s="2"/>
      <c r="DB1" s="2"/>
      <c r="DC1" s="2" t="s">
        <v>51</v>
      </c>
      <c r="DD1" s="2"/>
      <c r="DE1" s="2" t="s">
        <v>22</v>
      </c>
      <c r="DF1" s="2"/>
      <c r="DG1" s="2"/>
      <c r="DH1" s="2" t="s">
        <v>52</v>
      </c>
      <c r="DI1" s="2"/>
      <c r="DJ1" s="2" t="s">
        <v>23</v>
      </c>
      <c r="DK1" s="2"/>
      <c r="DL1" s="2"/>
      <c r="DM1" s="2" t="s">
        <v>53</v>
      </c>
      <c r="DN1" s="2"/>
      <c r="DO1" s="2" t="s">
        <v>24</v>
      </c>
      <c r="DP1" s="2"/>
      <c r="DQ1" s="2"/>
    </row>
    <row r="2" spans="1:121" x14ac:dyDescent="0.25">
      <c r="A2" s="1"/>
      <c r="B2" s="4" t="s">
        <v>25</v>
      </c>
      <c r="C2" s="4" t="s">
        <v>26</v>
      </c>
      <c r="D2" s="4" t="s">
        <v>25</v>
      </c>
      <c r="E2" s="4" t="s">
        <v>26</v>
      </c>
      <c r="F2" s="5" t="s">
        <v>27</v>
      </c>
      <c r="G2" s="4" t="s">
        <v>25</v>
      </c>
      <c r="H2" s="4" t="s">
        <v>26</v>
      </c>
      <c r="I2" s="4" t="s">
        <v>25</v>
      </c>
      <c r="J2" s="4" t="s">
        <v>26</v>
      </c>
      <c r="K2" s="5" t="s">
        <v>27</v>
      </c>
      <c r="L2" s="4" t="s">
        <v>25</v>
      </c>
      <c r="M2" s="4" t="s">
        <v>26</v>
      </c>
      <c r="N2" s="4" t="s">
        <v>25</v>
      </c>
      <c r="O2" s="4" t="s">
        <v>26</v>
      </c>
      <c r="P2" s="5" t="s">
        <v>27</v>
      </c>
      <c r="Q2" s="4" t="s">
        <v>25</v>
      </c>
      <c r="R2" s="4" t="s">
        <v>26</v>
      </c>
      <c r="S2" s="4" t="s">
        <v>25</v>
      </c>
      <c r="T2" s="4" t="s">
        <v>26</v>
      </c>
      <c r="U2" s="5" t="s">
        <v>27</v>
      </c>
      <c r="V2" s="4" t="s">
        <v>25</v>
      </c>
      <c r="W2" s="4" t="s">
        <v>26</v>
      </c>
      <c r="X2" s="4" t="s">
        <v>25</v>
      </c>
      <c r="Y2" s="4" t="s">
        <v>26</v>
      </c>
      <c r="Z2" s="5" t="s">
        <v>27</v>
      </c>
      <c r="AA2" s="4" t="s">
        <v>25</v>
      </c>
      <c r="AB2" s="4" t="s">
        <v>26</v>
      </c>
      <c r="AC2" s="4" t="s">
        <v>25</v>
      </c>
      <c r="AD2" s="4" t="s">
        <v>26</v>
      </c>
      <c r="AE2" s="5" t="s">
        <v>27</v>
      </c>
      <c r="AF2" s="4" t="s">
        <v>25</v>
      </c>
      <c r="AG2" s="4" t="s">
        <v>26</v>
      </c>
      <c r="AH2" s="4" t="s">
        <v>25</v>
      </c>
      <c r="AI2" s="4" t="s">
        <v>26</v>
      </c>
      <c r="AJ2" s="5" t="s">
        <v>27</v>
      </c>
      <c r="AK2" s="4" t="s">
        <v>25</v>
      </c>
      <c r="AL2" s="4" t="s">
        <v>26</v>
      </c>
      <c r="AM2" s="4" t="s">
        <v>25</v>
      </c>
      <c r="AN2" s="4" t="s">
        <v>26</v>
      </c>
      <c r="AO2" s="5" t="s">
        <v>27</v>
      </c>
      <c r="AP2" s="4" t="s">
        <v>25</v>
      </c>
      <c r="AQ2" s="4" t="s">
        <v>26</v>
      </c>
      <c r="AR2" s="4" t="s">
        <v>25</v>
      </c>
      <c r="AS2" s="4" t="s">
        <v>26</v>
      </c>
      <c r="AT2" s="5" t="s">
        <v>27</v>
      </c>
      <c r="AU2" s="4" t="s">
        <v>25</v>
      </c>
      <c r="AV2" s="4" t="s">
        <v>26</v>
      </c>
      <c r="AW2" s="4" t="s">
        <v>25</v>
      </c>
      <c r="AX2" s="4" t="s">
        <v>26</v>
      </c>
      <c r="AY2" s="5" t="s">
        <v>27</v>
      </c>
      <c r="AZ2" s="4" t="s">
        <v>25</v>
      </c>
      <c r="BA2" s="4" t="s">
        <v>26</v>
      </c>
      <c r="BB2" s="4" t="s">
        <v>25</v>
      </c>
      <c r="BC2" s="4" t="s">
        <v>26</v>
      </c>
      <c r="BD2" s="5" t="s">
        <v>27</v>
      </c>
      <c r="BE2" s="4">
        <v>2022</v>
      </c>
      <c r="BF2" s="4">
        <v>2023</v>
      </c>
      <c r="BG2" s="4">
        <v>2022</v>
      </c>
      <c r="BH2" s="4">
        <v>2023</v>
      </c>
      <c r="BI2" s="5" t="s">
        <v>27</v>
      </c>
      <c r="BJ2" s="6">
        <v>2022</v>
      </c>
      <c r="BK2" s="4">
        <v>2023</v>
      </c>
      <c r="BL2" s="4">
        <v>2022</v>
      </c>
      <c r="BM2" s="4">
        <v>2023</v>
      </c>
      <c r="BN2" s="5" t="s">
        <v>27</v>
      </c>
      <c r="BO2" s="4">
        <v>2022</v>
      </c>
      <c r="BP2" s="4">
        <v>2023</v>
      </c>
      <c r="BQ2" s="4">
        <v>2022</v>
      </c>
      <c r="BR2" s="4">
        <v>2023</v>
      </c>
      <c r="BS2" s="5" t="s">
        <v>27</v>
      </c>
      <c r="BT2" s="4">
        <v>2022</v>
      </c>
      <c r="BU2" s="4">
        <v>2023</v>
      </c>
      <c r="BV2" s="4">
        <v>2022</v>
      </c>
      <c r="BW2" s="4">
        <v>2023</v>
      </c>
      <c r="BX2" s="5" t="s">
        <v>27</v>
      </c>
      <c r="BY2" s="4">
        <v>2022</v>
      </c>
      <c r="BZ2" s="4">
        <v>2023</v>
      </c>
      <c r="CA2" s="4">
        <v>2022</v>
      </c>
      <c r="CB2" s="4">
        <v>2023</v>
      </c>
      <c r="CC2" s="5" t="s">
        <v>27</v>
      </c>
      <c r="CD2" s="4">
        <v>2022</v>
      </c>
      <c r="CE2" s="4">
        <v>2023</v>
      </c>
      <c r="CF2" s="4">
        <v>2022</v>
      </c>
      <c r="CG2" s="4">
        <v>2023</v>
      </c>
      <c r="CH2" s="5" t="s">
        <v>27</v>
      </c>
      <c r="CI2" s="4" t="s">
        <v>28</v>
      </c>
      <c r="CJ2" s="4" t="s">
        <v>29</v>
      </c>
      <c r="CK2" s="4" t="s">
        <v>28</v>
      </c>
      <c r="CL2" s="4" t="s">
        <v>29</v>
      </c>
      <c r="CM2" s="5" t="s">
        <v>27</v>
      </c>
      <c r="CN2" s="4">
        <v>2022</v>
      </c>
      <c r="CO2" s="4">
        <v>2023</v>
      </c>
      <c r="CP2" s="4">
        <v>2022</v>
      </c>
      <c r="CQ2" s="4">
        <v>2023</v>
      </c>
      <c r="CR2" s="5" t="s">
        <v>27</v>
      </c>
      <c r="CS2" s="4">
        <v>2022</v>
      </c>
      <c r="CT2" s="4">
        <v>2023</v>
      </c>
      <c r="CU2" s="4">
        <v>2022</v>
      </c>
      <c r="CV2" s="4">
        <v>2023</v>
      </c>
      <c r="CW2" s="5" t="s">
        <v>27</v>
      </c>
      <c r="CX2" s="4">
        <v>2022</v>
      </c>
      <c r="CY2" s="4">
        <v>2023</v>
      </c>
      <c r="CZ2" s="4">
        <v>2022</v>
      </c>
      <c r="DA2" s="4">
        <v>2023</v>
      </c>
      <c r="DB2" s="5" t="s">
        <v>27</v>
      </c>
      <c r="DC2" s="4">
        <v>2022</v>
      </c>
      <c r="DD2" s="4">
        <v>2023</v>
      </c>
      <c r="DE2" s="4">
        <v>2022</v>
      </c>
      <c r="DF2" s="4">
        <v>2023</v>
      </c>
      <c r="DG2" s="5" t="s">
        <v>27</v>
      </c>
      <c r="DH2" s="4">
        <v>2022</v>
      </c>
      <c r="DI2" s="4">
        <v>2023</v>
      </c>
      <c r="DJ2" s="4">
        <v>2022</v>
      </c>
      <c r="DK2" s="4">
        <v>2023</v>
      </c>
      <c r="DL2" s="5" t="s">
        <v>27</v>
      </c>
      <c r="DM2" s="4">
        <v>2022</v>
      </c>
      <c r="DN2" s="4">
        <v>2023</v>
      </c>
      <c r="DO2" s="4">
        <v>2022</v>
      </c>
      <c r="DP2" s="4">
        <v>2023</v>
      </c>
      <c r="DQ2" s="5" t="s">
        <v>27</v>
      </c>
    </row>
    <row r="3" spans="1:121" x14ac:dyDescent="0.25">
      <c r="A3" s="7" t="s">
        <v>54</v>
      </c>
      <c r="B3" s="8">
        <v>635859</v>
      </c>
      <c r="C3" s="8">
        <v>846332</v>
      </c>
      <c r="D3" s="8">
        <v>6317084</v>
      </c>
      <c r="E3" s="8">
        <v>5716921</v>
      </c>
      <c r="F3" s="9">
        <v>-9.500633520149492</v>
      </c>
      <c r="G3" s="8">
        <v>729350</v>
      </c>
      <c r="H3" s="8">
        <v>485849</v>
      </c>
      <c r="I3" s="8">
        <v>3395897</v>
      </c>
      <c r="J3" s="8">
        <v>4245268</v>
      </c>
      <c r="K3" s="9">
        <v>25.01168321654043</v>
      </c>
      <c r="L3" s="8">
        <v>89717</v>
      </c>
      <c r="M3" s="8">
        <v>57911</v>
      </c>
      <c r="N3" s="8">
        <v>761567</v>
      </c>
      <c r="O3" s="8">
        <v>464565</v>
      </c>
      <c r="P3" s="9">
        <v>-38.998801156037487</v>
      </c>
      <c r="Q3" s="8">
        <v>0</v>
      </c>
      <c r="R3" s="8">
        <v>0</v>
      </c>
      <c r="S3" s="8">
        <v>99</v>
      </c>
      <c r="T3" s="8">
        <v>109</v>
      </c>
      <c r="U3" s="9">
        <v>10.1010101010101</v>
      </c>
      <c r="V3" s="8">
        <v>3286.4859999999999</v>
      </c>
      <c r="W3" s="8">
        <v>2266.0309999999999</v>
      </c>
      <c r="X3" s="8">
        <v>19072.755000000001</v>
      </c>
      <c r="Y3" s="8">
        <v>22565.06</v>
      </c>
      <c r="Z3" s="9">
        <v>18.310438109229651</v>
      </c>
      <c r="AA3" s="8">
        <v>8236</v>
      </c>
      <c r="AB3" s="8">
        <v>8921</v>
      </c>
      <c r="AC3" s="8">
        <v>42526</v>
      </c>
      <c r="AD3" s="8">
        <v>45290</v>
      </c>
      <c r="AE3" s="9">
        <v>6.4995532145040613</v>
      </c>
      <c r="AF3" s="8">
        <v>2977</v>
      </c>
      <c r="AG3" s="8">
        <v>1876</v>
      </c>
      <c r="AH3" s="8">
        <v>22866</v>
      </c>
      <c r="AI3" s="8">
        <v>22899</v>
      </c>
      <c r="AJ3" s="9">
        <v>0.14431907635791669</v>
      </c>
      <c r="AK3" s="8">
        <v>0</v>
      </c>
      <c r="AL3" s="8">
        <v>0</v>
      </c>
      <c r="AM3" s="8">
        <v>0</v>
      </c>
      <c r="AN3" s="8">
        <v>0</v>
      </c>
      <c r="AO3" s="9" t="s">
        <v>75</v>
      </c>
      <c r="AP3" s="8">
        <v>387028</v>
      </c>
      <c r="AQ3" s="8">
        <v>91179</v>
      </c>
      <c r="AR3" s="8">
        <v>883505</v>
      </c>
      <c r="AS3" s="8">
        <v>1551758</v>
      </c>
      <c r="AT3" s="9">
        <v>75.636583833707789</v>
      </c>
      <c r="AU3" s="8">
        <v>0</v>
      </c>
      <c r="AV3" s="8">
        <v>0</v>
      </c>
      <c r="AW3" s="8">
        <v>0</v>
      </c>
      <c r="AX3" s="8">
        <v>0</v>
      </c>
      <c r="AY3" s="9" t="s">
        <v>75</v>
      </c>
      <c r="AZ3" s="8">
        <v>0</v>
      </c>
      <c r="BA3" s="8">
        <v>0</v>
      </c>
      <c r="BB3" s="8">
        <v>0</v>
      </c>
      <c r="BC3" s="8">
        <v>0</v>
      </c>
      <c r="BD3" s="9" t="s">
        <v>75</v>
      </c>
      <c r="BE3" s="8">
        <v>0</v>
      </c>
      <c r="BF3" s="8">
        <v>0</v>
      </c>
      <c r="BG3" s="8">
        <v>0</v>
      </c>
      <c r="BH3" s="8">
        <v>0</v>
      </c>
      <c r="BI3" s="9" t="s">
        <v>75</v>
      </c>
      <c r="BJ3" s="8">
        <v>0</v>
      </c>
      <c r="BK3" s="8">
        <v>0</v>
      </c>
      <c r="BL3" s="8">
        <v>8</v>
      </c>
      <c r="BM3" s="8">
        <v>9</v>
      </c>
      <c r="BN3" s="9">
        <v>12.5</v>
      </c>
      <c r="BO3" s="8">
        <v>0</v>
      </c>
      <c r="BP3" s="8">
        <v>0</v>
      </c>
      <c r="BQ3" s="8">
        <v>0</v>
      </c>
      <c r="BR3" s="8">
        <v>0</v>
      </c>
      <c r="BS3" s="9" t="s">
        <v>75</v>
      </c>
      <c r="BT3" s="8">
        <v>0</v>
      </c>
      <c r="BU3" s="8">
        <v>0</v>
      </c>
      <c r="BV3" s="8">
        <v>0</v>
      </c>
      <c r="BW3" s="8">
        <v>0</v>
      </c>
      <c r="BX3" s="9" t="s">
        <v>75</v>
      </c>
      <c r="BY3" s="8">
        <v>0</v>
      </c>
      <c r="BZ3" s="8">
        <v>0</v>
      </c>
      <c r="CA3" s="8">
        <v>8</v>
      </c>
      <c r="CB3" s="8">
        <v>9</v>
      </c>
      <c r="CC3" s="9">
        <v>12.5</v>
      </c>
      <c r="CD3" s="8">
        <v>110</v>
      </c>
      <c r="CE3" s="8">
        <v>108</v>
      </c>
      <c r="CF3" s="8">
        <v>800</v>
      </c>
      <c r="CG3" s="8">
        <v>829</v>
      </c>
      <c r="CH3" s="9">
        <v>3.625</v>
      </c>
      <c r="CI3" s="8">
        <v>3123947</v>
      </c>
      <c r="CJ3" s="8">
        <v>3733462</v>
      </c>
      <c r="CK3" s="8">
        <v>18932632</v>
      </c>
      <c r="CL3" s="8">
        <v>20901091</v>
      </c>
      <c r="CM3" s="9">
        <v>10.397175627773249</v>
      </c>
      <c r="CN3" s="8">
        <v>21</v>
      </c>
      <c r="CO3" s="8">
        <v>22</v>
      </c>
      <c r="CP3" s="8">
        <v>97</v>
      </c>
      <c r="CQ3" s="8">
        <v>101</v>
      </c>
      <c r="CR3" s="9">
        <v>4.1237113402061851</v>
      </c>
      <c r="CS3" s="8">
        <v>36524</v>
      </c>
      <c r="CT3" s="8">
        <v>53353</v>
      </c>
      <c r="CU3" s="8">
        <v>151395</v>
      </c>
      <c r="CV3" s="8">
        <v>254638</v>
      </c>
      <c r="CW3" s="9">
        <v>68.194458205356852</v>
      </c>
      <c r="CX3" s="8">
        <v>0</v>
      </c>
      <c r="CY3" s="8">
        <v>0</v>
      </c>
      <c r="CZ3" s="8">
        <v>0</v>
      </c>
      <c r="DA3" s="8">
        <v>0</v>
      </c>
      <c r="DB3" s="9" t="s">
        <v>75</v>
      </c>
      <c r="DC3" s="8">
        <v>36524</v>
      </c>
      <c r="DD3" s="8">
        <v>53353</v>
      </c>
      <c r="DE3" s="8">
        <v>151395</v>
      </c>
      <c r="DF3" s="8">
        <v>254638</v>
      </c>
      <c r="DG3" s="9">
        <v>68.194458205356852</v>
      </c>
      <c r="DH3" s="8">
        <v>0</v>
      </c>
      <c r="DI3" s="8">
        <v>0</v>
      </c>
      <c r="DJ3" s="8">
        <v>0</v>
      </c>
      <c r="DK3" s="8">
        <v>0</v>
      </c>
      <c r="DL3" s="9" t="s">
        <v>75</v>
      </c>
      <c r="DM3" s="8">
        <v>0</v>
      </c>
      <c r="DN3" s="8">
        <v>0</v>
      </c>
      <c r="DO3" s="8">
        <v>0</v>
      </c>
      <c r="DP3" s="8">
        <v>0</v>
      </c>
      <c r="DQ3" s="9" t="s">
        <v>75</v>
      </c>
    </row>
    <row r="4" spans="1:121" x14ac:dyDescent="0.25">
      <c r="A4" s="7" t="s">
        <v>55</v>
      </c>
      <c r="B4" s="8">
        <v>2002</v>
      </c>
      <c r="C4" s="8">
        <v>4014</v>
      </c>
      <c r="D4" s="8">
        <v>19007</v>
      </c>
      <c r="E4" s="8">
        <v>32032</v>
      </c>
      <c r="F4" s="9">
        <v>68.527384647761352</v>
      </c>
      <c r="G4" s="8">
        <v>139028</v>
      </c>
      <c r="H4" s="8">
        <v>125706</v>
      </c>
      <c r="I4" s="8">
        <v>1234827</v>
      </c>
      <c r="J4" s="8">
        <v>1390209</v>
      </c>
      <c r="K4" s="9">
        <v>12.58330114258921</v>
      </c>
      <c r="L4" s="8">
        <v>123325</v>
      </c>
      <c r="M4" s="8">
        <v>142804</v>
      </c>
      <c r="N4" s="8">
        <v>1156205</v>
      </c>
      <c r="O4" s="8">
        <v>990025</v>
      </c>
      <c r="P4" s="9">
        <v>-14.37288370141972</v>
      </c>
      <c r="Q4" s="8">
        <v>108274</v>
      </c>
      <c r="R4" s="8">
        <v>105985</v>
      </c>
      <c r="S4" s="8">
        <v>1038088</v>
      </c>
      <c r="T4" s="8">
        <v>832883</v>
      </c>
      <c r="U4" s="9">
        <v>-19.767591957521901</v>
      </c>
      <c r="V4" s="8">
        <v>0</v>
      </c>
      <c r="W4" s="8">
        <v>0</v>
      </c>
      <c r="X4" s="8">
        <v>377.81</v>
      </c>
      <c r="Y4" s="8">
        <v>0</v>
      </c>
      <c r="Z4" s="9">
        <v>-100</v>
      </c>
      <c r="AA4" s="8">
        <v>1713</v>
      </c>
      <c r="AB4" s="8">
        <v>2893</v>
      </c>
      <c r="AC4" s="8">
        <v>15702</v>
      </c>
      <c r="AD4" s="8">
        <v>22226</v>
      </c>
      <c r="AE4" s="9">
        <v>41.548847280601187</v>
      </c>
      <c r="AF4" s="8">
        <v>187</v>
      </c>
      <c r="AG4" s="8">
        <v>103</v>
      </c>
      <c r="AH4" s="8">
        <v>1816</v>
      </c>
      <c r="AI4" s="8">
        <v>1393</v>
      </c>
      <c r="AJ4" s="9">
        <v>-23.292951541850211</v>
      </c>
      <c r="AK4" s="8">
        <v>0</v>
      </c>
      <c r="AL4" s="8">
        <v>0</v>
      </c>
      <c r="AM4" s="8">
        <v>0</v>
      </c>
      <c r="AN4" s="8">
        <v>0</v>
      </c>
      <c r="AO4" s="9" t="s">
        <v>75</v>
      </c>
      <c r="AP4" s="8">
        <v>110</v>
      </c>
      <c r="AQ4" s="8">
        <v>0</v>
      </c>
      <c r="AR4" s="8">
        <v>17547</v>
      </c>
      <c r="AS4" s="8">
        <v>15158</v>
      </c>
      <c r="AT4" s="9">
        <v>-13.61486293953382</v>
      </c>
      <c r="AU4" s="8">
        <v>110</v>
      </c>
      <c r="AV4" s="8">
        <v>0</v>
      </c>
      <c r="AW4" s="8">
        <v>17547</v>
      </c>
      <c r="AX4" s="8">
        <v>15158</v>
      </c>
      <c r="AY4" s="9">
        <v>-13.61486293953382</v>
      </c>
      <c r="AZ4" s="8">
        <v>4848</v>
      </c>
      <c r="BA4" s="8">
        <v>648</v>
      </c>
      <c r="BB4" s="8">
        <v>49694</v>
      </c>
      <c r="BC4" s="8">
        <v>12008</v>
      </c>
      <c r="BD4" s="9">
        <v>-75.836117036261925</v>
      </c>
      <c r="BE4" s="8">
        <v>200</v>
      </c>
      <c r="BF4" s="8">
        <v>130</v>
      </c>
      <c r="BG4" s="8">
        <v>2084</v>
      </c>
      <c r="BH4" s="8">
        <v>530</v>
      </c>
      <c r="BI4" s="9">
        <v>-74.568138195777351</v>
      </c>
      <c r="BJ4" s="8">
        <v>17400.25</v>
      </c>
      <c r="BK4" s="8">
        <v>17295.5</v>
      </c>
      <c r="BL4" s="8">
        <v>159481.5</v>
      </c>
      <c r="BM4" s="8">
        <v>130491.75</v>
      </c>
      <c r="BN4" s="9">
        <v>-18.1775002116233</v>
      </c>
      <c r="BO4" s="8">
        <v>8</v>
      </c>
      <c r="BP4" s="8">
        <v>0</v>
      </c>
      <c r="BQ4" s="8">
        <v>1415</v>
      </c>
      <c r="BR4" s="8">
        <v>1614.5</v>
      </c>
      <c r="BS4" s="9">
        <v>14.098939929328621</v>
      </c>
      <c r="BT4" s="8">
        <v>15491.25</v>
      </c>
      <c r="BU4" s="8">
        <v>15096.5</v>
      </c>
      <c r="BV4" s="8">
        <v>136896.25</v>
      </c>
      <c r="BW4" s="8">
        <v>111452</v>
      </c>
      <c r="BX4" s="9">
        <v>-18.586520814120181</v>
      </c>
      <c r="BY4" s="8">
        <v>1901</v>
      </c>
      <c r="BZ4" s="8">
        <v>2199</v>
      </c>
      <c r="CA4" s="8">
        <v>21170.25</v>
      </c>
      <c r="CB4" s="8">
        <v>17425.25</v>
      </c>
      <c r="CC4" s="9">
        <v>-17.689918635821499</v>
      </c>
      <c r="CD4" s="8">
        <v>59</v>
      </c>
      <c r="CE4" s="8">
        <v>92</v>
      </c>
      <c r="CF4" s="8">
        <v>488</v>
      </c>
      <c r="CG4" s="8">
        <v>652</v>
      </c>
      <c r="CH4" s="9">
        <v>33.606557377049171</v>
      </c>
      <c r="CI4" s="8">
        <v>1101460</v>
      </c>
      <c r="CJ4" s="8">
        <v>1506540</v>
      </c>
      <c r="CK4" s="8">
        <v>8556798</v>
      </c>
      <c r="CL4" s="8">
        <v>10907785</v>
      </c>
      <c r="CM4" s="9">
        <v>27.47507887880489</v>
      </c>
      <c r="CN4" s="8">
        <v>6</v>
      </c>
      <c r="CO4" s="8">
        <v>9</v>
      </c>
      <c r="CP4" s="8">
        <v>40</v>
      </c>
      <c r="CQ4" s="8">
        <v>60</v>
      </c>
      <c r="CR4" s="9">
        <v>50</v>
      </c>
      <c r="CS4" s="8">
        <v>27524</v>
      </c>
      <c r="CT4" s="8">
        <v>43272</v>
      </c>
      <c r="CU4" s="8">
        <v>173950</v>
      </c>
      <c r="CV4" s="8">
        <v>289727</v>
      </c>
      <c r="CW4" s="9">
        <v>66.557631503305544</v>
      </c>
      <c r="CX4" s="8">
        <v>11926</v>
      </c>
      <c r="CY4" s="8">
        <v>21593</v>
      </c>
      <c r="CZ4" s="8">
        <v>93871</v>
      </c>
      <c r="DA4" s="8">
        <v>142014</v>
      </c>
      <c r="DB4" s="9">
        <v>51.286339764144401</v>
      </c>
      <c r="DC4" s="8">
        <v>15598</v>
      </c>
      <c r="DD4" s="8">
        <v>21679</v>
      </c>
      <c r="DE4" s="8">
        <v>80079</v>
      </c>
      <c r="DF4" s="8">
        <v>147713</v>
      </c>
      <c r="DG4" s="9">
        <v>84.459096642065958</v>
      </c>
      <c r="DH4" s="8">
        <v>3122</v>
      </c>
      <c r="DI4" s="8">
        <v>5161</v>
      </c>
      <c r="DJ4" s="8">
        <v>22251</v>
      </c>
      <c r="DK4" s="8">
        <v>35185</v>
      </c>
      <c r="DL4" s="9">
        <v>58.127724596647333</v>
      </c>
      <c r="DM4" s="8">
        <v>191</v>
      </c>
      <c r="DN4" s="8">
        <v>152</v>
      </c>
      <c r="DO4" s="8">
        <v>1199</v>
      </c>
      <c r="DP4" s="8">
        <v>1653</v>
      </c>
      <c r="DQ4" s="9">
        <v>37.864887406171817</v>
      </c>
    </row>
    <row r="5" spans="1:121" x14ac:dyDescent="0.25">
      <c r="A5" s="7" t="s">
        <v>56</v>
      </c>
      <c r="B5" s="8">
        <v>9822</v>
      </c>
      <c r="C5" s="8">
        <v>0</v>
      </c>
      <c r="D5" s="8">
        <v>72923</v>
      </c>
      <c r="E5" s="8">
        <v>15227</v>
      </c>
      <c r="F5" s="9">
        <v>-79.11907080070759</v>
      </c>
      <c r="G5" s="8">
        <v>189290</v>
      </c>
      <c r="H5" s="8">
        <v>312113</v>
      </c>
      <c r="I5" s="8">
        <v>2950517</v>
      </c>
      <c r="J5" s="8">
        <v>3064053</v>
      </c>
      <c r="K5" s="9">
        <v>3.8480035871679381</v>
      </c>
      <c r="L5" s="8">
        <v>103144</v>
      </c>
      <c r="M5" s="8">
        <v>85237</v>
      </c>
      <c r="N5" s="8">
        <v>1161344</v>
      </c>
      <c r="O5" s="8">
        <v>907318</v>
      </c>
      <c r="P5" s="9">
        <v>-21.87345007164113</v>
      </c>
      <c r="Q5" s="8">
        <v>14888</v>
      </c>
      <c r="R5" s="8">
        <v>22654</v>
      </c>
      <c r="S5" s="8">
        <v>312991</v>
      </c>
      <c r="T5" s="8">
        <v>149725</v>
      </c>
      <c r="U5" s="9">
        <v>-52.163161241058049</v>
      </c>
      <c r="V5" s="8">
        <v>254.999</v>
      </c>
      <c r="W5" s="8">
        <v>284.22399999999988</v>
      </c>
      <c r="X5" s="8">
        <v>2481.4929999999999</v>
      </c>
      <c r="Y5" s="8">
        <v>2663.8670000000002</v>
      </c>
      <c r="Z5" s="9">
        <v>7.3493658857792061</v>
      </c>
      <c r="AA5" s="8">
        <v>8106</v>
      </c>
      <c r="AB5" s="8">
        <v>9278</v>
      </c>
      <c r="AC5" s="8">
        <v>61277</v>
      </c>
      <c r="AD5" s="8">
        <v>74491</v>
      </c>
      <c r="AE5" s="9">
        <v>21.564371623937209</v>
      </c>
      <c r="AF5" s="8">
        <v>4399</v>
      </c>
      <c r="AG5" s="8">
        <v>4327</v>
      </c>
      <c r="AH5" s="8">
        <v>31378</v>
      </c>
      <c r="AI5" s="8">
        <v>38458</v>
      </c>
      <c r="AJ5" s="9">
        <v>22.563579578048319</v>
      </c>
      <c r="AK5" s="8">
        <v>0</v>
      </c>
      <c r="AL5" s="8">
        <v>0</v>
      </c>
      <c r="AM5" s="8">
        <v>0</v>
      </c>
      <c r="AN5" s="8">
        <v>0</v>
      </c>
      <c r="AO5" s="9" t="s">
        <v>75</v>
      </c>
      <c r="AP5" s="8">
        <v>124</v>
      </c>
      <c r="AQ5" s="8">
        <v>0</v>
      </c>
      <c r="AR5" s="8">
        <v>11314</v>
      </c>
      <c r="AS5" s="8">
        <v>43</v>
      </c>
      <c r="AT5" s="9">
        <v>-99.619939897472165</v>
      </c>
      <c r="AU5" s="8">
        <v>124</v>
      </c>
      <c r="AV5" s="8">
        <v>0</v>
      </c>
      <c r="AW5" s="8">
        <v>783</v>
      </c>
      <c r="AX5" s="8">
        <v>43</v>
      </c>
      <c r="AY5" s="9">
        <v>-94.508301404853128</v>
      </c>
      <c r="AZ5" s="8">
        <v>50227</v>
      </c>
      <c r="BA5" s="8">
        <v>51919</v>
      </c>
      <c r="BB5" s="8">
        <v>643299</v>
      </c>
      <c r="BC5" s="8">
        <v>565001</v>
      </c>
      <c r="BD5" s="9">
        <v>-12.171323132788959</v>
      </c>
      <c r="BE5" s="8">
        <v>2868</v>
      </c>
      <c r="BF5" s="8">
        <v>2910</v>
      </c>
      <c r="BG5" s="8">
        <v>32497</v>
      </c>
      <c r="BH5" s="8">
        <v>29238</v>
      </c>
      <c r="BI5" s="9">
        <v>-10.02861802627935</v>
      </c>
      <c r="BJ5" s="8">
        <v>1178.5</v>
      </c>
      <c r="BK5" s="8">
        <v>1593</v>
      </c>
      <c r="BL5" s="8">
        <v>18601.5</v>
      </c>
      <c r="BM5" s="8">
        <v>12079</v>
      </c>
      <c r="BN5" s="9">
        <v>-35.064376528774559</v>
      </c>
      <c r="BO5" s="8">
        <v>62</v>
      </c>
      <c r="BP5" s="8">
        <v>0</v>
      </c>
      <c r="BQ5" s="8">
        <v>329</v>
      </c>
      <c r="BR5" s="8">
        <v>17</v>
      </c>
      <c r="BS5" s="9">
        <v>-94.832826747720361</v>
      </c>
      <c r="BT5" s="8">
        <v>320</v>
      </c>
      <c r="BU5" s="8">
        <v>583</v>
      </c>
      <c r="BV5" s="8">
        <v>2457.5</v>
      </c>
      <c r="BW5" s="8">
        <v>5531.5</v>
      </c>
      <c r="BX5" s="9">
        <v>125.08646998982709</v>
      </c>
      <c r="BY5" s="8">
        <v>796.5</v>
      </c>
      <c r="BZ5" s="8">
        <v>1010</v>
      </c>
      <c r="CA5" s="8">
        <v>15815</v>
      </c>
      <c r="CB5" s="8">
        <v>6530.5</v>
      </c>
      <c r="CC5" s="9">
        <v>-58.706923806512798</v>
      </c>
      <c r="CD5" s="8">
        <v>165</v>
      </c>
      <c r="CE5" s="8">
        <v>186</v>
      </c>
      <c r="CF5" s="8">
        <v>1385</v>
      </c>
      <c r="CG5" s="8">
        <v>1525</v>
      </c>
      <c r="CH5" s="9">
        <v>10.108303249097469</v>
      </c>
      <c r="CI5" s="8">
        <v>2698484</v>
      </c>
      <c r="CJ5" s="8">
        <v>3481657</v>
      </c>
      <c r="CK5" s="8">
        <v>22038012</v>
      </c>
      <c r="CL5" s="8">
        <v>27565771</v>
      </c>
      <c r="CM5" s="9">
        <v>25.082838687990549</v>
      </c>
      <c r="CN5" s="8">
        <v>0</v>
      </c>
      <c r="CO5" s="8">
        <v>3</v>
      </c>
      <c r="CP5" s="8">
        <v>9</v>
      </c>
      <c r="CQ5" s="8">
        <v>15</v>
      </c>
      <c r="CR5" s="9">
        <v>66.666666666666657</v>
      </c>
      <c r="CS5" s="8">
        <v>77931</v>
      </c>
      <c r="CT5" s="8">
        <v>85364</v>
      </c>
      <c r="CU5" s="8">
        <v>617678</v>
      </c>
      <c r="CV5" s="8">
        <v>733856</v>
      </c>
      <c r="CW5" s="9">
        <v>18.808829195794569</v>
      </c>
      <c r="CX5" s="8">
        <v>77931</v>
      </c>
      <c r="CY5" s="8">
        <v>83074</v>
      </c>
      <c r="CZ5" s="8">
        <v>615017</v>
      </c>
      <c r="DA5" s="8">
        <v>727231</v>
      </c>
      <c r="DB5" s="9">
        <v>18.2456745098103</v>
      </c>
      <c r="DC5" s="8">
        <v>0</v>
      </c>
      <c r="DD5" s="8">
        <v>2290</v>
      </c>
      <c r="DE5" s="8">
        <v>2661</v>
      </c>
      <c r="DF5" s="8">
        <v>6625</v>
      </c>
      <c r="DG5" s="9">
        <v>148.96655392709511</v>
      </c>
      <c r="DH5" s="8">
        <v>18223</v>
      </c>
      <c r="DI5" s="8">
        <v>21389</v>
      </c>
      <c r="DJ5" s="8">
        <v>142990</v>
      </c>
      <c r="DK5" s="8">
        <v>185192</v>
      </c>
      <c r="DL5" s="9">
        <v>29.513952024617119</v>
      </c>
      <c r="DM5" s="8">
        <v>97</v>
      </c>
      <c r="DN5" s="8">
        <v>114</v>
      </c>
      <c r="DO5" s="8">
        <v>2081</v>
      </c>
      <c r="DP5" s="8">
        <v>1752</v>
      </c>
      <c r="DQ5" s="9">
        <v>-15.80970687169631</v>
      </c>
    </row>
    <row r="6" spans="1:121" x14ac:dyDescent="0.25">
      <c r="A6" s="7" t="s">
        <v>57</v>
      </c>
      <c r="B6" s="8">
        <v>48276</v>
      </c>
      <c r="C6" s="8">
        <v>51484</v>
      </c>
      <c r="D6" s="8">
        <v>495960</v>
      </c>
      <c r="E6" s="8">
        <v>526843</v>
      </c>
      <c r="F6" s="9">
        <v>6.2269134607629582</v>
      </c>
      <c r="G6" s="8">
        <v>159050</v>
      </c>
      <c r="H6" s="8">
        <v>213559</v>
      </c>
      <c r="I6" s="8">
        <v>2223941</v>
      </c>
      <c r="J6" s="8">
        <v>2154717</v>
      </c>
      <c r="K6" s="9">
        <v>-3.112672503452202</v>
      </c>
      <c r="L6" s="8">
        <v>60271</v>
      </c>
      <c r="M6" s="8">
        <v>117831</v>
      </c>
      <c r="N6" s="8">
        <v>788012</v>
      </c>
      <c r="O6" s="8">
        <v>895531</v>
      </c>
      <c r="P6" s="9">
        <v>13.64433536545128</v>
      </c>
      <c r="Q6" s="8">
        <v>0</v>
      </c>
      <c r="R6" s="8">
        <v>0</v>
      </c>
      <c r="S6" s="8">
        <v>0</v>
      </c>
      <c r="T6" s="8">
        <v>9</v>
      </c>
      <c r="U6" s="9" t="s">
        <v>75</v>
      </c>
      <c r="V6" s="8">
        <v>755.52499999999998</v>
      </c>
      <c r="W6" s="8">
        <v>334.46499999999997</v>
      </c>
      <c r="X6" s="8">
        <v>12247.364</v>
      </c>
      <c r="Y6" s="8">
        <v>6286.7040000000025</v>
      </c>
      <c r="Z6" s="9">
        <v>-48.668921736954978</v>
      </c>
      <c r="AA6" s="8">
        <v>4315</v>
      </c>
      <c r="AB6" s="8">
        <v>3206</v>
      </c>
      <c r="AC6" s="8">
        <v>44028</v>
      </c>
      <c r="AD6" s="8">
        <v>39395</v>
      </c>
      <c r="AE6" s="9">
        <v>-10.5228490960298</v>
      </c>
      <c r="AF6" s="8">
        <v>949</v>
      </c>
      <c r="AG6" s="8">
        <v>722</v>
      </c>
      <c r="AH6" s="8">
        <v>13089</v>
      </c>
      <c r="AI6" s="8">
        <v>10667</v>
      </c>
      <c r="AJ6" s="9">
        <v>-18.504087401634958</v>
      </c>
      <c r="AK6" s="8">
        <v>0</v>
      </c>
      <c r="AL6" s="8">
        <v>0</v>
      </c>
      <c r="AM6" s="8">
        <v>0</v>
      </c>
      <c r="AN6" s="8">
        <v>0</v>
      </c>
      <c r="AO6" s="9" t="s">
        <v>75</v>
      </c>
      <c r="AP6" s="8">
        <v>0</v>
      </c>
      <c r="AQ6" s="8">
        <v>0</v>
      </c>
      <c r="AR6" s="8">
        <v>6050</v>
      </c>
      <c r="AS6" s="8">
        <v>33000</v>
      </c>
      <c r="AT6" s="9">
        <v>445.4545454545455</v>
      </c>
      <c r="AU6" s="8">
        <v>0</v>
      </c>
      <c r="AV6" s="8">
        <v>0</v>
      </c>
      <c r="AW6" s="8">
        <v>0</v>
      </c>
      <c r="AX6" s="8">
        <v>0</v>
      </c>
      <c r="AY6" s="9" t="s">
        <v>75</v>
      </c>
      <c r="AZ6" s="8">
        <v>1</v>
      </c>
      <c r="BA6" s="8">
        <v>0</v>
      </c>
      <c r="BB6" s="8">
        <v>45</v>
      </c>
      <c r="BC6" s="8">
        <v>0</v>
      </c>
      <c r="BD6" s="9">
        <v>-100</v>
      </c>
      <c r="BE6" s="8">
        <v>0</v>
      </c>
      <c r="BF6" s="8">
        <v>0</v>
      </c>
      <c r="BG6" s="8">
        <v>0</v>
      </c>
      <c r="BH6" s="8">
        <v>0</v>
      </c>
      <c r="BI6" s="9" t="s">
        <v>75</v>
      </c>
      <c r="BJ6" s="8">
        <v>0</v>
      </c>
      <c r="BK6" s="8">
        <v>0</v>
      </c>
      <c r="BL6" s="8">
        <v>0</v>
      </c>
      <c r="BM6" s="8">
        <v>0</v>
      </c>
      <c r="BN6" s="9" t="s">
        <v>75</v>
      </c>
      <c r="BO6" s="8">
        <v>0</v>
      </c>
      <c r="BP6" s="8">
        <v>0</v>
      </c>
      <c r="BQ6" s="8">
        <v>0</v>
      </c>
      <c r="BR6" s="8">
        <v>0</v>
      </c>
      <c r="BS6" s="9" t="s">
        <v>75</v>
      </c>
      <c r="BT6" s="8">
        <v>0</v>
      </c>
      <c r="BU6" s="8">
        <v>0</v>
      </c>
      <c r="BV6" s="8">
        <v>0</v>
      </c>
      <c r="BW6" s="8">
        <v>0</v>
      </c>
      <c r="BX6" s="9" t="s">
        <v>75</v>
      </c>
      <c r="BY6" s="8">
        <v>0</v>
      </c>
      <c r="BZ6" s="8">
        <v>0</v>
      </c>
      <c r="CA6" s="8">
        <v>0</v>
      </c>
      <c r="CB6" s="8">
        <v>0</v>
      </c>
      <c r="CC6" s="9" t="s">
        <v>75</v>
      </c>
      <c r="CD6" s="8">
        <v>54</v>
      </c>
      <c r="CE6" s="8">
        <v>73</v>
      </c>
      <c r="CF6" s="8">
        <v>597</v>
      </c>
      <c r="CG6" s="8">
        <v>614</v>
      </c>
      <c r="CH6" s="9">
        <v>2.847571189279734</v>
      </c>
      <c r="CI6" s="8">
        <v>454230</v>
      </c>
      <c r="CJ6" s="8">
        <v>530612</v>
      </c>
      <c r="CK6" s="8">
        <v>4375576</v>
      </c>
      <c r="CL6" s="8">
        <v>4967429</v>
      </c>
      <c r="CM6" s="9">
        <v>13.526287739031391</v>
      </c>
      <c r="CN6" s="8">
        <v>0</v>
      </c>
      <c r="CO6" s="8">
        <v>0</v>
      </c>
      <c r="CP6" s="8">
        <v>3</v>
      </c>
      <c r="CQ6" s="8">
        <v>0</v>
      </c>
      <c r="CR6" s="9">
        <v>-100</v>
      </c>
      <c r="CS6" s="8">
        <v>0</v>
      </c>
      <c r="CT6" s="8">
        <v>0</v>
      </c>
      <c r="CU6" s="8">
        <v>166</v>
      </c>
      <c r="CV6" s="8">
        <v>0</v>
      </c>
      <c r="CW6" s="9">
        <v>-100</v>
      </c>
      <c r="CX6" s="8">
        <v>0</v>
      </c>
      <c r="CY6" s="8">
        <v>0</v>
      </c>
      <c r="CZ6" s="8">
        <v>0</v>
      </c>
      <c r="DA6" s="8">
        <v>0</v>
      </c>
      <c r="DB6" s="9" t="s">
        <v>75</v>
      </c>
      <c r="DC6" s="8">
        <v>0</v>
      </c>
      <c r="DD6" s="8">
        <v>0</v>
      </c>
      <c r="DE6" s="8">
        <v>166</v>
      </c>
      <c r="DF6" s="8">
        <v>0</v>
      </c>
      <c r="DG6" s="9">
        <v>-100</v>
      </c>
      <c r="DH6" s="8">
        <v>0</v>
      </c>
      <c r="DI6" s="8">
        <v>0</v>
      </c>
      <c r="DJ6" s="8">
        <v>0</v>
      </c>
      <c r="DK6" s="8">
        <v>0</v>
      </c>
      <c r="DL6" s="9" t="s">
        <v>75</v>
      </c>
      <c r="DM6" s="8">
        <v>0</v>
      </c>
      <c r="DN6" s="8">
        <v>0</v>
      </c>
      <c r="DO6" s="8">
        <v>0</v>
      </c>
      <c r="DP6" s="8">
        <v>0</v>
      </c>
      <c r="DQ6" s="9" t="s">
        <v>75</v>
      </c>
    </row>
    <row r="7" spans="1:121" x14ac:dyDescent="0.25">
      <c r="A7" s="7" t="s">
        <v>58</v>
      </c>
      <c r="B7" s="8">
        <v>1795480</v>
      </c>
      <c r="C7" s="8">
        <v>2105449</v>
      </c>
      <c r="D7" s="8">
        <v>20850821</v>
      </c>
      <c r="E7" s="8">
        <v>19710205</v>
      </c>
      <c r="F7" s="9">
        <v>-5.4703649319132381</v>
      </c>
      <c r="G7" s="8">
        <v>192043</v>
      </c>
      <c r="H7" s="8">
        <v>19725</v>
      </c>
      <c r="I7" s="8">
        <v>1252419</v>
      </c>
      <c r="J7" s="8">
        <v>350655</v>
      </c>
      <c r="K7" s="9">
        <v>-72.001782151181033</v>
      </c>
      <c r="L7" s="8">
        <v>5888177</v>
      </c>
      <c r="M7" s="8">
        <v>5552044</v>
      </c>
      <c r="N7" s="8">
        <v>53362855</v>
      </c>
      <c r="O7" s="8">
        <v>52697836</v>
      </c>
      <c r="P7" s="9">
        <v>-1.2462208028412221</v>
      </c>
      <c r="Q7" s="8">
        <v>4827024</v>
      </c>
      <c r="R7" s="8">
        <v>4636813</v>
      </c>
      <c r="S7" s="8">
        <v>42393366</v>
      </c>
      <c r="T7" s="8">
        <v>42462716</v>
      </c>
      <c r="U7" s="9">
        <v>0.1635869159339762</v>
      </c>
      <c r="V7" s="8">
        <v>116.97</v>
      </c>
      <c r="W7" s="8">
        <v>143.95699999999999</v>
      </c>
      <c r="X7" s="8">
        <v>638.98</v>
      </c>
      <c r="Y7" s="8">
        <v>621.78099999999995</v>
      </c>
      <c r="Z7" s="9">
        <v>-2.69163354095592</v>
      </c>
      <c r="AA7" s="8">
        <v>360331</v>
      </c>
      <c r="AB7" s="8">
        <v>320885</v>
      </c>
      <c r="AC7" s="8">
        <v>3057529</v>
      </c>
      <c r="AD7" s="8">
        <v>2779724</v>
      </c>
      <c r="AE7" s="9">
        <v>-9.0859318096410533</v>
      </c>
      <c r="AF7" s="8">
        <v>345405</v>
      </c>
      <c r="AG7" s="8">
        <v>307508</v>
      </c>
      <c r="AH7" s="8">
        <v>2911303</v>
      </c>
      <c r="AI7" s="8">
        <v>2647980</v>
      </c>
      <c r="AJ7" s="9">
        <v>-9.0448503642527101</v>
      </c>
      <c r="AK7" s="8">
        <v>361219</v>
      </c>
      <c r="AL7" s="8">
        <v>316460</v>
      </c>
      <c r="AM7" s="8">
        <v>2688849</v>
      </c>
      <c r="AN7" s="8">
        <v>2793645</v>
      </c>
      <c r="AO7" s="9">
        <v>3.8974297180689632</v>
      </c>
      <c r="AP7" s="8">
        <v>5171824</v>
      </c>
      <c r="AQ7" s="8">
        <v>5207786</v>
      </c>
      <c r="AR7" s="8">
        <v>47213921</v>
      </c>
      <c r="AS7" s="8">
        <v>47455923</v>
      </c>
      <c r="AT7" s="9">
        <v>0.5125649276195503</v>
      </c>
      <c r="AU7" s="8">
        <v>4276336</v>
      </c>
      <c r="AV7" s="8">
        <v>4126994</v>
      </c>
      <c r="AW7" s="8">
        <v>37598223</v>
      </c>
      <c r="AX7" s="8">
        <v>37788188</v>
      </c>
      <c r="AY7" s="9">
        <v>0.50524994226455533</v>
      </c>
      <c r="AZ7" s="8">
        <v>1056973</v>
      </c>
      <c r="BA7" s="8">
        <v>905147</v>
      </c>
      <c r="BB7" s="8">
        <v>10879400</v>
      </c>
      <c r="BC7" s="8">
        <v>10179551</v>
      </c>
      <c r="BD7" s="9">
        <v>-6.4327904112359127</v>
      </c>
      <c r="BE7" s="8">
        <v>32386</v>
      </c>
      <c r="BF7" s="8">
        <v>31459</v>
      </c>
      <c r="BG7" s="8">
        <v>347754</v>
      </c>
      <c r="BH7" s="8">
        <v>343622</v>
      </c>
      <c r="BI7" s="9">
        <v>-1.1881962536735671</v>
      </c>
      <c r="BJ7" s="8">
        <v>407662</v>
      </c>
      <c r="BK7" s="8">
        <v>389365</v>
      </c>
      <c r="BL7" s="8">
        <v>3585299</v>
      </c>
      <c r="BM7" s="8">
        <v>3554627</v>
      </c>
      <c r="BN7" s="9">
        <v>-0.85549350277341307</v>
      </c>
      <c r="BO7" s="8">
        <v>337805</v>
      </c>
      <c r="BP7" s="8">
        <v>324083</v>
      </c>
      <c r="BQ7" s="8">
        <v>2983277</v>
      </c>
      <c r="BR7" s="8">
        <v>2965685</v>
      </c>
      <c r="BS7" s="9">
        <v>-0.58968711252759931</v>
      </c>
      <c r="BT7" s="8">
        <v>76</v>
      </c>
      <c r="BU7" s="8">
        <v>53</v>
      </c>
      <c r="BV7" s="8">
        <v>212</v>
      </c>
      <c r="BW7" s="8">
        <v>104</v>
      </c>
      <c r="BX7" s="9">
        <v>-50.943396226415103</v>
      </c>
      <c r="BY7" s="8">
        <v>69781</v>
      </c>
      <c r="BZ7" s="8">
        <v>65229</v>
      </c>
      <c r="CA7" s="8">
        <v>601810</v>
      </c>
      <c r="CB7" s="8">
        <v>588838</v>
      </c>
      <c r="CC7" s="9">
        <v>-2.155497582293421</v>
      </c>
      <c r="CD7" s="8">
        <v>2686</v>
      </c>
      <c r="CE7" s="8">
        <v>2733</v>
      </c>
      <c r="CF7" s="8">
        <v>20489</v>
      </c>
      <c r="CG7" s="8">
        <v>22833</v>
      </c>
      <c r="CH7" s="9">
        <v>11.440285030992239</v>
      </c>
      <c r="CI7" s="8">
        <v>44730962</v>
      </c>
      <c r="CJ7" s="8">
        <v>47832103</v>
      </c>
      <c r="CK7" s="8">
        <v>359444845</v>
      </c>
      <c r="CL7" s="8">
        <v>405472199</v>
      </c>
      <c r="CM7" s="9">
        <v>12.805122855496791</v>
      </c>
      <c r="CN7" s="8">
        <v>0</v>
      </c>
      <c r="CO7" s="8">
        <v>0</v>
      </c>
      <c r="CP7" s="8">
        <v>1</v>
      </c>
      <c r="CQ7" s="8">
        <v>0</v>
      </c>
      <c r="CR7" s="9">
        <v>-100</v>
      </c>
      <c r="CS7" s="8">
        <v>443422</v>
      </c>
      <c r="CT7" s="8">
        <v>501144</v>
      </c>
      <c r="CU7" s="8">
        <v>3521905</v>
      </c>
      <c r="CV7" s="8">
        <v>4579485</v>
      </c>
      <c r="CW7" s="9">
        <v>30.0286350710766</v>
      </c>
      <c r="CX7" s="8">
        <v>443422</v>
      </c>
      <c r="CY7" s="8">
        <v>501144</v>
      </c>
      <c r="CZ7" s="8">
        <v>3521905</v>
      </c>
      <c r="DA7" s="8">
        <v>4579461</v>
      </c>
      <c r="DB7" s="9">
        <v>30.027953621690529</v>
      </c>
      <c r="DC7" s="8">
        <v>0</v>
      </c>
      <c r="DD7" s="8">
        <v>0</v>
      </c>
      <c r="DE7" s="8">
        <v>0</v>
      </c>
      <c r="DF7" s="8">
        <v>24</v>
      </c>
      <c r="DG7" s="9" t="s">
        <v>75</v>
      </c>
      <c r="DH7" s="8">
        <v>97641</v>
      </c>
      <c r="DI7" s="8">
        <v>110074</v>
      </c>
      <c r="DJ7" s="8">
        <v>746561</v>
      </c>
      <c r="DK7" s="8">
        <v>984264</v>
      </c>
      <c r="DL7" s="9">
        <v>31.83972910452059</v>
      </c>
      <c r="DM7" s="8">
        <v>194</v>
      </c>
      <c r="DN7" s="8">
        <v>232</v>
      </c>
      <c r="DO7" s="8">
        <v>2264</v>
      </c>
      <c r="DP7" s="8">
        <v>2850</v>
      </c>
      <c r="DQ7" s="9">
        <v>25.88339222614842</v>
      </c>
    </row>
    <row r="8" spans="1:121" x14ac:dyDescent="0.25">
      <c r="A8" s="7" t="s">
        <v>59</v>
      </c>
      <c r="B8" s="8">
        <v>141489</v>
      </c>
      <c r="C8" s="8">
        <v>104872</v>
      </c>
      <c r="D8" s="8">
        <v>1168972</v>
      </c>
      <c r="E8" s="8">
        <v>1118813</v>
      </c>
      <c r="F8" s="9">
        <v>-4.2908641096621656</v>
      </c>
      <c r="G8" s="8">
        <v>148727</v>
      </c>
      <c r="H8" s="8">
        <v>251630</v>
      </c>
      <c r="I8" s="8">
        <v>1256713</v>
      </c>
      <c r="J8" s="8">
        <v>1678716</v>
      </c>
      <c r="K8" s="9">
        <v>33.5799024916588</v>
      </c>
      <c r="L8" s="8">
        <v>163513</v>
      </c>
      <c r="M8" s="8">
        <v>186443</v>
      </c>
      <c r="N8" s="8">
        <v>1699644</v>
      </c>
      <c r="O8" s="8">
        <v>1574111</v>
      </c>
      <c r="P8" s="9">
        <v>-7.3858407996027466</v>
      </c>
      <c r="Q8" s="8">
        <v>114555</v>
      </c>
      <c r="R8" s="8">
        <v>132006</v>
      </c>
      <c r="S8" s="8">
        <v>1231636</v>
      </c>
      <c r="T8" s="8">
        <v>1104246</v>
      </c>
      <c r="U8" s="9">
        <v>-10.34315333426434</v>
      </c>
      <c r="V8" s="8">
        <v>1023.814</v>
      </c>
      <c r="W8" s="8">
        <v>1022.748</v>
      </c>
      <c r="X8" s="8">
        <v>10180.665999999999</v>
      </c>
      <c r="Y8" s="8">
        <v>9446.5229999999974</v>
      </c>
      <c r="Z8" s="9">
        <v>-7.2111490544921386</v>
      </c>
      <c r="AA8" s="8">
        <v>15219</v>
      </c>
      <c r="AB8" s="8">
        <v>9808</v>
      </c>
      <c r="AC8" s="8">
        <v>121251</v>
      </c>
      <c r="AD8" s="8">
        <v>86482</v>
      </c>
      <c r="AE8" s="9">
        <v>-28.67522742080477</v>
      </c>
      <c r="AF8" s="8">
        <v>2924</v>
      </c>
      <c r="AG8" s="8">
        <v>1648</v>
      </c>
      <c r="AH8" s="8">
        <v>25865</v>
      </c>
      <c r="AI8" s="8">
        <v>18065</v>
      </c>
      <c r="AJ8" s="9">
        <v>-30.156582254011209</v>
      </c>
      <c r="AK8" s="8">
        <v>0</v>
      </c>
      <c r="AL8" s="8">
        <v>0</v>
      </c>
      <c r="AM8" s="8">
        <v>0</v>
      </c>
      <c r="AN8" s="8">
        <v>0</v>
      </c>
      <c r="AO8" s="9" t="s">
        <v>75</v>
      </c>
      <c r="AP8" s="8">
        <v>145332</v>
      </c>
      <c r="AQ8" s="8">
        <v>119644</v>
      </c>
      <c r="AR8" s="8">
        <v>1532385</v>
      </c>
      <c r="AS8" s="8">
        <v>1299563</v>
      </c>
      <c r="AT8" s="9">
        <v>-15.193440290788541</v>
      </c>
      <c r="AU8" s="8">
        <v>19928</v>
      </c>
      <c r="AV8" s="8">
        <v>15374</v>
      </c>
      <c r="AW8" s="8">
        <v>285144</v>
      </c>
      <c r="AX8" s="8">
        <v>156442</v>
      </c>
      <c r="AY8" s="9">
        <v>-45.135791038913673</v>
      </c>
      <c r="AZ8" s="8">
        <v>66519</v>
      </c>
      <c r="BA8" s="8">
        <v>70829</v>
      </c>
      <c r="BB8" s="8">
        <v>575664</v>
      </c>
      <c r="BC8" s="8">
        <v>608209</v>
      </c>
      <c r="BD8" s="9">
        <v>5.6534714694683004</v>
      </c>
      <c r="BE8" s="8">
        <v>2170</v>
      </c>
      <c r="BF8" s="8">
        <v>2318</v>
      </c>
      <c r="BG8" s="8">
        <v>18685</v>
      </c>
      <c r="BH8" s="8">
        <v>18927</v>
      </c>
      <c r="BI8" s="9">
        <v>1.2951565426812981</v>
      </c>
      <c r="BJ8" s="8">
        <v>16102.25</v>
      </c>
      <c r="BK8" s="8">
        <v>17368.75</v>
      </c>
      <c r="BL8" s="8">
        <v>166586</v>
      </c>
      <c r="BM8" s="8">
        <v>146177.25</v>
      </c>
      <c r="BN8" s="9">
        <v>-12.251179570912329</v>
      </c>
      <c r="BO8" s="8">
        <v>1758.25</v>
      </c>
      <c r="BP8" s="8">
        <v>1379.75</v>
      </c>
      <c r="BQ8" s="8">
        <v>25208.5</v>
      </c>
      <c r="BR8" s="8">
        <v>13645</v>
      </c>
      <c r="BS8" s="9">
        <v>-45.871432254993358</v>
      </c>
      <c r="BT8" s="8">
        <v>13328</v>
      </c>
      <c r="BU8" s="8">
        <v>13470.75</v>
      </c>
      <c r="BV8" s="8">
        <v>116522.5</v>
      </c>
      <c r="BW8" s="8">
        <v>110959.25</v>
      </c>
      <c r="BX8" s="9">
        <v>-4.7743997940311971</v>
      </c>
      <c r="BY8" s="8">
        <v>1016</v>
      </c>
      <c r="BZ8" s="8">
        <v>2518.25</v>
      </c>
      <c r="CA8" s="8">
        <v>24855</v>
      </c>
      <c r="CB8" s="8">
        <v>21573</v>
      </c>
      <c r="CC8" s="9">
        <v>-13.204586602293301</v>
      </c>
      <c r="CD8" s="8">
        <v>128</v>
      </c>
      <c r="CE8" s="8">
        <v>149</v>
      </c>
      <c r="CF8" s="8">
        <v>1157</v>
      </c>
      <c r="CG8" s="8">
        <v>1166</v>
      </c>
      <c r="CH8" s="9">
        <v>0.77787381158167079</v>
      </c>
      <c r="CI8" s="8">
        <v>3321589</v>
      </c>
      <c r="CJ8" s="8">
        <v>4801729</v>
      </c>
      <c r="CK8" s="8">
        <v>26038197</v>
      </c>
      <c r="CL8" s="8">
        <v>30366051</v>
      </c>
      <c r="CM8" s="9">
        <v>16.62117388542686</v>
      </c>
      <c r="CN8" s="8">
        <v>28</v>
      </c>
      <c r="CO8" s="8">
        <v>37</v>
      </c>
      <c r="CP8" s="8">
        <v>209</v>
      </c>
      <c r="CQ8" s="8">
        <v>238</v>
      </c>
      <c r="CR8" s="9">
        <v>13.8755980861244</v>
      </c>
      <c r="CS8" s="8">
        <v>47682</v>
      </c>
      <c r="CT8" s="8">
        <v>81355</v>
      </c>
      <c r="CU8" s="8">
        <v>266058</v>
      </c>
      <c r="CV8" s="8">
        <v>469564</v>
      </c>
      <c r="CW8" s="9">
        <v>76.489336911500487</v>
      </c>
      <c r="CX8" s="8">
        <v>2205</v>
      </c>
      <c r="CY8" s="8">
        <v>2725</v>
      </c>
      <c r="CZ8" s="8">
        <v>17177</v>
      </c>
      <c r="DA8" s="8">
        <v>19703</v>
      </c>
      <c r="DB8" s="9">
        <v>14.70571112534202</v>
      </c>
      <c r="DC8" s="8">
        <v>45477</v>
      </c>
      <c r="DD8" s="8">
        <v>78630</v>
      </c>
      <c r="DE8" s="8">
        <v>248881</v>
      </c>
      <c r="DF8" s="8">
        <v>449861</v>
      </c>
      <c r="DG8" s="9">
        <v>80.753452453180444</v>
      </c>
      <c r="DH8" s="8">
        <v>1198</v>
      </c>
      <c r="DI8" s="8">
        <v>1410</v>
      </c>
      <c r="DJ8" s="8">
        <v>9489</v>
      </c>
      <c r="DK8" s="8">
        <v>10888</v>
      </c>
      <c r="DL8" s="9">
        <v>14.74338707977658</v>
      </c>
      <c r="DM8" s="8">
        <v>804</v>
      </c>
      <c r="DN8" s="8">
        <v>1382</v>
      </c>
      <c r="DO8" s="8">
        <v>8630</v>
      </c>
      <c r="DP8" s="8">
        <v>15275</v>
      </c>
      <c r="DQ8" s="9">
        <v>76.998841251448425</v>
      </c>
    </row>
    <row r="9" spans="1:121" x14ac:dyDescent="0.25">
      <c r="A9" s="7" t="s">
        <v>60</v>
      </c>
      <c r="B9" s="8">
        <v>154086</v>
      </c>
      <c r="C9" s="8">
        <v>159195</v>
      </c>
      <c r="D9" s="8">
        <v>1172437</v>
      </c>
      <c r="E9" s="8">
        <v>1198631</v>
      </c>
      <c r="F9" s="9">
        <v>2.2341498946211971</v>
      </c>
      <c r="G9" s="8">
        <v>23745</v>
      </c>
      <c r="H9" s="8">
        <v>24076</v>
      </c>
      <c r="I9" s="8">
        <v>293042</v>
      </c>
      <c r="J9" s="8">
        <v>300283</v>
      </c>
      <c r="K9" s="9">
        <v>2.4709768565598149</v>
      </c>
      <c r="L9" s="8">
        <v>1166806</v>
      </c>
      <c r="M9" s="8">
        <v>1205817</v>
      </c>
      <c r="N9" s="8">
        <v>10458748</v>
      </c>
      <c r="O9" s="8">
        <v>11004927</v>
      </c>
      <c r="P9" s="9">
        <v>5.222221627292285</v>
      </c>
      <c r="Q9" s="8">
        <v>30645</v>
      </c>
      <c r="R9" s="8">
        <v>26312</v>
      </c>
      <c r="S9" s="8">
        <v>288369</v>
      </c>
      <c r="T9" s="8">
        <v>267566</v>
      </c>
      <c r="U9" s="9">
        <v>-7.2140209245792732</v>
      </c>
      <c r="V9" s="8">
        <v>189.04</v>
      </c>
      <c r="W9" s="8">
        <v>172.66200000000001</v>
      </c>
      <c r="X9" s="8">
        <v>1451.547</v>
      </c>
      <c r="Y9" s="8">
        <v>1166.9169999999999</v>
      </c>
      <c r="Z9" s="9">
        <v>-19.608734680998982</v>
      </c>
      <c r="AA9" s="8">
        <v>10315</v>
      </c>
      <c r="AB9" s="8">
        <v>14297</v>
      </c>
      <c r="AC9" s="8">
        <v>64750</v>
      </c>
      <c r="AD9" s="8">
        <v>113754</v>
      </c>
      <c r="AE9" s="9">
        <v>75.681853281853279</v>
      </c>
      <c r="AF9" s="8">
        <v>208</v>
      </c>
      <c r="AG9" s="8">
        <v>84</v>
      </c>
      <c r="AH9" s="8">
        <v>1476</v>
      </c>
      <c r="AI9" s="8">
        <v>972</v>
      </c>
      <c r="AJ9" s="9">
        <v>-34.146341463414629</v>
      </c>
      <c r="AK9" s="8">
        <v>0</v>
      </c>
      <c r="AL9" s="8">
        <v>349</v>
      </c>
      <c r="AM9" s="8">
        <v>0</v>
      </c>
      <c r="AN9" s="8">
        <v>4443</v>
      </c>
      <c r="AO9" s="9" t="s">
        <v>75</v>
      </c>
      <c r="AP9" s="8">
        <v>1078</v>
      </c>
      <c r="AQ9" s="8">
        <v>901</v>
      </c>
      <c r="AR9" s="8">
        <v>16619</v>
      </c>
      <c r="AS9" s="8">
        <v>10446</v>
      </c>
      <c r="AT9" s="9">
        <v>-37.144232504964201</v>
      </c>
      <c r="AU9" s="8">
        <v>2</v>
      </c>
      <c r="AV9" s="8">
        <v>0</v>
      </c>
      <c r="AW9" s="8">
        <v>12</v>
      </c>
      <c r="AX9" s="8">
        <v>2</v>
      </c>
      <c r="AY9" s="9">
        <v>-83.333333333333329</v>
      </c>
      <c r="AZ9" s="8">
        <v>1152237</v>
      </c>
      <c r="BA9" s="8">
        <v>1171274</v>
      </c>
      <c r="BB9" s="8">
        <v>10379260</v>
      </c>
      <c r="BC9" s="8">
        <v>10839335</v>
      </c>
      <c r="BD9" s="9">
        <v>4.432637779571948</v>
      </c>
      <c r="BE9" s="8">
        <v>54197</v>
      </c>
      <c r="BF9" s="8">
        <v>54331</v>
      </c>
      <c r="BG9" s="8">
        <v>497466</v>
      </c>
      <c r="BH9" s="8">
        <v>514163</v>
      </c>
      <c r="BI9" s="9">
        <v>3.3564102873362169</v>
      </c>
      <c r="BJ9" s="8">
        <v>8081</v>
      </c>
      <c r="BK9" s="8">
        <v>7347</v>
      </c>
      <c r="BL9" s="8">
        <v>76740</v>
      </c>
      <c r="BM9" s="8">
        <v>72400</v>
      </c>
      <c r="BN9" s="9">
        <v>-5.6554599947875914</v>
      </c>
      <c r="BO9" s="8">
        <v>2</v>
      </c>
      <c r="BP9" s="8">
        <v>0</v>
      </c>
      <c r="BQ9" s="8">
        <v>6</v>
      </c>
      <c r="BR9" s="8">
        <v>2</v>
      </c>
      <c r="BS9" s="9">
        <v>-66.666666666666657</v>
      </c>
      <c r="BT9" s="8">
        <v>8079</v>
      </c>
      <c r="BU9" s="8">
        <v>7347</v>
      </c>
      <c r="BV9" s="8">
        <v>76714</v>
      </c>
      <c r="BW9" s="8">
        <v>72388</v>
      </c>
      <c r="BX9" s="9">
        <v>-5.6391271475871463</v>
      </c>
      <c r="BY9" s="8">
        <v>0</v>
      </c>
      <c r="BZ9" s="8">
        <v>0</v>
      </c>
      <c r="CA9" s="8">
        <v>20</v>
      </c>
      <c r="CB9" s="8">
        <v>10</v>
      </c>
      <c r="CC9" s="9">
        <v>-50</v>
      </c>
      <c r="CD9" s="8">
        <v>5343</v>
      </c>
      <c r="CE9" s="8">
        <v>5314</v>
      </c>
      <c r="CF9" s="8">
        <v>36935</v>
      </c>
      <c r="CG9" s="8">
        <v>39207</v>
      </c>
      <c r="CH9" s="9">
        <v>6.1513469608772198</v>
      </c>
      <c r="CI9" s="8">
        <v>28552295</v>
      </c>
      <c r="CJ9" s="8">
        <v>29084117</v>
      </c>
      <c r="CK9" s="8">
        <v>213370661</v>
      </c>
      <c r="CL9" s="8">
        <v>225611354</v>
      </c>
      <c r="CM9" s="9">
        <v>5.7368210524501251</v>
      </c>
      <c r="CN9" s="8">
        <v>88</v>
      </c>
      <c r="CO9" s="8">
        <v>89</v>
      </c>
      <c r="CP9" s="8">
        <v>536</v>
      </c>
      <c r="CQ9" s="8">
        <v>571</v>
      </c>
      <c r="CR9" s="9">
        <v>6.5298507462686501</v>
      </c>
      <c r="CS9" s="8">
        <v>1102425</v>
      </c>
      <c r="CT9" s="8">
        <v>1167540</v>
      </c>
      <c r="CU9" s="8">
        <v>7242668</v>
      </c>
      <c r="CV9" s="8">
        <v>8160347</v>
      </c>
      <c r="CW9" s="9">
        <v>12.67045514166878</v>
      </c>
      <c r="CX9" s="8">
        <v>845261</v>
      </c>
      <c r="CY9" s="8">
        <v>854666</v>
      </c>
      <c r="CZ9" s="8">
        <v>5934323</v>
      </c>
      <c r="DA9" s="8">
        <v>6188775</v>
      </c>
      <c r="DB9" s="9">
        <v>4.287801658251496</v>
      </c>
      <c r="DC9" s="8">
        <v>257164</v>
      </c>
      <c r="DD9" s="8">
        <v>312874</v>
      </c>
      <c r="DE9" s="8">
        <v>1308345</v>
      </c>
      <c r="DF9" s="8">
        <v>1971572</v>
      </c>
      <c r="DG9" s="9">
        <v>50.692057523053933</v>
      </c>
      <c r="DH9" s="8">
        <v>128133</v>
      </c>
      <c r="DI9" s="8">
        <v>127956</v>
      </c>
      <c r="DJ9" s="8">
        <v>943102</v>
      </c>
      <c r="DK9" s="8">
        <v>995028</v>
      </c>
      <c r="DL9" s="9">
        <v>5.5058731717248008</v>
      </c>
      <c r="DM9" s="8">
        <v>5610</v>
      </c>
      <c r="DN9" s="8">
        <v>9928</v>
      </c>
      <c r="DO9" s="8">
        <v>66399</v>
      </c>
      <c r="DP9" s="8">
        <v>89450</v>
      </c>
      <c r="DQ9" s="9">
        <v>34.715884275365603</v>
      </c>
    </row>
    <row r="10" spans="1:121" x14ac:dyDescent="0.25">
      <c r="A10" s="7" t="s">
        <v>61</v>
      </c>
      <c r="B10" s="8">
        <v>875928</v>
      </c>
      <c r="C10" s="8">
        <v>1004775</v>
      </c>
      <c r="D10" s="8">
        <v>11280369</v>
      </c>
      <c r="E10" s="8">
        <v>9496404</v>
      </c>
      <c r="F10" s="9">
        <v>-15.814775208151429</v>
      </c>
      <c r="G10" s="8">
        <v>296376</v>
      </c>
      <c r="H10" s="8">
        <v>282800</v>
      </c>
      <c r="I10" s="8">
        <v>3263782</v>
      </c>
      <c r="J10" s="8">
        <v>3647251</v>
      </c>
      <c r="K10" s="9">
        <v>11.74922222133709</v>
      </c>
      <c r="L10" s="8">
        <v>4027726</v>
      </c>
      <c r="M10" s="8">
        <v>3596357</v>
      </c>
      <c r="N10" s="8">
        <v>38069925</v>
      </c>
      <c r="O10" s="8">
        <v>33506713</v>
      </c>
      <c r="P10" s="9">
        <v>-11.986396085624021</v>
      </c>
      <c r="Q10" s="8">
        <v>3003370</v>
      </c>
      <c r="R10" s="8">
        <v>2677231</v>
      </c>
      <c r="S10" s="8">
        <v>29415749</v>
      </c>
      <c r="T10" s="8">
        <v>24897988</v>
      </c>
      <c r="U10" s="9">
        <v>-15.35830687160133</v>
      </c>
      <c r="V10" s="8">
        <v>256.11900000000003</v>
      </c>
      <c r="W10" s="8">
        <v>101.14</v>
      </c>
      <c r="X10" s="8">
        <v>2703.6149999999989</v>
      </c>
      <c r="Y10" s="8">
        <v>1324.2449999999999</v>
      </c>
      <c r="Z10" s="9">
        <v>-51.019468378448842</v>
      </c>
      <c r="AA10" s="8">
        <v>157388</v>
      </c>
      <c r="AB10" s="8">
        <v>135675</v>
      </c>
      <c r="AC10" s="8">
        <v>1433028</v>
      </c>
      <c r="AD10" s="8">
        <v>1174222</v>
      </c>
      <c r="AE10" s="9">
        <v>-18.060079775133492</v>
      </c>
      <c r="AF10" s="8">
        <v>134502</v>
      </c>
      <c r="AG10" s="8">
        <v>104849</v>
      </c>
      <c r="AH10" s="8">
        <v>1236385</v>
      </c>
      <c r="AI10" s="8">
        <v>962781</v>
      </c>
      <c r="AJ10" s="9">
        <v>-22.129352911916602</v>
      </c>
      <c r="AK10" s="8">
        <v>0</v>
      </c>
      <c r="AL10" s="8">
        <v>0</v>
      </c>
      <c r="AM10" s="8">
        <v>0</v>
      </c>
      <c r="AN10" s="8">
        <v>0</v>
      </c>
      <c r="AO10" s="9" t="s">
        <v>75</v>
      </c>
      <c r="AP10" s="8">
        <v>1677474</v>
      </c>
      <c r="AQ10" s="8">
        <v>1584709</v>
      </c>
      <c r="AR10" s="8">
        <v>19860903</v>
      </c>
      <c r="AS10" s="8">
        <v>15016019</v>
      </c>
      <c r="AT10" s="9">
        <v>-24.39407714744894</v>
      </c>
      <c r="AU10" s="8">
        <v>1421112</v>
      </c>
      <c r="AV10" s="8">
        <v>1283657</v>
      </c>
      <c r="AW10" s="8">
        <v>14942075</v>
      </c>
      <c r="AX10" s="8">
        <v>11629281</v>
      </c>
      <c r="AY10" s="9">
        <v>-22.17090999744012</v>
      </c>
      <c r="AZ10" s="8">
        <v>1065206</v>
      </c>
      <c r="BA10" s="8">
        <v>962762</v>
      </c>
      <c r="BB10" s="8">
        <v>8848404</v>
      </c>
      <c r="BC10" s="8">
        <v>8895650</v>
      </c>
      <c r="BD10" s="9">
        <v>0.53394939923629181</v>
      </c>
      <c r="BE10" s="8">
        <v>34853</v>
      </c>
      <c r="BF10" s="8">
        <v>34698</v>
      </c>
      <c r="BG10" s="8">
        <v>321336</v>
      </c>
      <c r="BH10" s="8">
        <v>319111</v>
      </c>
      <c r="BI10" s="9">
        <v>-0.69242163965444092</v>
      </c>
      <c r="BJ10" s="8">
        <v>288514.5</v>
      </c>
      <c r="BK10" s="8">
        <v>267061.25</v>
      </c>
      <c r="BL10" s="8">
        <v>2741652.25</v>
      </c>
      <c r="BM10" s="8">
        <v>2446291</v>
      </c>
      <c r="BN10" s="9">
        <v>-10.773111360129651</v>
      </c>
      <c r="BO10" s="8">
        <v>116520.5</v>
      </c>
      <c r="BP10" s="8">
        <v>104481</v>
      </c>
      <c r="BQ10" s="8">
        <v>1231938.92</v>
      </c>
      <c r="BR10" s="8">
        <v>972225</v>
      </c>
      <c r="BS10" s="9">
        <v>-21.081720512572161</v>
      </c>
      <c r="BT10" s="8">
        <v>18137</v>
      </c>
      <c r="BU10" s="8">
        <v>21922.25</v>
      </c>
      <c r="BV10" s="8">
        <v>150221</v>
      </c>
      <c r="BW10" s="8">
        <v>173923.5</v>
      </c>
      <c r="BX10" s="9">
        <v>15.77841979483561</v>
      </c>
      <c r="BY10" s="8">
        <v>153857</v>
      </c>
      <c r="BZ10" s="8">
        <v>140658</v>
      </c>
      <c r="CA10" s="8">
        <v>1359492.33</v>
      </c>
      <c r="CB10" s="8">
        <v>1300142.5</v>
      </c>
      <c r="CC10" s="9">
        <v>-4.3655877043455007</v>
      </c>
      <c r="CD10" s="8">
        <v>771</v>
      </c>
      <c r="CE10" s="8">
        <v>780</v>
      </c>
      <c r="CF10" s="8">
        <v>6522</v>
      </c>
      <c r="CG10" s="8">
        <v>6639</v>
      </c>
      <c r="CH10" s="9">
        <v>1.7939282428702801</v>
      </c>
      <c r="CI10" s="8">
        <v>33234242</v>
      </c>
      <c r="CJ10" s="8">
        <v>34420440</v>
      </c>
      <c r="CK10" s="8">
        <v>260493413</v>
      </c>
      <c r="CL10" s="8">
        <v>280903370</v>
      </c>
      <c r="CM10" s="9">
        <v>7.8351144333926044</v>
      </c>
      <c r="CN10" s="8">
        <v>91</v>
      </c>
      <c r="CO10" s="8">
        <v>90</v>
      </c>
      <c r="CP10" s="8">
        <v>582</v>
      </c>
      <c r="CQ10" s="8">
        <v>589</v>
      </c>
      <c r="CR10" s="9">
        <v>1.2027491408934741</v>
      </c>
      <c r="CS10" s="8">
        <v>482351</v>
      </c>
      <c r="CT10" s="8">
        <v>578344</v>
      </c>
      <c r="CU10" s="8">
        <v>3019824</v>
      </c>
      <c r="CV10" s="8">
        <v>4141660</v>
      </c>
      <c r="CW10" s="9">
        <v>37.14905239510648</v>
      </c>
      <c r="CX10" s="8">
        <v>152317</v>
      </c>
      <c r="CY10" s="8">
        <v>166887</v>
      </c>
      <c r="CZ10" s="8">
        <v>1346743</v>
      </c>
      <c r="DA10" s="8">
        <v>1468411</v>
      </c>
      <c r="DB10" s="9">
        <v>9.0342403858791158</v>
      </c>
      <c r="DC10" s="8">
        <v>330034</v>
      </c>
      <c r="DD10" s="8">
        <v>411457</v>
      </c>
      <c r="DE10" s="8">
        <v>1673081</v>
      </c>
      <c r="DF10" s="8">
        <v>2673249</v>
      </c>
      <c r="DG10" s="9">
        <v>59.780010651008517</v>
      </c>
      <c r="DH10" s="8">
        <v>51496</v>
      </c>
      <c r="DI10" s="8">
        <v>56744</v>
      </c>
      <c r="DJ10" s="8">
        <v>405926</v>
      </c>
      <c r="DK10" s="8">
        <v>429450</v>
      </c>
      <c r="DL10" s="9">
        <v>5.7951449278932614</v>
      </c>
      <c r="DM10" s="8">
        <v>55534</v>
      </c>
      <c r="DN10" s="8">
        <v>59527</v>
      </c>
      <c r="DO10" s="8">
        <v>378961</v>
      </c>
      <c r="DP10" s="8">
        <v>591042</v>
      </c>
      <c r="DQ10" s="9">
        <v>55.963806301967743</v>
      </c>
    </row>
    <row r="11" spans="1:121" x14ac:dyDescent="0.25">
      <c r="A11" s="7" t="s">
        <v>62</v>
      </c>
      <c r="B11" s="8">
        <v>1582782</v>
      </c>
      <c r="C11" s="8">
        <v>1973440</v>
      </c>
      <c r="D11" s="8">
        <v>14896313</v>
      </c>
      <c r="E11" s="8">
        <v>15564461</v>
      </c>
      <c r="F11" s="9">
        <v>4.4853246571819483</v>
      </c>
      <c r="G11" s="8">
        <v>316903</v>
      </c>
      <c r="H11" s="8">
        <v>298426</v>
      </c>
      <c r="I11" s="8">
        <v>2787638</v>
      </c>
      <c r="J11" s="8">
        <v>3046263</v>
      </c>
      <c r="K11" s="9">
        <v>9.2775676038280466</v>
      </c>
      <c r="L11" s="8">
        <v>658228</v>
      </c>
      <c r="M11" s="8">
        <v>721423</v>
      </c>
      <c r="N11" s="8">
        <v>6569266</v>
      </c>
      <c r="O11" s="8">
        <v>6388598</v>
      </c>
      <c r="P11" s="9">
        <v>-2.7502007073545229</v>
      </c>
      <c r="Q11" s="8">
        <v>407663</v>
      </c>
      <c r="R11" s="8">
        <v>424149</v>
      </c>
      <c r="S11" s="8">
        <v>4066599</v>
      </c>
      <c r="T11" s="8">
        <v>3983745</v>
      </c>
      <c r="U11" s="9">
        <v>-2.03742734407794</v>
      </c>
      <c r="V11" s="8">
        <v>0</v>
      </c>
      <c r="W11" s="8">
        <v>0</v>
      </c>
      <c r="X11" s="8">
        <v>0</v>
      </c>
      <c r="Y11" s="8">
        <v>0</v>
      </c>
      <c r="Z11" s="9" t="s">
        <v>75</v>
      </c>
      <c r="AA11" s="8">
        <v>11107</v>
      </c>
      <c r="AB11" s="8">
        <v>11996</v>
      </c>
      <c r="AC11" s="8">
        <v>92074</v>
      </c>
      <c r="AD11" s="8">
        <v>100505</v>
      </c>
      <c r="AE11" s="9">
        <v>9.1567652105914874</v>
      </c>
      <c r="AF11" s="8">
        <v>5887</v>
      </c>
      <c r="AG11" s="8">
        <v>6357</v>
      </c>
      <c r="AH11" s="8">
        <v>48803</v>
      </c>
      <c r="AI11" s="8">
        <v>52808</v>
      </c>
      <c r="AJ11" s="9">
        <v>8.2064627174558922</v>
      </c>
      <c r="AK11" s="8">
        <v>0</v>
      </c>
      <c r="AL11" s="8">
        <v>0</v>
      </c>
      <c r="AM11" s="8">
        <v>326</v>
      </c>
      <c r="AN11" s="8">
        <v>0</v>
      </c>
      <c r="AO11" s="9">
        <v>-100</v>
      </c>
      <c r="AP11" s="8">
        <v>7771</v>
      </c>
      <c r="AQ11" s="8">
        <v>1399</v>
      </c>
      <c r="AR11" s="8">
        <v>77475</v>
      </c>
      <c r="AS11" s="8">
        <v>32436</v>
      </c>
      <c r="AT11" s="9">
        <v>-58.133591481122942</v>
      </c>
      <c r="AU11" s="8">
        <v>5480</v>
      </c>
      <c r="AV11" s="8">
        <v>1399</v>
      </c>
      <c r="AW11" s="8">
        <v>32827</v>
      </c>
      <c r="AX11" s="8">
        <v>31369</v>
      </c>
      <c r="AY11" s="9">
        <v>-4.441465866512317</v>
      </c>
      <c r="AZ11" s="8">
        <v>88139</v>
      </c>
      <c r="BA11" s="8">
        <v>78205</v>
      </c>
      <c r="BB11" s="8">
        <v>797888</v>
      </c>
      <c r="BC11" s="8">
        <v>762592</v>
      </c>
      <c r="BD11" s="9">
        <v>-4.4236785112697561</v>
      </c>
      <c r="BE11" s="8">
        <v>3343</v>
      </c>
      <c r="BF11" s="8">
        <v>3146</v>
      </c>
      <c r="BG11" s="8">
        <v>30084</v>
      </c>
      <c r="BH11" s="8">
        <v>30332</v>
      </c>
      <c r="BI11" s="9">
        <v>0.82435846297035198</v>
      </c>
      <c r="BJ11" s="8">
        <v>37875.75</v>
      </c>
      <c r="BK11" s="8">
        <v>38233.75</v>
      </c>
      <c r="BL11" s="8">
        <v>379470.75</v>
      </c>
      <c r="BM11" s="8">
        <v>376019.5</v>
      </c>
      <c r="BN11" s="9">
        <v>-0.90949038891666589</v>
      </c>
      <c r="BO11" s="8">
        <v>430.5</v>
      </c>
      <c r="BP11" s="8">
        <v>110.25</v>
      </c>
      <c r="BQ11" s="8">
        <v>2465.5</v>
      </c>
      <c r="BR11" s="8">
        <v>2429.75</v>
      </c>
      <c r="BS11" s="9">
        <v>-1.450010139931053</v>
      </c>
      <c r="BT11" s="8">
        <v>4272.25</v>
      </c>
      <c r="BU11" s="8">
        <v>2334.5</v>
      </c>
      <c r="BV11" s="8">
        <v>33949.75</v>
      </c>
      <c r="BW11" s="8">
        <v>28320</v>
      </c>
      <c r="BX11" s="9">
        <v>-16.58259633723371</v>
      </c>
      <c r="BY11" s="8">
        <v>33173</v>
      </c>
      <c r="BZ11" s="8">
        <v>35789</v>
      </c>
      <c r="CA11" s="8">
        <v>343055.5</v>
      </c>
      <c r="CB11" s="8">
        <v>345269.75</v>
      </c>
      <c r="CC11" s="9">
        <v>0.64544949723878631</v>
      </c>
      <c r="CD11" s="8">
        <v>238</v>
      </c>
      <c r="CE11" s="8">
        <v>253</v>
      </c>
      <c r="CF11" s="8">
        <v>2004</v>
      </c>
      <c r="CG11" s="8">
        <v>2114</v>
      </c>
      <c r="CH11" s="9">
        <v>5.4890219560878251</v>
      </c>
      <c r="CI11" s="8">
        <v>4781712</v>
      </c>
      <c r="CJ11" s="8">
        <v>6443936</v>
      </c>
      <c r="CK11" s="8">
        <v>40634399</v>
      </c>
      <c r="CL11" s="8">
        <v>45392383</v>
      </c>
      <c r="CM11" s="9">
        <v>11.70925156294301</v>
      </c>
      <c r="CN11" s="8">
        <v>13</v>
      </c>
      <c r="CO11" s="8">
        <v>18</v>
      </c>
      <c r="CP11" s="8">
        <v>64</v>
      </c>
      <c r="CQ11" s="8">
        <v>67</v>
      </c>
      <c r="CR11" s="9">
        <v>4.6875</v>
      </c>
      <c r="CS11" s="8">
        <v>30552</v>
      </c>
      <c r="CT11" s="8">
        <v>53847</v>
      </c>
      <c r="CU11" s="8">
        <v>176683</v>
      </c>
      <c r="CV11" s="8">
        <v>229747</v>
      </c>
      <c r="CW11" s="9">
        <v>30.033449737665759</v>
      </c>
      <c r="CX11" s="8">
        <v>13344</v>
      </c>
      <c r="CY11" s="8">
        <v>17423</v>
      </c>
      <c r="CZ11" s="8">
        <v>87091</v>
      </c>
      <c r="DA11" s="8">
        <v>108987</v>
      </c>
      <c r="DB11" s="9">
        <v>25.14151864142104</v>
      </c>
      <c r="DC11" s="8">
        <v>17208</v>
      </c>
      <c r="DD11" s="8">
        <v>36424</v>
      </c>
      <c r="DE11" s="8">
        <v>89592</v>
      </c>
      <c r="DF11" s="8">
        <v>120760</v>
      </c>
      <c r="DG11" s="9">
        <v>34.78882043039556</v>
      </c>
      <c r="DH11" s="8">
        <v>6448</v>
      </c>
      <c r="DI11" s="8">
        <v>8531</v>
      </c>
      <c r="DJ11" s="8">
        <v>36209</v>
      </c>
      <c r="DK11" s="8">
        <v>45409</v>
      </c>
      <c r="DL11" s="9">
        <v>25.40804772294182</v>
      </c>
      <c r="DM11" s="8">
        <v>17790</v>
      </c>
      <c r="DN11" s="8">
        <v>15573</v>
      </c>
      <c r="DO11" s="8">
        <v>78946</v>
      </c>
      <c r="DP11" s="8">
        <v>93744</v>
      </c>
      <c r="DQ11" s="9">
        <v>18.74445823727611</v>
      </c>
    </row>
    <row r="12" spans="1:121" x14ac:dyDescent="0.25">
      <c r="A12" s="7" t="s">
        <v>63</v>
      </c>
      <c r="B12" s="8">
        <v>2019662</v>
      </c>
      <c r="C12" s="8">
        <v>1650562</v>
      </c>
      <c r="D12" s="8">
        <v>21210480</v>
      </c>
      <c r="E12" s="8">
        <v>20483799</v>
      </c>
      <c r="F12" s="9">
        <v>-3.4260469352885958</v>
      </c>
      <c r="G12" s="8">
        <v>725420</v>
      </c>
      <c r="H12" s="8">
        <v>717159</v>
      </c>
      <c r="I12" s="8">
        <v>5111803</v>
      </c>
      <c r="J12" s="8">
        <v>6265503</v>
      </c>
      <c r="K12" s="9">
        <v>22.569336103132301</v>
      </c>
      <c r="L12" s="8">
        <v>100671</v>
      </c>
      <c r="M12" s="8">
        <v>88200</v>
      </c>
      <c r="N12" s="8">
        <v>809537</v>
      </c>
      <c r="O12" s="8">
        <v>782140</v>
      </c>
      <c r="P12" s="9">
        <v>-3.3842801502587321</v>
      </c>
      <c r="Q12" s="8">
        <v>51672</v>
      </c>
      <c r="R12" s="8">
        <v>61013</v>
      </c>
      <c r="S12" s="8">
        <v>510197</v>
      </c>
      <c r="T12" s="8">
        <v>508456</v>
      </c>
      <c r="U12" s="9">
        <v>-0.34124073642142599</v>
      </c>
      <c r="V12" s="8">
        <v>41.197000000000003</v>
      </c>
      <c r="W12" s="8">
        <v>29.760999999999999</v>
      </c>
      <c r="X12" s="8">
        <v>297.32900000000012</v>
      </c>
      <c r="Y12" s="8">
        <v>178.89500000000001</v>
      </c>
      <c r="Z12" s="9">
        <v>-39.832643300855302</v>
      </c>
      <c r="AA12" s="8">
        <v>6970</v>
      </c>
      <c r="AB12" s="8">
        <v>43781</v>
      </c>
      <c r="AC12" s="8">
        <v>133370</v>
      </c>
      <c r="AD12" s="8">
        <v>197201</v>
      </c>
      <c r="AE12" s="9">
        <v>47.860088475669187</v>
      </c>
      <c r="AF12" s="8">
        <v>1589</v>
      </c>
      <c r="AG12" s="8">
        <v>30196</v>
      </c>
      <c r="AH12" s="8">
        <v>12758</v>
      </c>
      <c r="AI12" s="8">
        <v>36762</v>
      </c>
      <c r="AJ12" s="9">
        <v>188.1486126352093</v>
      </c>
      <c r="AK12" s="8">
        <v>0</v>
      </c>
      <c r="AL12" s="8">
        <v>0</v>
      </c>
      <c r="AM12" s="8">
        <v>0</v>
      </c>
      <c r="AN12" s="8">
        <v>0</v>
      </c>
      <c r="AO12" s="9" t="s">
        <v>75</v>
      </c>
      <c r="AP12" s="8">
        <v>506</v>
      </c>
      <c r="AQ12" s="8">
        <v>90</v>
      </c>
      <c r="AR12" s="8">
        <v>121746</v>
      </c>
      <c r="AS12" s="8">
        <v>788647</v>
      </c>
      <c r="AT12" s="9">
        <v>547.78062523614744</v>
      </c>
      <c r="AU12" s="8">
        <v>506</v>
      </c>
      <c r="AV12" s="8">
        <v>90</v>
      </c>
      <c r="AW12" s="8">
        <v>750</v>
      </c>
      <c r="AX12" s="8">
        <v>1254</v>
      </c>
      <c r="AY12" s="9">
        <v>67.199999999999989</v>
      </c>
      <c r="AZ12" s="8">
        <v>0</v>
      </c>
      <c r="BA12" s="8">
        <v>0</v>
      </c>
      <c r="BB12" s="8">
        <v>0</v>
      </c>
      <c r="BC12" s="8">
        <v>0</v>
      </c>
      <c r="BD12" s="9" t="s">
        <v>75</v>
      </c>
      <c r="BE12" s="8">
        <v>0</v>
      </c>
      <c r="BF12" s="8">
        <v>0</v>
      </c>
      <c r="BG12" s="8">
        <v>0</v>
      </c>
      <c r="BH12" s="8">
        <v>0</v>
      </c>
      <c r="BI12" s="9" t="s">
        <v>75</v>
      </c>
      <c r="BJ12" s="8">
        <v>5238.75</v>
      </c>
      <c r="BK12" s="8">
        <v>4844.25</v>
      </c>
      <c r="BL12" s="8">
        <v>42889.75</v>
      </c>
      <c r="BM12" s="8">
        <v>38318.5</v>
      </c>
      <c r="BN12" s="9">
        <v>-10.65814093110825</v>
      </c>
      <c r="BO12" s="8">
        <v>253</v>
      </c>
      <c r="BP12" s="8">
        <v>45</v>
      </c>
      <c r="BQ12" s="8">
        <v>375</v>
      </c>
      <c r="BR12" s="8">
        <v>614</v>
      </c>
      <c r="BS12" s="9">
        <v>63.733333333333327</v>
      </c>
      <c r="BT12" s="8">
        <v>1448.5</v>
      </c>
      <c r="BU12" s="8">
        <v>1351.25</v>
      </c>
      <c r="BV12" s="8">
        <v>11361.25</v>
      </c>
      <c r="BW12" s="8">
        <v>8379.5</v>
      </c>
      <c r="BX12" s="9">
        <v>-26.244911431400599</v>
      </c>
      <c r="BY12" s="8">
        <v>3537.25</v>
      </c>
      <c r="BZ12" s="8">
        <v>3448</v>
      </c>
      <c r="CA12" s="8">
        <v>31153.5</v>
      </c>
      <c r="CB12" s="8">
        <v>29325</v>
      </c>
      <c r="CC12" s="9">
        <v>-5.8693244739756381</v>
      </c>
      <c r="CD12" s="8">
        <v>160</v>
      </c>
      <c r="CE12" s="8">
        <v>176</v>
      </c>
      <c r="CF12" s="8">
        <v>1593</v>
      </c>
      <c r="CG12" s="8">
        <v>1618</v>
      </c>
      <c r="CH12" s="9">
        <v>1.5693659761456329</v>
      </c>
      <c r="CI12" s="8">
        <v>4009822</v>
      </c>
      <c r="CJ12" s="8">
        <v>3775317</v>
      </c>
      <c r="CK12" s="8">
        <v>38373270</v>
      </c>
      <c r="CL12" s="8">
        <v>36165373</v>
      </c>
      <c r="CM12" s="9">
        <v>-5.7537369111363148</v>
      </c>
      <c r="CN12" s="8">
        <v>13</v>
      </c>
      <c r="CO12" s="8">
        <v>18</v>
      </c>
      <c r="CP12" s="8">
        <v>124</v>
      </c>
      <c r="CQ12" s="8">
        <v>98</v>
      </c>
      <c r="CR12" s="9">
        <v>-20.967741935483868</v>
      </c>
      <c r="CS12" s="8">
        <v>18543</v>
      </c>
      <c r="CT12" s="8">
        <v>25703</v>
      </c>
      <c r="CU12" s="8">
        <v>117486</v>
      </c>
      <c r="CV12" s="8">
        <v>121344</v>
      </c>
      <c r="CW12" s="9">
        <v>3.2837955160614878</v>
      </c>
      <c r="CX12" s="8">
        <v>0</v>
      </c>
      <c r="CY12" s="8">
        <v>2071</v>
      </c>
      <c r="CZ12" s="8">
        <v>0</v>
      </c>
      <c r="DA12" s="8">
        <v>5430</v>
      </c>
      <c r="DB12" s="9" t="s">
        <v>75</v>
      </c>
      <c r="DC12" s="8">
        <v>18543</v>
      </c>
      <c r="DD12" s="8">
        <v>23632</v>
      </c>
      <c r="DE12" s="8">
        <v>117486</v>
      </c>
      <c r="DF12" s="8">
        <v>115914</v>
      </c>
      <c r="DG12" s="9">
        <v>-1.338031765486946</v>
      </c>
      <c r="DH12" s="8">
        <v>0</v>
      </c>
      <c r="DI12" s="8">
        <v>0</v>
      </c>
      <c r="DJ12" s="8">
        <v>0</v>
      </c>
      <c r="DK12" s="8">
        <v>0</v>
      </c>
      <c r="DL12" s="9" t="s">
        <v>75</v>
      </c>
      <c r="DM12" s="8">
        <v>0</v>
      </c>
      <c r="DN12" s="8">
        <v>0</v>
      </c>
      <c r="DO12" s="8">
        <v>6</v>
      </c>
      <c r="DP12" s="8">
        <v>35</v>
      </c>
      <c r="DQ12" s="9">
        <v>483.33333333333343</v>
      </c>
    </row>
    <row r="13" spans="1:121" x14ac:dyDescent="0.25">
      <c r="A13" s="7" t="s">
        <v>64</v>
      </c>
      <c r="B13" s="8">
        <v>744873</v>
      </c>
      <c r="C13" s="8">
        <v>639346</v>
      </c>
      <c r="D13" s="8">
        <v>7611755</v>
      </c>
      <c r="E13" s="8">
        <v>7018077</v>
      </c>
      <c r="F13" s="9">
        <v>-7.7994890797194634</v>
      </c>
      <c r="G13" s="8">
        <v>735620</v>
      </c>
      <c r="H13" s="8">
        <v>569083</v>
      </c>
      <c r="I13" s="8">
        <v>7633377</v>
      </c>
      <c r="J13" s="8">
        <v>5064811</v>
      </c>
      <c r="K13" s="9">
        <v>-33.64914375380647</v>
      </c>
      <c r="L13" s="8">
        <v>100255</v>
      </c>
      <c r="M13" s="8">
        <v>83026</v>
      </c>
      <c r="N13" s="8">
        <v>1184825</v>
      </c>
      <c r="O13" s="8">
        <v>897456</v>
      </c>
      <c r="P13" s="9">
        <v>-24.254130356803739</v>
      </c>
      <c r="Q13" s="8">
        <v>95902</v>
      </c>
      <c r="R13" s="8">
        <v>74795</v>
      </c>
      <c r="S13" s="8">
        <v>1091558</v>
      </c>
      <c r="T13" s="8">
        <v>832909</v>
      </c>
      <c r="U13" s="9">
        <v>-23.695396854770891</v>
      </c>
      <c r="V13" s="8">
        <v>232.71799999999999</v>
      </c>
      <c r="W13" s="8">
        <v>134.94200000000001</v>
      </c>
      <c r="X13" s="8">
        <v>2067.4639999999999</v>
      </c>
      <c r="Y13" s="8">
        <v>1826.193</v>
      </c>
      <c r="Z13" s="9">
        <v>-11.669900902748489</v>
      </c>
      <c r="AA13" s="8">
        <v>2418</v>
      </c>
      <c r="AB13" s="8">
        <v>2191</v>
      </c>
      <c r="AC13" s="8">
        <v>25853</v>
      </c>
      <c r="AD13" s="8">
        <v>22354</v>
      </c>
      <c r="AE13" s="9">
        <v>-13.53421266390748</v>
      </c>
      <c r="AF13" s="8">
        <v>0</v>
      </c>
      <c r="AG13" s="8">
        <v>0</v>
      </c>
      <c r="AH13" s="8">
        <v>0</v>
      </c>
      <c r="AI13" s="8">
        <v>0</v>
      </c>
      <c r="AJ13" s="9" t="s">
        <v>75</v>
      </c>
      <c r="AK13" s="8">
        <v>0</v>
      </c>
      <c r="AL13" s="8">
        <v>0</v>
      </c>
      <c r="AM13" s="8">
        <v>0</v>
      </c>
      <c r="AN13" s="8">
        <v>0</v>
      </c>
      <c r="AO13" s="9" t="s">
        <v>75</v>
      </c>
      <c r="AP13" s="8">
        <v>1040</v>
      </c>
      <c r="AQ13" s="8">
        <v>819</v>
      </c>
      <c r="AR13" s="8">
        <v>24838</v>
      </c>
      <c r="AS13" s="8">
        <v>11413</v>
      </c>
      <c r="AT13" s="9">
        <v>-54.050245591432493</v>
      </c>
      <c r="AU13" s="8">
        <v>925</v>
      </c>
      <c r="AV13" s="8">
        <v>819</v>
      </c>
      <c r="AW13" s="8">
        <v>24025</v>
      </c>
      <c r="AX13" s="8">
        <v>11413</v>
      </c>
      <c r="AY13" s="9">
        <v>-52.495317377731531</v>
      </c>
      <c r="AZ13" s="8">
        <v>19904</v>
      </c>
      <c r="BA13" s="8">
        <v>9864</v>
      </c>
      <c r="BB13" s="8">
        <v>280906</v>
      </c>
      <c r="BC13" s="8">
        <v>120697</v>
      </c>
      <c r="BD13" s="9">
        <v>-57.032957644194141</v>
      </c>
      <c r="BE13" s="8">
        <v>2</v>
      </c>
      <c r="BF13" s="8">
        <v>0</v>
      </c>
      <c r="BG13" s="8">
        <v>34</v>
      </c>
      <c r="BH13" s="8">
        <v>21</v>
      </c>
      <c r="BI13" s="9">
        <v>-38.235294117647058</v>
      </c>
      <c r="BJ13" s="8">
        <v>7601</v>
      </c>
      <c r="BK13" s="8">
        <v>5075.25</v>
      </c>
      <c r="BL13" s="8">
        <v>85019.75</v>
      </c>
      <c r="BM13" s="8">
        <v>59899.25</v>
      </c>
      <c r="BN13" s="9">
        <v>-29.546664157445768</v>
      </c>
      <c r="BO13" s="8">
        <v>75</v>
      </c>
      <c r="BP13" s="8">
        <v>72</v>
      </c>
      <c r="BQ13" s="8">
        <v>2135</v>
      </c>
      <c r="BR13" s="8">
        <v>1363</v>
      </c>
      <c r="BS13" s="9">
        <v>-36.159250585480088</v>
      </c>
      <c r="BT13" s="8">
        <v>579</v>
      </c>
      <c r="BU13" s="8">
        <v>753.25</v>
      </c>
      <c r="BV13" s="8">
        <v>2773</v>
      </c>
      <c r="BW13" s="8">
        <v>4842.25</v>
      </c>
      <c r="BX13" s="9">
        <v>74.62134871979805</v>
      </c>
      <c r="BY13" s="8">
        <v>6947</v>
      </c>
      <c r="BZ13" s="8">
        <v>4250</v>
      </c>
      <c r="CA13" s="8">
        <v>80111.75</v>
      </c>
      <c r="CB13" s="8">
        <v>53694</v>
      </c>
      <c r="CC13" s="9">
        <v>-32.976123976819878</v>
      </c>
      <c r="CD13" s="8">
        <v>121</v>
      </c>
      <c r="CE13" s="8">
        <v>111</v>
      </c>
      <c r="CF13" s="8">
        <v>1198</v>
      </c>
      <c r="CG13" s="8">
        <v>1013</v>
      </c>
      <c r="CH13" s="9">
        <v>-15.442404006677791</v>
      </c>
      <c r="CI13" s="8">
        <v>1849332</v>
      </c>
      <c r="CJ13" s="8">
        <v>1513527</v>
      </c>
      <c r="CK13" s="8">
        <v>17147621</v>
      </c>
      <c r="CL13" s="8">
        <v>14434854</v>
      </c>
      <c r="CM13" s="9">
        <v>-15.82007789885256</v>
      </c>
      <c r="CN13" s="8">
        <v>0</v>
      </c>
      <c r="CO13" s="8">
        <v>1</v>
      </c>
      <c r="CP13" s="8">
        <v>1</v>
      </c>
      <c r="CQ13" s="8">
        <v>1</v>
      </c>
      <c r="CR13" s="9">
        <v>0</v>
      </c>
      <c r="CS13" s="8">
        <v>0</v>
      </c>
      <c r="CT13" s="8">
        <v>170</v>
      </c>
      <c r="CU13" s="8">
        <v>633</v>
      </c>
      <c r="CV13" s="8">
        <v>170</v>
      </c>
      <c r="CW13" s="9">
        <v>-73.143759873617697</v>
      </c>
      <c r="CX13" s="8">
        <v>0</v>
      </c>
      <c r="CY13" s="8">
        <v>0</v>
      </c>
      <c r="CZ13" s="8">
        <v>0</v>
      </c>
      <c r="DA13" s="8">
        <v>0</v>
      </c>
      <c r="DB13" s="9" t="s">
        <v>75</v>
      </c>
      <c r="DC13" s="8">
        <v>0</v>
      </c>
      <c r="DD13" s="8">
        <v>170</v>
      </c>
      <c r="DE13" s="8">
        <v>633</v>
      </c>
      <c r="DF13" s="8">
        <v>170</v>
      </c>
      <c r="DG13" s="9">
        <v>-73.143759873617697</v>
      </c>
      <c r="DH13" s="8">
        <v>0</v>
      </c>
      <c r="DI13" s="8">
        <v>0</v>
      </c>
      <c r="DJ13" s="8">
        <v>0</v>
      </c>
      <c r="DK13" s="8">
        <v>0</v>
      </c>
      <c r="DL13" s="9" t="s">
        <v>75</v>
      </c>
      <c r="DM13" s="8">
        <v>47</v>
      </c>
      <c r="DN13" s="8">
        <v>92</v>
      </c>
      <c r="DO13" s="8">
        <v>864</v>
      </c>
      <c r="DP13" s="8">
        <v>864</v>
      </c>
      <c r="DQ13" s="9">
        <v>0</v>
      </c>
    </row>
    <row r="14" spans="1:121" x14ac:dyDescent="0.25">
      <c r="A14" s="7" t="s">
        <v>65</v>
      </c>
      <c r="B14" s="8">
        <v>30677</v>
      </c>
      <c r="C14" s="8">
        <v>48730</v>
      </c>
      <c r="D14" s="8">
        <v>483494</v>
      </c>
      <c r="E14" s="8">
        <v>478716</v>
      </c>
      <c r="F14" s="9">
        <v>-0.98822322510723382</v>
      </c>
      <c r="G14" s="8">
        <v>0</v>
      </c>
      <c r="H14" s="8">
        <v>0</v>
      </c>
      <c r="I14" s="8">
        <v>4456</v>
      </c>
      <c r="J14" s="8">
        <v>6176</v>
      </c>
      <c r="K14" s="9">
        <v>38.599640933572722</v>
      </c>
      <c r="L14" s="8">
        <v>58665</v>
      </c>
      <c r="M14" s="8">
        <v>43402</v>
      </c>
      <c r="N14" s="8">
        <v>436529</v>
      </c>
      <c r="O14" s="8">
        <v>392936</v>
      </c>
      <c r="P14" s="9">
        <v>-9.9862781166886947</v>
      </c>
      <c r="Q14" s="8">
        <v>5519</v>
      </c>
      <c r="R14" s="8">
        <v>4958</v>
      </c>
      <c r="S14" s="8">
        <v>50680</v>
      </c>
      <c r="T14" s="8">
        <v>49272</v>
      </c>
      <c r="U14" s="9">
        <v>-2.7782162588792398</v>
      </c>
      <c r="V14" s="8">
        <v>0</v>
      </c>
      <c r="W14" s="8">
        <v>0</v>
      </c>
      <c r="X14" s="8">
        <v>0.9</v>
      </c>
      <c r="Y14" s="8">
        <v>0</v>
      </c>
      <c r="Z14" s="9">
        <v>-100</v>
      </c>
      <c r="AA14" s="8">
        <v>57413</v>
      </c>
      <c r="AB14" s="8">
        <v>58167</v>
      </c>
      <c r="AC14" s="8">
        <v>511865</v>
      </c>
      <c r="AD14" s="8">
        <v>473738</v>
      </c>
      <c r="AE14" s="9">
        <v>-7.4486436853467239</v>
      </c>
      <c r="AF14" s="8">
        <v>56118</v>
      </c>
      <c r="AG14" s="8">
        <v>55878</v>
      </c>
      <c r="AH14" s="8">
        <v>500620</v>
      </c>
      <c r="AI14" s="8">
        <v>458834</v>
      </c>
      <c r="AJ14" s="9">
        <v>-8.3468499061164181</v>
      </c>
      <c r="AK14" s="8">
        <v>0</v>
      </c>
      <c r="AL14" s="8">
        <v>0</v>
      </c>
      <c r="AM14" s="8">
        <v>0</v>
      </c>
      <c r="AN14" s="8">
        <v>0</v>
      </c>
      <c r="AO14" s="9" t="s">
        <v>75</v>
      </c>
      <c r="AP14" s="8">
        <v>0</v>
      </c>
      <c r="AQ14" s="8">
        <v>0</v>
      </c>
      <c r="AR14" s="8">
        <v>0</v>
      </c>
      <c r="AS14" s="8">
        <v>0</v>
      </c>
      <c r="AT14" s="9" t="s">
        <v>75</v>
      </c>
      <c r="AU14" s="8">
        <v>0</v>
      </c>
      <c r="AV14" s="8">
        <v>0</v>
      </c>
      <c r="AW14" s="8">
        <v>0</v>
      </c>
      <c r="AX14" s="8">
        <v>0</v>
      </c>
      <c r="AY14" s="9" t="s">
        <v>75</v>
      </c>
      <c r="AZ14" s="8">
        <v>58398</v>
      </c>
      <c r="BA14" s="8">
        <v>42458</v>
      </c>
      <c r="BB14" s="8">
        <v>433938</v>
      </c>
      <c r="BC14" s="8">
        <v>389361</v>
      </c>
      <c r="BD14" s="9">
        <v>-10.272665680350659</v>
      </c>
      <c r="BE14" s="8">
        <v>3054</v>
      </c>
      <c r="BF14" s="8">
        <v>2577</v>
      </c>
      <c r="BG14" s="8">
        <v>23099</v>
      </c>
      <c r="BH14" s="8">
        <v>23080</v>
      </c>
      <c r="BI14" s="9">
        <v>-8.2254643058135457E-2</v>
      </c>
      <c r="BJ14" s="8">
        <v>434</v>
      </c>
      <c r="BK14" s="8">
        <v>404</v>
      </c>
      <c r="BL14" s="8">
        <v>4012</v>
      </c>
      <c r="BM14" s="8">
        <v>4085.5</v>
      </c>
      <c r="BN14" s="9">
        <v>1.8320039880358929</v>
      </c>
      <c r="BO14" s="8">
        <v>0</v>
      </c>
      <c r="BP14" s="8">
        <v>0</v>
      </c>
      <c r="BQ14" s="8">
        <v>0</v>
      </c>
      <c r="BR14" s="8">
        <v>0</v>
      </c>
      <c r="BS14" s="9" t="s">
        <v>75</v>
      </c>
      <c r="BT14" s="8">
        <v>426</v>
      </c>
      <c r="BU14" s="8">
        <v>386</v>
      </c>
      <c r="BV14" s="8">
        <v>3936</v>
      </c>
      <c r="BW14" s="8">
        <v>3968.5</v>
      </c>
      <c r="BX14" s="9">
        <v>0.82571138211382333</v>
      </c>
      <c r="BY14" s="8">
        <v>8</v>
      </c>
      <c r="BZ14" s="8">
        <v>18</v>
      </c>
      <c r="CA14" s="8">
        <v>76</v>
      </c>
      <c r="CB14" s="8">
        <v>117</v>
      </c>
      <c r="CC14" s="9">
        <v>53.94736842105263</v>
      </c>
      <c r="CD14" s="8">
        <v>965</v>
      </c>
      <c r="CE14" s="8">
        <v>881</v>
      </c>
      <c r="CF14" s="8">
        <v>7502</v>
      </c>
      <c r="CG14" s="8">
        <v>7629</v>
      </c>
      <c r="CH14" s="9">
        <v>1.6928818981604929</v>
      </c>
      <c r="CI14" s="8">
        <v>6482837</v>
      </c>
      <c r="CJ14" s="8">
        <v>6207691</v>
      </c>
      <c r="CK14" s="8">
        <v>53831209</v>
      </c>
      <c r="CL14" s="8">
        <v>53942783</v>
      </c>
      <c r="CM14" s="9">
        <v>0.20726638333536579</v>
      </c>
      <c r="CN14" s="8">
        <v>0</v>
      </c>
      <c r="CO14" s="8">
        <v>1</v>
      </c>
      <c r="CP14" s="8">
        <v>3</v>
      </c>
      <c r="CQ14" s="8">
        <v>14</v>
      </c>
      <c r="CR14" s="9">
        <v>366.66666666666669</v>
      </c>
      <c r="CS14" s="8">
        <v>177329</v>
      </c>
      <c r="CT14" s="8">
        <v>157318</v>
      </c>
      <c r="CU14" s="8">
        <v>1420887</v>
      </c>
      <c r="CV14" s="8">
        <v>1502951</v>
      </c>
      <c r="CW14" s="9">
        <v>5.7755472461919908</v>
      </c>
      <c r="CX14" s="8">
        <v>177329</v>
      </c>
      <c r="CY14" s="8">
        <v>157149</v>
      </c>
      <c r="CZ14" s="8">
        <v>1417534</v>
      </c>
      <c r="DA14" s="8">
        <v>1477421</v>
      </c>
      <c r="DB14" s="9">
        <v>4.2247311175604949</v>
      </c>
      <c r="DC14" s="8">
        <v>0</v>
      </c>
      <c r="DD14" s="8">
        <v>169</v>
      </c>
      <c r="DE14" s="8">
        <v>3353</v>
      </c>
      <c r="DF14" s="8">
        <v>25530</v>
      </c>
      <c r="DG14" s="9">
        <v>661.40769460184913</v>
      </c>
      <c r="DH14" s="8">
        <v>43193</v>
      </c>
      <c r="DI14" s="8">
        <v>36854</v>
      </c>
      <c r="DJ14" s="8">
        <v>326293</v>
      </c>
      <c r="DK14" s="8">
        <v>344798</v>
      </c>
      <c r="DL14" s="9">
        <v>5.671283171873128</v>
      </c>
      <c r="DM14" s="8">
        <v>73</v>
      </c>
      <c r="DN14" s="8">
        <v>337</v>
      </c>
      <c r="DO14" s="8">
        <v>1583</v>
      </c>
      <c r="DP14" s="8">
        <v>1691</v>
      </c>
      <c r="DQ14" s="9">
        <v>6.8224889450410586</v>
      </c>
    </row>
    <row r="15" spans="1:121" x14ac:dyDescent="0.25">
      <c r="A15" s="7" t="s">
        <v>66</v>
      </c>
      <c r="B15" s="8">
        <v>355382</v>
      </c>
      <c r="C15" s="8">
        <v>115133</v>
      </c>
      <c r="D15" s="8">
        <v>2676215</v>
      </c>
      <c r="E15" s="8">
        <v>2807285</v>
      </c>
      <c r="F15" s="9">
        <v>4.8975885719196697</v>
      </c>
      <c r="G15" s="8">
        <v>531274</v>
      </c>
      <c r="H15" s="8">
        <v>354416</v>
      </c>
      <c r="I15" s="8">
        <v>5451025</v>
      </c>
      <c r="J15" s="8">
        <v>2865059</v>
      </c>
      <c r="K15" s="9">
        <v>-47.439995230254858</v>
      </c>
      <c r="L15" s="8">
        <v>87613</v>
      </c>
      <c r="M15" s="8">
        <v>62656</v>
      </c>
      <c r="N15" s="8">
        <v>715307</v>
      </c>
      <c r="O15" s="8">
        <v>802335</v>
      </c>
      <c r="P15" s="9">
        <v>12.166524303550791</v>
      </c>
      <c r="Q15" s="8">
        <v>36699</v>
      </c>
      <c r="R15" s="8">
        <v>12231</v>
      </c>
      <c r="S15" s="8">
        <v>270596</v>
      </c>
      <c r="T15" s="8">
        <v>276781</v>
      </c>
      <c r="U15" s="9">
        <v>2.2856952800484862</v>
      </c>
      <c r="V15" s="8">
        <v>21.651</v>
      </c>
      <c r="W15" s="8">
        <v>8.9670000000000005</v>
      </c>
      <c r="X15" s="8">
        <v>153.25299999999999</v>
      </c>
      <c r="Y15" s="8">
        <v>136.965</v>
      </c>
      <c r="Z15" s="9">
        <v>-10.62817693617745</v>
      </c>
      <c r="AA15" s="8">
        <v>773</v>
      </c>
      <c r="AB15" s="8">
        <v>1165</v>
      </c>
      <c r="AC15" s="8">
        <v>9997</v>
      </c>
      <c r="AD15" s="8">
        <v>11114</v>
      </c>
      <c r="AE15" s="9">
        <v>11.173352005601689</v>
      </c>
      <c r="AF15" s="8">
        <v>475</v>
      </c>
      <c r="AG15" s="8">
        <v>649</v>
      </c>
      <c r="AH15" s="8">
        <v>6110</v>
      </c>
      <c r="AI15" s="8">
        <v>6971</v>
      </c>
      <c r="AJ15" s="9">
        <v>14.09165302782324</v>
      </c>
      <c r="AK15" s="8">
        <v>0</v>
      </c>
      <c r="AL15" s="8">
        <v>28</v>
      </c>
      <c r="AM15" s="8">
        <v>0</v>
      </c>
      <c r="AN15" s="8">
        <v>96</v>
      </c>
      <c r="AO15" s="9" t="s">
        <v>75</v>
      </c>
      <c r="AP15" s="8">
        <v>72707</v>
      </c>
      <c r="AQ15" s="8">
        <v>73713</v>
      </c>
      <c r="AR15" s="8">
        <v>514747</v>
      </c>
      <c r="AS15" s="8">
        <v>526383</v>
      </c>
      <c r="AT15" s="9">
        <v>2.260527987535625</v>
      </c>
      <c r="AU15" s="8">
        <v>0</v>
      </c>
      <c r="AV15" s="8">
        <v>638</v>
      </c>
      <c r="AW15" s="8">
        <v>0</v>
      </c>
      <c r="AX15" s="8">
        <v>919</v>
      </c>
      <c r="AY15" s="9" t="s">
        <v>75</v>
      </c>
      <c r="AZ15" s="8">
        <v>3612</v>
      </c>
      <c r="BA15" s="8">
        <v>1595</v>
      </c>
      <c r="BB15" s="8">
        <v>18243</v>
      </c>
      <c r="BC15" s="8">
        <v>14188</v>
      </c>
      <c r="BD15" s="9">
        <v>-22.227703776791099</v>
      </c>
      <c r="BE15" s="8">
        <v>18</v>
      </c>
      <c r="BF15" s="8">
        <v>1</v>
      </c>
      <c r="BG15" s="8">
        <v>101</v>
      </c>
      <c r="BH15" s="8">
        <v>25</v>
      </c>
      <c r="BI15" s="9">
        <v>-75.247524752475243</v>
      </c>
      <c r="BJ15" s="8">
        <v>2899.5</v>
      </c>
      <c r="BK15" s="8">
        <v>1559.25</v>
      </c>
      <c r="BL15" s="8">
        <v>23494</v>
      </c>
      <c r="BM15" s="8">
        <v>23229.25</v>
      </c>
      <c r="BN15" s="9">
        <v>-1.1268834596067021</v>
      </c>
      <c r="BO15" s="8">
        <v>0</v>
      </c>
      <c r="BP15" s="8">
        <v>62</v>
      </c>
      <c r="BQ15" s="8">
        <v>0</v>
      </c>
      <c r="BR15" s="8">
        <v>87.5</v>
      </c>
      <c r="BS15" s="9" t="s">
        <v>75</v>
      </c>
      <c r="BT15" s="8">
        <v>1249.75</v>
      </c>
      <c r="BU15" s="8">
        <v>336</v>
      </c>
      <c r="BV15" s="8">
        <v>7566</v>
      </c>
      <c r="BW15" s="8">
        <v>5656</v>
      </c>
      <c r="BX15" s="9">
        <v>-25.24451493523658</v>
      </c>
      <c r="BY15" s="8">
        <v>1649.75</v>
      </c>
      <c r="BZ15" s="8">
        <v>1161.25</v>
      </c>
      <c r="CA15" s="8">
        <v>15928</v>
      </c>
      <c r="CB15" s="8">
        <v>17485.75</v>
      </c>
      <c r="CC15" s="9">
        <v>9.7799472626820716</v>
      </c>
      <c r="CD15" s="8">
        <v>94</v>
      </c>
      <c r="CE15" s="8">
        <v>76</v>
      </c>
      <c r="CF15" s="8">
        <v>799</v>
      </c>
      <c r="CG15" s="8">
        <v>744</v>
      </c>
      <c r="CH15" s="9">
        <v>-6.8836045056320359</v>
      </c>
      <c r="CI15" s="8">
        <v>1658998</v>
      </c>
      <c r="CJ15" s="8">
        <v>1382268</v>
      </c>
      <c r="CK15" s="8">
        <v>12315887</v>
      </c>
      <c r="CL15" s="8">
        <v>12719791</v>
      </c>
      <c r="CM15" s="9">
        <v>3.2795364231581479</v>
      </c>
      <c r="CN15" s="8">
        <v>2</v>
      </c>
      <c r="CO15" s="8">
        <v>2</v>
      </c>
      <c r="CP15" s="8">
        <v>12</v>
      </c>
      <c r="CQ15" s="8">
        <v>12</v>
      </c>
      <c r="CR15" s="9">
        <v>0</v>
      </c>
      <c r="CS15" s="8">
        <v>5850</v>
      </c>
      <c r="CT15" s="8">
        <v>733</v>
      </c>
      <c r="CU15" s="8">
        <v>10834</v>
      </c>
      <c r="CV15" s="8">
        <v>5244</v>
      </c>
      <c r="CW15" s="9">
        <v>-51.596824810780873</v>
      </c>
      <c r="CX15" s="8">
        <v>0</v>
      </c>
      <c r="CY15" s="8">
        <v>0</v>
      </c>
      <c r="CZ15" s="8">
        <v>0</v>
      </c>
      <c r="DA15" s="8">
        <v>0</v>
      </c>
      <c r="DB15" s="9" t="s">
        <v>75</v>
      </c>
      <c r="DC15" s="8">
        <v>5850</v>
      </c>
      <c r="DD15" s="8">
        <v>733</v>
      </c>
      <c r="DE15" s="8">
        <v>10834</v>
      </c>
      <c r="DF15" s="8">
        <v>5244</v>
      </c>
      <c r="DG15" s="9">
        <v>-51.596824810780873</v>
      </c>
      <c r="DH15" s="8">
        <v>0</v>
      </c>
      <c r="DI15" s="8">
        <v>0</v>
      </c>
      <c r="DJ15" s="8">
        <v>0</v>
      </c>
      <c r="DK15" s="8">
        <v>0</v>
      </c>
      <c r="DL15" s="9" t="s">
        <v>75</v>
      </c>
      <c r="DM15" s="8">
        <v>1</v>
      </c>
      <c r="DN15" s="8">
        <v>1</v>
      </c>
      <c r="DO15" s="8">
        <v>7</v>
      </c>
      <c r="DP15" s="8">
        <v>127</v>
      </c>
      <c r="DQ15" s="9">
        <v>1714.285714285714</v>
      </c>
    </row>
    <row r="16" spans="1:121" x14ac:dyDescent="0.25">
      <c r="A16" s="7" t="s">
        <v>67</v>
      </c>
      <c r="B16" s="8">
        <v>48793</v>
      </c>
      <c r="C16" s="8">
        <v>134064</v>
      </c>
      <c r="D16" s="8">
        <v>620157</v>
      </c>
      <c r="E16" s="8">
        <v>877249</v>
      </c>
      <c r="F16" s="9">
        <v>41.455953895545797</v>
      </c>
      <c r="G16" s="8">
        <v>1404435</v>
      </c>
      <c r="H16" s="8">
        <v>1020698</v>
      </c>
      <c r="I16" s="8">
        <v>12656090</v>
      </c>
      <c r="J16" s="8">
        <v>12916122</v>
      </c>
      <c r="K16" s="9">
        <v>2.0545998013604532</v>
      </c>
      <c r="L16" s="8">
        <v>89887</v>
      </c>
      <c r="M16" s="8">
        <v>175054</v>
      </c>
      <c r="N16" s="8">
        <v>928536</v>
      </c>
      <c r="O16" s="8">
        <v>1204138</v>
      </c>
      <c r="P16" s="9">
        <v>29.68134784219459</v>
      </c>
      <c r="Q16" s="8">
        <v>50068</v>
      </c>
      <c r="R16" s="8">
        <v>90182</v>
      </c>
      <c r="S16" s="8">
        <v>474163</v>
      </c>
      <c r="T16" s="8">
        <v>617629</v>
      </c>
      <c r="U16" s="9">
        <v>30.25668388296851</v>
      </c>
      <c r="V16" s="8">
        <v>532.74799999999993</v>
      </c>
      <c r="W16" s="8">
        <v>235.22200000000001</v>
      </c>
      <c r="X16" s="8">
        <v>7632.9710000000014</v>
      </c>
      <c r="Y16" s="8">
        <v>7106.8079999999991</v>
      </c>
      <c r="Z16" s="9">
        <v>-6.8932922711222346</v>
      </c>
      <c r="AA16" s="8">
        <v>0</v>
      </c>
      <c r="AB16" s="8">
        <v>0</v>
      </c>
      <c r="AC16" s="8">
        <v>20901</v>
      </c>
      <c r="AD16" s="8">
        <v>11065</v>
      </c>
      <c r="AE16" s="9">
        <v>-47.059949284723217</v>
      </c>
      <c r="AF16" s="8">
        <v>0</v>
      </c>
      <c r="AG16" s="8">
        <v>0</v>
      </c>
      <c r="AH16" s="8">
        <v>20901</v>
      </c>
      <c r="AI16" s="8">
        <v>11065</v>
      </c>
      <c r="AJ16" s="9">
        <v>-47.059949284723217</v>
      </c>
      <c r="AK16" s="8">
        <v>0</v>
      </c>
      <c r="AL16" s="8">
        <v>0</v>
      </c>
      <c r="AM16" s="8">
        <v>0</v>
      </c>
      <c r="AN16" s="8">
        <v>0</v>
      </c>
      <c r="AO16" s="9" t="s">
        <v>75</v>
      </c>
      <c r="AP16" s="8">
        <v>341870</v>
      </c>
      <c r="AQ16" s="8">
        <v>33400</v>
      </c>
      <c r="AR16" s="8">
        <v>1508442</v>
      </c>
      <c r="AS16" s="8">
        <v>5100350</v>
      </c>
      <c r="AT16" s="9">
        <v>238.12039176846039</v>
      </c>
      <c r="AU16" s="8">
        <v>0</v>
      </c>
      <c r="AV16" s="8">
        <v>143</v>
      </c>
      <c r="AW16" s="8">
        <v>8068</v>
      </c>
      <c r="AX16" s="8">
        <v>2085</v>
      </c>
      <c r="AY16" s="9">
        <v>-74.157164105106602</v>
      </c>
      <c r="AZ16" s="8">
        <v>0</v>
      </c>
      <c r="BA16" s="8">
        <v>0</v>
      </c>
      <c r="BB16" s="8">
        <v>0</v>
      </c>
      <c r="BC16" s="8">
        <v>1856</v>
      </c>
      <c r="BD16" s="9" t="s">
        <v>75</v>
      </c>
      <c r="BE16" s="8">
        <v>0</v>
      </c>
      <c r="BF16" s="8">
        <v>0</v>
      </c>
      <c r="BG16" s="8">
        <v>0</v>
      </c>
      <c r="BH16" s="8">
        <v>0</v>
      </c>
      <c r="BI16" s="9" t="s">
        <v>75</v>
      </c>
      <c r="BJ16" s="8">
        <v>3534</v>
      </c>
      <c r="BK16" s="8">
        <v>6625</v>
      </c>
      <c r="BL16" s="8">
        <v>35308</v>
      </c>
      <c r="BM16" s="8">
        <v>46931</v>
      </c>
      <c r="BN16" s="9">
        <v>32.918885238472853</v>
      </c>
      <c r="BO16" s="8">
        <v>0</v>
      </c>
      <c r="BP16" s="8">
        <v>7</v>
      </c>
      <c r="BQ16" s="8">
        <v>691</v>
      </c>
      <c r="BR16" s="8">
        <v>322</v>
      </c>
      <c r="BS16" s="9">
        <v>-53.400868306801733</v>
      </c>
      <c r="BT16" s="8">
        <v>736</v>
      </c>
      <c r="BU16" s="8">
        <v>474</v>
      </c>
      <c r="BV16" s="8">
        <v>6094</v>
      </c>
      <c r="BW16" s="8">
        <v>5220</v>
      </c>
      <c r="BX16" s="9">
        <v>-14.34197571381686</v>
      </c>
      <c r="BY16" s="8">
        <v>2798</v>
      </c>
      <c r="BZ16" s="8">
        <v>6144</v>
      </c>
      <c r="CA16" s="8">
        <v>28523</v>
      </c>
      <c r="CB16" s="8">
        <v>41389</v>
      </c>
      <c r="CC16" s="9">
        <v>45.107457139852038</v>
      </c>
      <c r="CD16" s="8">
        <v>109</v>
      </c>
      <c r="CE16" s="8">
        <v>99</v>
      </c>
      <c r="CF16" s="8">
        <v>936</v>
      </c>
      <c r="CG16" s="8">
        <v>915</v>
      </c>
      <c r="CH16" s="9">
        <v>-2.243589743589737</v>
      </c>
      <c r="CI16" s="8">
        <v>1679476</v>
      </c>
      <c r="CJ16" s="8">
        <v>1765320</v>
      </c>
      <c r="CK16" s="8">
        <v>15465000</v>
      </c>
      <c r="CL16" s="8">
        <v>16591218</v>
      </c>
      <c r="CM16" s="9">
        <v>7.2823666343356006</v>
      </c>
      <c r="CN16" s="8">
        <v>4</v>
      </c>
      <c r="CO16" s="8">
        <v>4</v>
      </c>
      <c r="CP16" s="8">
        <v>20</v>
      </c>
      <c r="CQ16" s="8">
        <v>22</v>
      </c>
      <c r="CR16" s="9">
        <v>10</v>
      </c>
      <c r="CS16" s="8">
        <v>1914</v>
      </c>
      <c r="CT16" s="8">
        <v>7938</v>
      </c>
      <c r="CU16" s="8">
        <v>15184</v>
      </c>
      <c r="CV16" s="8">
        <v>25448</v>
      </c>
      <c r="CW16" s="9">
        <v>67.597471022128559</v>
      </c>
      <c r="CX16" s="8">
        <v>0</v>
      </c>
      <c r="CY16" s="8">
        <v>0</v>
      </c>
      <c r="CZ16" s="8">
        <v>0</v>
      </c>
      <c r="DA16" s="8">
        <v>0</v>
      </c>
      <c r="DB16" s="9" t="s">
        <v>75</v>
      </c>
      <c r="DC16" s="8">
        <v>1914</v>
      </c>
      <c r="DD16" s="8">
        <v>7938</v>
      </c>
      <c r="DE16" s="8">
        <v>15184</v>
      </c>
      <c r="DF16" s="8">
        <v>25448</v>
      </c>
      <c r="DG16" s="9">
        <v>67.597471022128559</v>
      </c>
      <c r="DH16" s="8">
        <v>0</v>
      </c>
      <c r="DI16" s="8">
        <v>0</v>
      </c>
      <c r="DJ16" s="8">
        <v>0</v>
      </c>
      <c r="DK16" s="8">
        <v>0</v>
      </c>
      <c r="DL16" s="9" t="s">
        <v>75</v>
      </c>
      <c r="DM16" s="8">
        <v>0</v>
      </c>
      <c r="DN16" s="8">
        <v>0</v>
      </c>
      <c r="DO16" s="8">
        <v>0</v>
      </c>
      <c r="DP16" s="8">
        <v>8</v>
      </c>
      <c r="DQ16" s="9" t="s">
        <v>75</v>
      </c>
    </row>
    <row r="17" spans="1:121" x14ac:dyDescent="0.25">
      <c r="A17" s="7" t="s">
        <v>68</v>
      </c>
      <c r="B17" s="8">
        <v>1936075</v>
      </c>
      <c r="C17" s="8">
        <v>1819640</v>
      </c>
      <c r="D17" s="8">
        <v>18508363</v>
      </c>
      <c r="E17" s="8">
        <v>17130088</v>
      </c>
      <c r="F17" s="9">
        <v>-7.4467687931126108</v>
      </c>
      <c r="G17" s="8">
        <v>432016</v>
      </c>
      <c r="H17" s="8">
        <v>668759</v>
      </c>
      <c r="I17" s="8">
        <v>3820551</v>
      </c>
      <c r="J17" s="8">
        <v>4188534</v>
      </c>
      <c r="K17" s="9">
        <v>9.6316735465643575</v>
      </c>
      <c r="L17" s="8">
        <v>95407</v>
      </c>
      <c r="M17" s="8">
        <v>121351</v>
      </c>
      <c r="N17" s="8">
        <v>966615</v>
      </c>
      <c r="O17" s="8">
        <v>1051703</v>
      </c>
      <c r="P17" s="9">
        <v>8.8026773844809014</v>
      </c>
      <c r="Q17" s="8">
        <v>43876</v>
      </c>
      <c r="R17" s="8">
        <v>68654</v>
      </c>
      <c r="S17" s="8">
        <v>432372</v>
      </c>
      <c r="T17" s="8">
        <v>456071</v>
      </c>
      <c r="U17" s="9">
        <v>5.481159742073956</v>
      </c>
      <c r="V17" s="8">
        <v>5.9560000000000004</v>
      </c>
      <c r="W17" s="8">
        <v>3.4790000000000001</v>
      </c>
      <c r="X17" s="8">
        <v>133.69499999999999</v>
      </c>
      <c r="Y17" s="8">
        <v>129.31</v>
      </c>
      <c r="Z17" s="9">
        <v>-3.2798533976588402</v>
      </c>
      <c r="AA17" s="8">
        <v>17723</v>
      </c>
      <c r="AB17" s="8">
        <v>14432</v>
      </c>
      <c r="AC17" s="8">
        <v>132960</v>
      </c>
      <c r="AD17" s="8">
        <v>129743</v>
      </c>
      <c r="AE17" s="9">
        <v>-2.4195246690734109</v>
      </c>
      <c r="AF17" s="8">
        <v>14963</v>
      </c>
      <c r="AG17" s="8">
        <v>11249</v>
      </c>
      <c r="AH17" s="8">
        <v>115457</v>
      </c>
      <c r="AI17" s="8">
        <v>107177</v>
      </c>
      <c r="AJ17" s="9">
        <v>-7.17150107832353</v>
      </c>
      <c r="AK17" s="8">
        <v>0</v>
      </c>
      <c r="AL17" s="8">
        <v>7958</v>
      </c>
      <c r="AM17" s="8">
        <v>75661</v>
      </c>
      <c r="AN17" s="8">
        <v>96211</v>
      </c>
      <c r="AO17" s="9">
        <v>27.160624363939149</v>
      </c>
      <c r="AP17" s="8">
        <v>138771</v>
      </c>
      <c r="AQ17" s="8">
        <v>193958</v>
      </c>
      <c r="AR17" s="8">
        <v>1697308</v>
      </c>
      <c r="AS17" s="8">
        <v>1670279</v>
      </c>
      <c r="AT17" s="9">
        <v>-1.592462888291337</v>
      </c>
      <c r="AU17" s="8">
        <v>90</v>
      </c>
      <c r="AV17" s="8">
        <v>9104</v>
      </c>
      <c r="AW17" s="8">
        <v>153</v>
      </c>
      <c r="AX17" s="8">
        <v>22435</v>
      </c>
      <c r="AY17" s="9">
        <v>14563.39869281046</v>
      </c>
      <c r="AZ17" s="8">
        <v>39154</v>
      </c>
      <c r="BA17" s="8">
        <v>53616</v>
      </c>
      <c r="BB17" s="8">
        <v>429749</v>
      </c>
      <c r="BC17" s="8">
        <v>477985</v>
      </c>
      <c r="BD17" s="9">
        <v>11.22422623438332</v>
      </c>
      <c r="BE17" s="8">
        <v>2174</v>
      </c>
      <c r="BF17" s="8">
        <v>2981</v>
      </c>
      <c r="BG17" s="8">
        <v>21820</v>
      </c>
      <c r="BH17" s="8">
        <v>24847</v>
      </c>
      <c r="BI17" s="9">
        <v>13.872593950504131</v>
      </c>
      <c r="BJ17" s="8">
        <v>6606.5</v>
      </c>
      <c r="BK17" s="8">
        <v>8944.25</v>
      </c>
      <c r="BL17" s="8">
        <v>60870.75</v>
      </c>
      <c r="BM17" s="8">
        <v>63057.25</v>
      </c>
      <c r="BN17" s="9">
        <v>3.5920372264182698</v>
      </c>
      <c r="BO17" s="8">
        <v>22</v>
      </c>
      <c r="BP17" s="8">
        <v>676</v>
      </c>
      <c r="BQ17" s="8">
        <v>28.5</v>
      </c>
      <c r="BR17" s="8">
        <v>1702</v>
      </c>
      <c r="BS17" s="9">
        <v>5871.9298245614054</v>
      </c>
      <c r="BT17" s="8">
        <v>5642.25</v>
      </c>
      <c r="BU17" s="8">
        <v>6977.5</v>
      </c>
      <c r="BV17" s="8">
        <v>52289.25</v>
      </c>
      <c r="BW17" s="8">
        <v>51894.25</v>
      </c>
      <c r="BX17" s="9">
        <v>-0.75541339759128334</v>
      </c>
      <c r="BY17" s="8">
        <v>942.25</v>
      </c>
      <c r="BZ17" s="8">
        <v>1290.75</v>
      </c>
      <c r="CA17" s="8">
        <v>8553</v>
      </c>
      <c r="CB17" s="8">
        <v>9461</v>
      </c>
      <c r="CC17" s="9">
        <v>10.616158073190689</v>
      </c>
      <c r="CD17" s="8">
        <v>179</v>
      </c>
      <c r="CE17" s="8">
        <v>171</v>
      </c>
      <c r="CF17" s="8">
        <v>1627</v>
      </c>
      <c r="CG17" s="8">
        <v>1546</v>
      </c>
      <c r="CH17" s="9">
        <v>-4.978488014751079</v>
      </c>
      <c r="CI17" s="8">
        <v>3329432</v>
      </c>
      <c r="CJ17" s="8">
        <v>3304274</v>
      </c>
      <c r="CK17" s="8">
        <v>31922577</v>
      </c>
      <c r="CL17" s="8">
        <v>30024186</v>
      </c>
      <c r="CM17" s="9">
        <v>-5.9468601172142144</v>
      </c>
      <c r="CN17" s="8">
        <v>6</v>
      </c>
      <c r="CO17" s="8">
        <v>6</v>
      </c>
      <c r="CP17" s="8">
        <v>16</v>
      </c>
      <c r="CQ17" s="8">
        <v>14</v>
      </c>
      <c r="CR17" s="9">
        <v>-12.5</v>
      </c>
      <c r="CS17" s="8">
        <v>7275</v>
      </c>
      <c r="CT17" s="8">
        <v>8694</v>
      </c>
      <c r="CU17" s="8">
        <v>55121</v>
      </c>
      <c r="CV17" s="8">
        <v>55355</v>
      </c>
      <c r="CW17" s="9">
        <v>0.42452060013424392</v>
      </c>
      <c r="CX17" s="8">
        <v>6618</v>
      </c>
      <c r="CY17" s="8">
        <v>7957</v>
      </c>
      <c r="CZ17" s="8">
        <v>53309</v>
      </c>
      <c r="DA17" s="8">
        <v>53668</v>
      </c>
      <c r="DB17" s="9">
        <v>0.6734322534656485</v>
      </c>
      <c r="DC17" s="8">
        <v>657</v>
      </c>
      <c r="DD17" s="8">
        <v>737</v>
      </c>
      <c r="DE17" s="8">
        <v>1812</v>
      </c>
      <c r="DF17" s="8">
        <v>1687</v>
      </c>
      <c r="DG17" s="9">
        <v>-6.8984547461368644</v>
      </c>
      <c r="DH17" s="8">
        <v>3710</v>
      </c>
      <c r="DI17" s="8">
        <v>4221</v>
      </c>
      <c r="DJ17" s="8">
        <v>29658</v>
      </c>
      <c r="DK17" s="8">
        <v>30359</v>
      </c>
      <c r="DL17" s="9">
        <v>2.363611841661609</v>
      </c>
      <c r="DM17" s="8">
        <v>588</v>
      </c>
      <c r="DN17" s="8">
        <v>1502</v>
      </c>
      <c r="DO17" s="8">
        <v>6859</v>
      </c>
      <c r="DP17" s="8">
        <v>17141</v>
      </c>
      <c r="DQ17" s="9">
        <v>149.90523399912519</v>
      </c>
    </row>
    <row r="18" spans="1:121" x14ac:dyDescent="0.25">
      <c r="A18" s="7" t="s">
        <v>69</v>
      </c>
      <c r="B18" s="8">
        <v>557997</v>
      </c>
      <c r="C18" s="8">
        <v>591416</v>
      </c>
      <c r="D18" s="8">
        <v>6066602</v>
      </c>
      <c r="E18" s="8">
        <v>5236166</v>
      </c>
      <c r="F18" s="9">
        <v>-13.688651406504009</v>
      </c>
      <c r="G18" s="8">
        <v>31311</v>
      </c>
      <c r="H18" s="8">
        <v>22624</v>
      </c>
      <c r="I18" s="8">
        <v>280448</v>
      </c>
      <c r="J18" s="8">
        <v>285424</v>
      </c>
      <c r="K18" s="9">
        <v>1.7743039707895889</v>
      </c>
      <c r="L18" s="8">
        <v>1529344</v>
      </c>
      <c r="M18" s="8">
        <v>1569807</v>
      </c>
      <c r="N18" s="8">
        <v>13108686</v>
      </c>
      <c r="O18" s="8">
        <v>13859864</v>
      </c>
      <c r="P18" s="9">
        <v>5.7303836555395407</v>
      </c>
      <c r="Q18" s="8">
        <v>1111085</v>
      </c>
      <c r="R18" s="8">
        <v>1176158</v>
      </c>
      <c r="S18" s="8">
        <v>9587267</v>
      </c>
      <c r="T18" s="8">
        <v>10273004</v>
      </c>
      <c r="U18" s="9">
        <v>7.1525806050879774</v>
      </c>
      <c r="V18" s="8">
        <v>172.941</v>
      </c>
      <c r="W18" s="8">
        <v>97.681000000000012</v>
      </c>
      <c r="X18" s="8">
        <v>1038.4480000000001</v>
      </c>
      <c r="Y18" s="8">
        <v>623.14800000000002</v>
      </c>
      <c r="Z18" s="9">
        <v>-39.992373233902867</v>
      </c>
      <c r="AA18" s="8">
        <v>221179</v>
      </c>
      <c r="AB18" s="8">
        <v>171705</v>
      </c>
      <c r="AC18" s="8">
        <v>1921583</v>
      </c>
      <c r="AD18" s="8">
        <v>1714057</v>
      </c>
      <c r="AE18" s="9">
        <v>-10.79974167131995</v>
      </c>
      <c r="AF18" s="8">
        <v>208855</v>
      </c>
      <c r="AG18" s="8">
        <v>159670</v>
      </c>
      <c r="AH18" s="8">
        <v>1751679</v>
      </c>
      <c r="AI18" s="8">
        <v>1521937</v>
      </c>
      <c r="AJ18" s="9">
        <v>-13.115530870667509</v>
      </c>
      <c r="AK18" s="8">
        <v>0</v>
      </c>
      <c r="AL18" s="8">
        <v>0</v>
      </c>
      <c r="AM18" s="8">
        <v>1</v>
      </c>
      <c r="AN18" s="8">
        <v>0</v>
      </c>
      <c r="AO18" s="9">
        <v>-100</v>
      </c>
      <c r="AP18" s="8">
        <v>1026307</v>
      </c>
      <c r="AQ18" s="8">
        <v>1111357</v>
      </c>
      <c r="AR18" s="8">
        <v>9341487</v>
      </c>
      <c r="AS18" s="8">
        <v>9398398</v>
      </c>
      <c r="AT18" s="9">
        <v>0.60922848792702666</v>
      </c>
      <c r="AU18" s="8">
        <v>759120</v>
      </c>
      <c r="AV18" s="8">
        <v>833125</v>
      </c>
      <c r="AW18" s="8">
        <v>6361142</v>
      </c>
      <c r="AX18" s="8">
        <v>7098206</v>
      </c>
      <c r="AY18" s="9">
        <v>11.58697604926914</v>
      </c>
      <c r="AZ18" s="8">
        <v>402622</v>
      </c>
      <c r="BA18" s="8">
        <v>388171</v>
      </c>
      <c r="BB18" s="8">
        <v>3495014</v>
      </c>
      <c r="BC18" s="8">
        <v>3568433</v>
      </c>
      <c r="BD18" s="9">
        <v>2.1006782805447979</v>
      </c>
      <c r="BE18" s="8">
        <v>28729</v>
      </c>
      <c r="BF18" s="8">
        <v>27422</v>
      </c>
      <c r="BG18" s="8">
        <v>254163</v>
      </c>
      <c r="BH18" s="8">
        <v>249622</v>
      </c>
      <c r="BI18" s="9">
        <v>-1.7866487254242289</v>
      </c>
      <c r="BJ18" s="8">
        <v>95895</v>
      </c>
      <c r="BK18" s="8">
        <v>106502</v>
      </c>
      <c r="BL18" s="8">
        <v>876279</v>
      </c>
      <c r="BM18" s="8">
        <v>901064</v>
      </c>
      <c r="BN18" s="9">
        <v>2.82843706171208</v>
      </c>
      <c r="BO18" s="8">
        <v>47339</v>
      </c>
      <c r="BP18" s="8">
        <v>61596</v>
      </c>
      <c r="BQ18" s="8">
        <v>441846</v>
      </c>
      <c r="BR18" s="8">
        <v>476174</v>
      </c>
      <c r="BS18" s="9">
        <v>7.769222760871429</v>
      </c>
      <c r="BT18" s="8">
        <v>42625</v>
      </c>
      <c r="BU18" s="8">
        <v>38284</v>
      </c>
      <c r="BV18" s="8">
        <v>382835</v>
      </c>
      <c r="BW18" s="8">
        <v>369662</v>
      </c>
      <c r="BX18" s="9">
        <v>-3.440907962960551</v>
      </c>
      <c r="BY18" s="8">
        <v>5931</v>
      </c>
      <c r="BZ18" s="8">
        <v>6622</v>
      </c>
      <c r="CA18" s="8">
        <v>51598</v>
      </c>
      <c r="CB18" s="8">
        <v>55228</v>
      </c>
      <c r="CC18" s="9">
        <v>7.0351564014109016</v>
      </c>
      <c r="CD18" s="8">
        <v>1056</v>
      </c>
      <c r="CE18" s="8">
        <v>1059</v>
      </c>
      <c r="CF18" s="8">
        <v>9330</v>
      </c>
      <c r="CG18" s="8">
        <v>9382</v>
      </c>
      <c r="CH18" s="9">
        <v>0.55734190782422388</v>
      </c>
      <c r="CI18" s="8">
        <v>20916419</v>
      </c>
      <c r="CJ18" s="8">
        <v>19518761</v>
      </c>
      <c r="CK18" s="8">
        <v>196650903</v>
      </c>
      <c r="CL18" s="8">
        <v>192666299</v>
      </c>
      <c r="CM18" s="9">
        <v>-2.0262322416083691</v>
      </c>
      <c r="CN18" s="8">
        <v>9</v>
      </c>
      <c r="CO18" s="8">
        <v>13</v>
      </c>
      <c r="CP18" s="8">
        <v>398</v>
      </c>
      <c r="CQ18" s="8">
        <v>389</v>
      </c>
      <c r="CR18" s="9">
        <v>-2.2613065326633119</v>
      </c>
      <c r="CS18" s="8">
        <v>185128</v>
      </c>
      <c r="CT18" s="8">
        <v>201151</v>
      </c>
      <c r="CU18" s="8">
        <v>1782317</v>
      </c>
      <c r="CV18" s="8">
        <v>2218209</v>
      </c>
      <c r="CW18" s="9">
        <v>24.456479964001911</v>
      </c>
      <c r="CX18" s="8">
        <v>158737</v>
      </c>
      <c r="CY18" s="8">
        <v>161738</v>
      </c>
      <c r="CZ18" s="8">
        <v>1286469</v>
      </c>
      <c r="DA18" s="8">
        <v>1305415</v>
      </c>
      <c r="DB18" s="9">
        <v>1.4727132950735751</v>
      </c>
      <c r="DC18" s="8">
        <v>26391</v>
      </c>
      <c r="DD18" s="8">
        <v>39413</v>
      </c>
      <c r="DE18" s="8">
        <v>495848</v>
      </c>
      <c r="DF18" s="8">
        <v>912794</v>
      </c>
      <c r="DG18" s="9">
        <v>84.087462286829833</v>
      </c>
      <c r="DH18" s="8">
        <v>67212</v>
      </c>
      <c r="DI18" s="8">
        <v>68218</v>
      </c>
      <c r="DJ18" s="8">
        <v>537563</v>
      </c>
      <c r="DK18" s="8">
        <v>540056</v>
      </c>
      <c r="DL18" s="9">
        <v>0.46375959654960758</v>
      </c>
      <c r="DM18" s="8">
        <v>47501</v>
      </c>
      <c r="DN18" s="8">
        <v>21039</v>
      </c>
      <c r="DO18" s="8">
        <v>275439</v>
      </c>
      <c r="DP18" s="8">
        <v>302740</v>
      </c>
      <c r="DQ18" s="9">
        <v>9.9118135049865828</v>
      </c>
    </row>
    <row r="19" spans="1:121" x14ac:dyDescent="0.25">
      <c r="A19" s="7" t="s">
        <v>70</v>
      </c>
      <c r="B19" s="8">
        <v>9629</v>
      </c>
      <c r="C19" s="8">
        <v>8944</v>
      </c>
      <c r="D19" s="8">
        <v>83302</v>
      </c>
      <c r="E19" s="8">
        <v>87394</v>
      </c>
      <c r="F19" s="9">
        <v>4.9122470048738336</v>
      </c>
      <c r="G19" s="8">
        <v>134332</v>
      </c>
      <c r="H19" s="8">
        <v>171429</v>
      </c>
      <c r="I19" s="8">
        <v>1079546</v>
      </c>
      <c r="J19" s="8">
        <v>1044089</v>
      </c>
      <c r="K19" s="9">
        <v>-3.2844362352322212</v>
      </c>
      <c r="L19" s="8">
        <v>188765</v>
      </c>
      <c r="M19" s="8">
        <v>82775</v>
      </c>
      <c r="N19" s="8">
        <v>2670856</v>
      </c>
      <c r="O19" s="8">
        <v>703132</v>
      </c>
      <c r="P19" s="9">
        <v>-73.673908290076298</v>
      </c>
      <c r="Q19" s="8">
        <v>153008</v>
      </c>
      <c r="R19" s="8">
        <v>21757</v>
      </c>
      <c r="S19" s="8">
        <v>2333712</v>
      </c>
      <c r="T19" s="8">
        <v>235817</v>
      </c>
      <c r="U19" s="9">
        <v>-89.895197008028418</v>
      </c>
      <c r="V19" s="8">
        <v>11.975</v>
      </c>
      <c r="W19" s="8">
        <v>19.263999999999999</v>
      </c>
      <c r="X19" s="8">
        <v>205.375</v>
      </c>
      <c r="Y19" s="8">
        <v>119.224</v>
      </c>
      <c r="Z19" s="9">
        <v>-41.948143639683487</v>
      </c>
      <c r="AA19" s="8">
        <v>5805</v>
      </c>
      <c r="AB19" s="8">
        <v>6109</v>
      </c>
      <c r="AC19" s="8">
        <v>51591</v>
      </c>
      <c r="AD19" s="8">
        <v>63673</v>
      </c>
      <c r="AE19" s="9">
        <v>23.418813358919191</v>
      </c>
      <c r="AF19" s="8">
        <v>2831</v>
      </c>
      <c r="AG19" s="8">
        <v>3268</v>
      </c>
      <c r="AH19" s="8">
        <v>19708</v>
      </c>
      <c r="AI19" s="8">
        <v>26500</v>
      </c>
      <c r="AJ19" s="9">
        <v>34.463162167647653</v>
      </c>
      <c r="AK19" s="8">
        <v>0</v>
      </c>
      <c r="AL19" s="8">
        <v>0</v>
      </c>
      <c r="AM19" s="8">
        <v>0</v>
      </c>
      <c r="AN19" s="8">
        <v>0</v>
      </c>
      <c r="AO19" s="9" t="s">
        <v>75</v>
      </c>
      <c r="AP19" s="8">
        <v>125454</v>
      </c>
      <c r="AQ19" s="8">
        <v>4970</v>
      </c>
      <c r="AR19" s="8">
        <v>2114611</v>
      </c>
      <c r="AS19" s="8">
        <v>34764</v>
      </c>
      <c r="AT19" s="9">
        <v>-98.356009686888044</v>
      </c>
      <c r="AU19" s="8">
        <v>125454</v>
      </c>
      <c r="AV19" s="8">
        <v>945</v>
      </c>
      <c r="AW19" s="8">
        <v>2098130</v>
      </c>
      <c r="AX19" s="8">
        <v>19623</v>
      </c>
      <c r="AY19" s="9">
        <v>-99.064738600563359</v>
      </c>
      <c r="AZ19" s="8">
        <v>39400</v>
      </c>
      <c r="BA19" s="8">
        <v>57964</v>
      </c>
      <c r="BB19" s="8">
        <v>343141</v>
      </c>
      <c r="BC19" s="8">
        <v>474157</v>
      </c>
      <c r="BD19" s="9">
        <v>38.181388991697297</v>
      </c>
      <c r="BE19" s="8">
        <v>2264</v>
      </c>
      <c r="BF19" s="8">
        <v>3305</v>
      </c>
      <c r="BG19" s="8">
        <v>20027</v>
      </c>
      <c r="BH19" s="8">
        <v>26957</v>
      </c>
      <c r="BI19" s="9">
        <v>34.603285564487948</v>
      </c>
      <c r="BJ19" s="8">
        <v>13613</v>
      </c>
      <c r="BK19" s="8">
        <v>2055.5</v>
      </c>
      <c r="BL19" s="8">
        <v>221931.5</v>
      </c>
      <c r="BM19" s="8">
        <v>30648</v>
      </c>
      <c r="BN19" s="9">
        <v>-86.190333503806357</v>
      </c>
      <c r="BO19" s="8">
        <v>11100.5</v>
      </c>
      <c r="BP19" s="8">
        <v>70</v>
      </c>
      <c r="BQ19" s="8">
        <v>201190.25</v>
      </c>
      <c r="BR19" s="8">
        <v>9207</v>
      </c>
      <c r="BS19" s="9">
        <v>-95.42373450005654</v>
      </c>
      <c r="BT19" s="8">
        <v>1006.5</v>
      </c>
      <c r="BU19" s="8">
        <v>744.5</v>
      </c>
      <c r="BV19" s="8">
        <v>5997.25</v>
      </c>
      <c r="BW19" s="8">
        <v>7057</v>
      </c>
      <c r="BX19" s="9">
        <v>17.67059902455291</v>
      </c>
      <c r="BY19" s="8">
        <v>1506</v>
      </c>
      <c r="BZ19" s="8">
        <v>1241</v>
      </c>
      <c r="CA19" s="8">
        <v>14744</v>
      </c>
      <c r="CB19" s="8">
        <v>14384</v>
      </c>
      <c r="CC19" s="9">
        <v>-2.4416711882799831</v>
      </c>
      <c r="CD19" s="8">
        <v>120</v>
      </c>
      <c r="CE19" s="8">
        <v>164</v>
      </c>
      <c r="CF19" s="8">
        <v>1049</v>
      </c>
      <c r="CG19" s="8">
        <v>1254</v>
      </c>
      <c r="CH19" s="9">
        <v>19.542421353670161</v>
      </c>
      <c r="CI19" s="8">
        <v>3606781</v>
      </c>
      <c r="CJ19" s="8">
        <v>4834519</v>
      </c>
      <c r="CK19" s="8">
        <v>35098046</v>
      </c>
      <c r="CL19" s="8">
        <v>36877585</v>
      </c>
      <c r="CM19" s="9">
        <v>5.0701939361524637</v>
      </c>
      <c r="CN19" s="8">
        <v>20</v>
      </c>
      <c r="CO19" s="8">
        <v>34</v>
      </c>
      <c r="CP19" s="8">
        <v>174</v>
      </c>
      <c r="CQ19" s="8">
        <v>200</v>
      </c>
      <c r="CR19" s="9">
        <v>14.94252873563218</v>
      </c>
      <c r="CS19" s="8">
        <v>61303</v>
      </c>
      <c r="CT19" s="8">
        <v>79489</v>
      </c>
      <c r="CU19" s="8">
        <v>472740</v>
      </c>
      <c r="CV19" s="8">
        <v>606558</v>
      </c>
      <c r="CW19" s="9">
        <v>28.306891737530151</v>
      </c>
      <c r="CX19" s="8">
        <v>30402</v>
      </c>
      <c r="CY19" s="8">
        <v>30637</v>
      </c>
      <c r="CZ19" s="8">
        <v>284515</v>
      </c>
      <c r="DA19" s="8">
        <v>286352</v>
      </c>
      <c r="DB19" s="9">
        <v>0.64566015851536918</v>
      </c>
      <c r="DC19" s="8">
        <v>30901</v>
      </c>
      <c r="DD19" s="8">
        <v>48852</v>
      </c>
      <c r="DE19" s="8">
        <v>188225</v>
      </c>
      <c r="DF19" s="8">
        <v>320206</v>
      </c>
      <c r="DG19" s="9">
        <v>70.118740868641254</v>
      </c>
      <c r="DH19" s="8">
        <v>6171</v>
      </c>
      <c r="DI19" s="8">
        <v>6612</v>
      </c>
      <c r="DJ19" s="8">
        <v>55022</v>
      </c>
      <c r="DK19" s="8">
        <v>60552</v>
      </c>
      <c r="DL19" s="9">
        <v>10.05052524444767</v>
      </c>
      <c r="DM19" s="8">
        <v>4250</v>
      </c>
      <c r="DN19" s="8">
        <v>4242</v>
      </c>
      <c r="DO19" s="8">
        <v>80369</v>
      </c>
      <c r="DP19" s="8">
        <v>40957</v>
      </c>
      <c r="DQ19" s="9">
        <v>-49.038808495813058</v>
      </c>
    </row>
    <row r="20" spans="1:121" ht="22.5" x14ac:dyDescent="0.25">
      <c r="A20" s="7" t="s">
        <v>71</v>
      </c>
      <c r="B20" s="8">
        <v>0</v>
      </c>
      <c r="C20" s="8">
        <v>0</v>
      </c>
      <c r="D20" s="8">
        <v>2</v>
      </c>
      <c r="E20" s="8">
        <v>0</v>
      </c>
      <c r="F20" s="9">
        <v>-100</v>
      </c>
      <c r="G20" s="8">
        <v>76590</v>
      </c>
      <c r="H20" s="8">
        <v>105152</v>
      </c>
      <c r="I20" s="8">
        <v>705855</v>
      </c>
      <c r="J20" s="8">
        <v>832894</v>
      </c>
      <c r="K20" s="9">
        <v>17.997889084868699</v>
      </c>
      <c r="L20" s="8">
        <v>69231</v>
      </c>
      <c r="M20" s="8">
        <v>73332</v>
      </c>
      <c r="N20" s="8">
        <v>831437</v>
      </c>
      <c r="O20" s="8">
        <v>792222</v>
      </c>
      <c r="P20" s="9">
        <v>-4.7165329423636422</v>
      </c>
      <c r="Q20" s="8">
        <v>46436</v>
      </c>
      <c r="R20" s="8">
        <v>38273</v>
      </c>
      <c r="S20" s="8">
        <v>404998</v>
      </c>
      <c r="T20" s="8">
        <v>375927</v>
      </c>
      <c r="U20" s="9">
        <v>-7.1780601385685827</v>
      </c>
      <c r="V20" s="8">
        <v>350.29199999999997</v>
      </c>
      <c r="W20" s="8">
        <v>330.15600000000001</v>
      </c>
      <c r="X20" s="8">
        <v>1874.047</v>
      </c>
      <c r="Y20" s="8">
        <v>1999.377</v>
      </c>
      <c r="Z20" s="9">
        <v>6.6876657842625917</v>
      </c>
      <c r="AA20" s="8">
        <v>3932</v>
      </c>
      <c r="AB20" s="8">
        <v>2452</v>
      </c>
      <c r="AC20" s="8">
        <v>28797</v>
      </c>
      <c r="AD20" s="8">
        <v>18569</v>
      </c>
      <c r="AE20" s="9">
        <v>-35.517588637705323</v>
      </c>
      <c r="AF20" s="8">
        <v>2271</v>
      </c>
      <c r="AG20" s="8">
        <v>1133</v>
      </c>
      <c r="AH20" s="8">
        <v>15679</v>
      </c>
      <c r="AI20" s="8">
        <v>8433</v>
      </c>
      <c r="AJ20" s="9">
        <v>-46.214682058804769</v>
      </c>
      <c r="AK20" s="8">
        <v>0</v>
      </c>
      <c r="AL20" s="8">
        <v>0</v>
      </c>
      <c r="AM20" s="8">
        <v>0</v>
      </c>
      <c r="AN20" s="8">
        <v>0</v>
      </c>
      <c r="AO20" s="9" t="s">
        <v>75</v>
      </c>
      <c r="AP20" s="8">
        <v>112</v>
      </c>
      <c r="AQ20" s="8">
        <v>477</v>
      </c>
      <c r="AR20" s="8">
        <v>1098</v>
      </c>
      <c r="AS20" s="8">
        <v>1604</v>
      </c>
      <c r="AT20" s="9">
        <v>46.08378870673954</v>
      </c>
      <c r="AU20" s="8">
        <v>112</v>
      </c>
      <c r="AV20" s="8">
        <v>477</v>
      </c>
      <c r="AW20" s="8">
        <v>1083</v>
      </c>
      <c r="AX20" s="8">
        <v>1604</v>
      </c>
      <c r="AY20" s="9">
        <v>48.107109879963083</v>
      </c>
      <c r="AZ20" s="8">
        <v>0</v>
      </c>
      <c r="BA20" s="8">
        <v>0</v>
      </c>
      <c r="BB20" s="8">
        <v>0</v>
      </c>
      <c r="BC20" s="8">
        <v>0</v>
      </c>
      <c r="BD20" s="9" t="s">
        <v>75</v>
      </c>
      <c r="BE20" s="8">
        <v>0</v>
      </c>
      <c r="BF20" s="8">
        <v>0</v>
      </c>
      <c r="BG20" s="8">
        <v>0</v>
      </c>
      <c r="BH20" s="8">
        <v>0</v>
      </c>
      <c r="BI20" s="9" t="s">
        <v>75</v>
      </c>
      <c r="BJ20" s="8">
        <v>4351.5</v>
      </c>
      <c r="BK20" s="8">
        <v>3474.75</v>
      </c>
      <c r="BL20" s="8">
        <v>33999</v>
      </c>
      <c r="BM20" s="8">
        <v>33661.5</v>
      </c>
      <c r="BN20" s="9">
        <v>-0.99267625518398006</v>
      </c>
      <c r="BO20" s="8">
        <v>56</v>
      </c>
      <c r="BP20" s="8">
        <v>192</v>
      </c>
      <c r="BQ20" s="8">
        <v>336</v>
      </c>
      <c r="BR20" s="8">
        <v>480</v>
      </c>
      <c r="BS20" s="9">
        <v>42.857142857142861</v>
      </c>
      <c r="BT20" s="8">
        <v>742</v>
      </c>
      <c r="BU20" s="8">
        <v>140.25</v>
      </c>
      <c r="BV20" s="8">
        <v>3145.75</v>
      </c>
      <c r="BW20" s="8">
        <v>2293</v>
      </c>
      <c r="BX20" s="9">
        <v>-27.108002861002941</v>
      </c>
      <c r="BY20" s="8">
        <v>3553.5</v>
      </c>
      <c r="BZ20" s="8">
        <v>3142.5</v>
      </c>
      <c r="CA20" s="8">
        <v>30517.25</v>
      </c>
      <c r="CB20" s="8">
        <v>30888.5</v>
      </c>
      <c r="CC20" s="9">
        <v>1.216525080077659</v>
      </c>
      <c r="CD20" s="8">
        <v>33</v>
      </c>
      <c r="CE20" s="8">
        <v>48</v>
      </c>
      <c r="CF20" s="8">
        <v>346</v>
      </c>
      <c r="CG20" s="8">
        <v>351</v>
      </c>
      <c r="CH20" s="9">
        <v>1.445086705202314</v>
      </c>
      <c r="CI20" s="8">
        <v>249351</v>
      </c>
      <c r="CJ20" s="8">
        <v>257955</v>
      </c>
      <c r="CK20" s="8">
        <v>2144796</v>
      </c>
      <c r="CL20" s="8">
        <v>2234009</v>
      </c>
      <c r="CM20" s="9">
        <v>4.1595098088582736</v>
      </c>
      <c r="CN20" s="8">
        <v>0</v>
      </c>
      <c r="CO20" s="8">
        <v>0</v>
      </c>
      <c r="CP20" s="8">
        <v>1</v>
      </c>
      <c r="CQ20" s="8">
        <v>0</v>
      </c>
      <c r="CR20" s="9">
        <v>-100</v>
      </c>
      <c r="CS20" s="8">
        <v>0</v>
      </c>
      <c r="CT20" s="8">
        <v>0</v>
      </c>
      <c r="CU20" s="8">
        <v>0</v>
      </c>
      <c r="CV20" s="8">
        <v>0</v>
      </c>
      <c r="CW20" s="9" t="s">
        <v>75</v>
      </c>
      <c r="CX20" s="8">
        <v>0</v>
      </c>
      <c r="CY20" s="8">
        <v>0</v>
      </c>
      <c r="CZ20" s="8">
        <v>0</v>
      </c>
      <c r="DA20" s="8">
        <v>0</v>
      </c>
      <c r="DB20" s="9" t="s">
        <v>75</v>
      </c>
      <c r="DC20" s="8">
        <v>0</v>
      </c>
      <c r="DD20" s="8">
        <v>0</v>
      </c>
      <c r="DE20" s="8">
        <v>0</v>
      </c>
      <c r="DF20" s="8">
        <v>0</v>
      </c>
      <c r="DG20" s="9" t="s">
        <v>75</v>
      </c>
      <c r="DH20" s="8">
        <v>0</v>
      </c>
      <c r="DI20" s="8">
        <v>0</v>
      </c>
      <c r="DJ20" s="8">
        <v>0</v>
      </c>
      <c r="DK20" s="8">
        <v>0</v>
      </c>
      <c r="DL20" s="9" t="s">
        <v>75</v>
      </c>
      <c r="DM20" s="8">
        <v>0</v>
      </c>
      <c r="DN20" s="8">
        <v>6</v>
      </c>
      <c r="DO20" s="8">
        <v>60</v>
      </c>
      <c r="DP20" s="8">
        <v>63</v>
      </c>
      <c r="DQ20" s="9">
        <v>5</v>
      </c>
    </row>
    <row r="21" spans="1:121" x14ac:dyDescent="0.25">
      <c r="A21" s="7" t="s">
        <v>72</v>
      </c>
      <c r="B21" s="8">
        <v>6732</v>
      </c>
      <c r="C21" s="8">
        <v>8067</v>
      </c>
      <c r="D21" s="8">
        <v>48485</v>
      </c>
      <c r="E21" s="8">
        <v>50139</v>
      </c>
      <c r="F21" s="9">
        <v>3.4113643394864401</v>
      </c>
      <c r="G21" s="8">
        <v>6608</v>
      </c>
      <c r="H21" s="8">
        <v>0</v>
      </c>
      <c r="I21" s="8">
        <v>23419</v>
      </c>
      <c r="J21" s="8">
        <v>10451</v>
      </c>
      <c r="K21" s="9">
        <v>-55.373841752423253</v>
      </c>
      <c r="L21" s="8">
        <v>38263</v>
      </c>
      <c r="M21" s="8">
        <v>37727</v>
      </c>
      <c r="N21" s="8">
        <v>367846</v>
      </c>
      <c r="O21" s="8">
        <v>334749</v>
      </c>
      <c r="P21" s="9">
        <v>-8.9975152645400556</v>
      </c>
      <c r="Q21" s="8">
        <v>3704</v>
      </c>
      <c r="R21" s="8">
        <v>4083</v>
      </c>
      <c r="S21" s="8">
        <v>30415</v>
      </c>
      <c r="T21" s="8">
        <v>35961</v>
      </c>
      <c r="U21" s="9">
        <v>18.234423804044059</v>
      </c>
      <c r="V21" s="8">
        <v>0</v>
      </c>
      <c r="W21" s="8">
        <v>0</v>
      </c>
      <c r="X21" s="8">
        <v>0</v>
      </c>
      <c r="Y21" s="8">
        <v>0</v>
      </c>
      <c r="Z21" s="9" t="s">
        <v>75</v>
      </c>
      <c r="AA21" s="8">
        <v>1286</v>
      </c>
      <c r="AB21" s="8">
        <v>534</v>
      </c>
      <c r="AC21" s="8">
        <v>3590</v>
      </c>
      <c r="AD21" s="8">
        <v>2461</v>
      </c>
      <c r="AE21" s="9">
        <v>-31.448467966573819</v>
      </c>
      <c r="AF21" s="8">
        <v>0</v>
      </c>
      <c r="AG21" s="8">
        <v>0</v>
      </c>
      <c r="AH21" s="8">
        <v>0</v>
      </c>
      <c r="AI21" s="8">
        <v>0</v>
      </c>
      <c r="AJ21" s="9" t="s">
        <v>75</v>
      </c>
      <c r="AK21" s="8">
        <v>0</v>
      </c>
      <c r="AL21" s="8">
        <v>0</v>
      </c>
      <c r="AM21" s="8">
        <v>0</v>
      </c>
      <c r="AN21" s="8">
        <v>0</v>
      </c>
      <c r="AO21" s="9" t="s">
        <v>75</v>
      </c>
      <c r="AP21" s="8">
        <v>0</v>
      </c>
      <c r="AQ21" s="8">
        <v>0</v>
      </c>
      <c r="AR21" s="8">
        <v>0</v>
      </c>
      <c r="AS21" s="8">
        <v>2990</v>
      </c>
      <c r="AT21" s="9" t="s">
        <v>75</v>
      </c>
      <c r="AU21" s="8">
        <v>0</v>
      </c>
      <c r="AV21" s="8">
        <v>0</v>
      </c>
      <c r="AW21" s="8">
        <v>0</v>
      </c>
      <c r="AX21" s="8">
        <v>0</v>
      </c>
      <c r="AY21" s="9" t="s">
        <v>75</v>
      </c>
      <c r="AZ21" s="8">
        <v>38263</v>
      </c>
      <c r="BA21" s="8">
        <v>37727</v>
      </c>
      <c r="BB21" s="8">
        <v>367846</v>
      </c>
      <c r="BC21" s="8">
        <v>334749</v>
      </c>
      <c r="BD21" s="9">
        <v>-8.9975152645400556</v>
      </c>
      <c r="BE21" s="8">
        <v>2479</v>
      </c>
      <c r="BF21" s="8">
        <v>2474</v>
      </c>
      <c r="BG21" s="8">
        <v>23772</v>
      </c>
      <c r="BH21" s="8">
        <v>21847</v>
      </c>
      <c r="BI21" s="9">
        <v>-8.0977620730270843</v>
      </c>
      <c r="BJ21" s="8">
        <v>492</v>
      </c>
      <c r="BK21" s="8">
        <v>543</v>
      </c>
      <c r="BL21" s="8">
        <v>4340.25</v>
      </c>
      <c r="BM21" s="8">
        <v>4889.5</v>
      </c>
      <c r="BN21" s="9">
        <v>12.65480099072634</v>
      </c>
      <c r="BO21" s="8">
        <v>0</v>
      </c>
      <c r="BP21" s="8">
        <v>0</v>
      </c>
      <c r="BQ21" s="8">
        <v>0</v>
      </c>
      <c r="BR21" s="8">
        <v>0</v>
      </c>
      <c r="BS21" s="9" t="s">
        <v>75</v>
      </c>
      <c r="BT21" s="8">
        <v>487</v>
      </c>
      <c r="BU21" s="8">
        <v>541</v>
      </c>
      <c r="BV21" s="8">
        <v>4297.25</v>
      </c>
      <c r="BW21" s="8">
        <v>4851.5</v>
      </c>
      <c r="BX21" s="9">
        <v>12.897783466170219</v>
      </c>
      <c r="BY21" s="8">
        <v>5</v>
      </c>
      <c r="BZ21" s="8">
        <v>2</v>
      </c>
      <c r="CA21" s="8">
        <v>43</v>
      </c>
      <c r="CB21" s="8">
        <v>38</v>
      </c>
      <c r="CC21" s="9">
        <v>-11.627906976744191</v>
      </c>
      <c r="CD21" s="8">
        <v>108</v>
      </c>
      <c r="CE21" s="8">
        <v>117</v>
      </c>
      <c r="CF21" s="8">
        <v>899</v>
      </c>
      <c r="CG21" s="8">
        <v>977</v>
      </c>
      <c r="CH21" s="9">
        <v>8.6763070077864342</v>
      </c>
      <c r="CI21" s="8">
        <v>2470883</v>
      </c>
      <c r="CJ21" s="8">
        <v>3214256</v>
      </c>
      <c r="CK21" s="8">
        <v>19897646</v>
      </c>
      <c r="CL21" s="8">
        <v>25478764</v>
      </c>
      <c r="CM21" s="9">
        <v>28.049137068776869</v>
      </c>
      <c r="CN21" s="8">
        <v>2</v>
      </c>
      <c r="CO21" s="8">
        <v>2</v>
      </c>
      <c r="CP21" s="8">
        <v>7</v>
      </c>
      <c r="CQ21" s="8">
        <v>7</v>
      </c>
      <c r="CR21" s="9">
        <v>0</v>
      </c>
      <c r="CS21" s="8">
        <v>64703</v>
      </c>
      <c r="CT21" s="8">
        <v>55084</v>
      </c>
      <c r="CU21" s="8">
        <v>534109</v>
      </c>
      <c r="CV21" s="8">
        <v>543620</v>
      </c>
      <c r="CW21" s="9">
        <v>1.7807226614792171</v>
      </c>
      <c r="CX21" s="8">
        <v>62601</v>
      </c>
      <c r="CY21" s="8">
        <v>53995</v>
      </c>
      <c r="CZ21" s="8">
        <v>530429</v>
      </c>
      <c r="DA21" s="8">
        <v>539815</v>
      </c>
      <c r="DB21" s="9">
        <v>1.7695110938504539</v>
      </c>
      <c r="DC21" s="8">
        <v>2102</v>
      </c>
      <c r="DD21" s="8">
        <v>1089</v>
      </c>
      <c r="DE21" s="8">
        <v>3680</v>
      </c>
      <c r="DF21" s="8">
        <v>3805</v>
      </c>
      <c r="DG21" s="9">
        <v>3.3967391304347809</v>
      </c>
      <c r="DH21" s="8">
        <v>13655</v>
      </c>
      <c r="DI21" s="8">
        <v>12122</v>
      </c>
      <c r="DJ21" s="8">
        <v>112704</v>
      </c>
      <c r="DK21" s="8">
        <v>121504</v>
      </c>
      <c r="DL21" s="9">
        <v>7.8080636002271433</v>
      </c>
      <c r="DM21" s="8">
        <v>203</v>
      </c>
      <c r="DN21" s="8">
        <v>162</v>
      </c>
      <c r="DO21" s="8">
        <v>1748</v>
      </c>
      <c r="DP21" s="8">
        <v>1587</v>
      </c>
      <c r="DQ21" s="9">
        <v>-9.2105263157894797</v>
      </c>
    </row>
    <row r="22" spans="1:121" x14ac:dyDescent="0.25">
      <c r="A22" s="7" t="s">
        <v>73</v>
      </c>
      <c r="B22" s="8">
        <v>133804</v>
      </c>
      <c r="C22" s="8">
        <v>107595</v>
      </c>
      <c r="D22" s="8">
        <v>1018924</v>
      </c>
      <c r="E22" s="8">
        <v>952042</v>
      </c>
      <c r="F22" s="9">
        <v>-6.5639831822589372</v>
      </c>
      <c r="G22" s="8">
        <v>37570</v>
      </c>
      <c r="H22" s="8">
        <v>41759</v>
      </c>
      <c r="I22" s="8">
        <v>514605</v>
      </c>
      <c r="J22" s="8">
        <v>522921</v>
      </c>
      <c r="K22" s="9">
        <v>1.615996735360127</v>
      </c>
      <c r="L22" s="8">
        <v>5110</v>
      </c>
      <c r="M22" s="8">
        <v>30882</v>
      </c>
      <c r="N22" s="8">
        <v>105157</v>
      </c>
      <c r="O22" s="8">
        <v>414766</v>
      </c>
      <c r="P22" s="9">
        <v>294.42547809465839</v>
      </c>
      <c r="Q22" s="8">
        <v>0</v>
      </c>
      <c r="R22" s="8">
        <v>451</v>
      </c>
      <c r="S22" s="8">
        <v>0</v>
      </c>
      <c r="T22" s="8">
        <v>3830</v>
      </c>
      <c r="U22" s="9" t="s">
        <v>75</v>
      </c>
      <c r="V22" s="8">
        <v>90.125999999999991</v>
      </c>
      <c r="W22" s="8">
        <v>56.046000000000006</v>
      </c>
      <c r="X22" s="8">
        <v>716.35799999999995</v>
      </c>
      <c r="Y22" s="8">
        <v>610.78499999999997</v>
      </c>
      <c r="Z22" s="9">
        <v>-14.73746367039945</v>
      </c>
      <c r="AA22" s="8">
        <v>1690</v>
      </c>
      <c r="AB22" s="8">
        <v>2699</v>
      </c>
      <c r="AC22" s="8">
        <v>14091</v>
      </c>
      <c r="AD22" s="8">
        <v>21063</v>
      </c>
      <c r="AE22" s="9">
        <v>49.478390461997009</v>
      </c>
      <c r="AF22" s="8">
        <v>1123</v>
      </c>
      <c r="AG22" s="8">
        <v>1845</v>
      </c>
      <c r="AH22" s="8">
        <v>9116</v>
      </c>
      <c r="AI22" s="8">
        <v>13852</v>
      </c>
      <c r="AJ22" s="9">
        <v>51.952610794207999</v>
      </c>
      <c r="AK22" s="8">
        <v>0</v>
      </c>
      <c r="AL22" s="8">
        <v>0</v>
      </c>
      <c r="AM22" s="8">
        <v>0</v>
      </c>
      <c r="AN22" s="8">
        <v>2998</v>
      </c>
      <c r="AO22" s="9" t="s">
        <v>75</v>
      </c>
      <c r="AP22" s="8">
        <v>3007</v>
      </c>
      <c r="AQ22" s="8">
        <v>0</v>
      </c>
      <c r="AR22" s="8">
        <v>54375</v>
      </c>
      <c r="AS22" s="8">
        <v>52088</v>
      </c>
      <c r="AT22" s="9">
        <v>-4.2059770114942552</v>
      </c>
      <c r="AU22" s="8">
        <v>0</v>
      </c>
      <c r="AV22" s="8">
        <v>0</v>
      </c>
      <c r="AW22" s="8">
        <v>0</v>
      </c>
      <c r="AX22" s="8">
        <v>0</v>
      </c>
      <c r="AY22" s="9" t="s">
        <v>75</v>
      </c>
      <c r="AZ22" s="8">
        <v>2263</v>
      </c>
      <c r="BA22" s="8">
        <v>24642</v>
      </c>
      <c r="BB22" s="8">
        <v>29141</v>
      </c>
      <c r="BC22" s="8">
        <v>367406</v>
      </c>
      <c r="BD22" s="9">
        <v>1160.7872070278991</v>
      </c>
      <c r="BE22" s="8">
        <v>120</v>
      </c>
      <c r="BF22" s="8">
        <v>1171</v>
      </c>
      <c r="BG22" s="8">
        <v>1434</v>
      </c>
      <c r="BH22" s="8">
        <v>13951</v>
      </c>
      <c r="BI22" s="9">
        <v>872.87308228730819</v>
      </c>
      <c r="BJ22" s="8">
        <v>0</v>
      </c>
      <c r="BK22" s="8">
        <v>66</v>
      </c>
      <c r="BL22" s="8">
        <v>0</v>
      </c>
      <c r="BM22" s="8">
        <v>630</v>
      </c>
      <c r="BN22" s="9" t="s">
        <v>75</v>
      </c>
      <c r="BO22" s="8">
        <v>0</v>
      </c>
      <c r="BP22" s="8">
        <v>0</v>
      </c>
      <c r="BQ22" s="8">
        <v>0</v>
      </c>
      <c r="BR22" s="8">
        <v>0</v>
      </c>
      <c r="BS22" s="9" t="s">
        <v>75</v>
      </c>
      <c r="BT22" s="8">
        <v>0</v>
      </c>
      <c r="BU22" s="8">
        <v>0</v>
      </c>
      <c r="BV22" s="8">
        <v>0</v>
      </c>
      <c r="BW22" s="8">
        <v>0</v>
      </c>
      <c r="BX22" s="9" t="s">
        <v>75</v>
      </c>
      <c r="BY22" s="8">
        <v>0</v>
      </c>
      <c r="BZ22" s="8">
        <v>66</v>
      </c>
      <c r="CA22" s="8">
        <v>0</v>
      </c>
      <c r="CB22" s="8">
        <v>630</v>
      </c>
      <c r="CC22" s="9" t="s">
        <v>75</v>
      </c>
      <c r="CD22" s="8">
        <v>64</v>
      </c>
      <c r="CE22" s="8">
        <v>101</v>
      </c>
      <c r="CF22" s="8">
        <v>473</v>
      </c>
      <c r="CG22" s="8">
        <v>788</v>
      </c>
      <c r="CH22" s="9">
        <v>66.596194503171233</v>
      </c>
      <c r="CI22" s="8">
        <v>991534</v>
      </c>
      <c r="CJ22" s="8">
        <v>1970262</v>
      </c>
      <c r="CK22" s="8">
        <v>7143748</v>
      </c>
      <c r="CL22" s="8">
        <v>13572418</v>
      </c>
      <c r="CM22" s="9">
        <v>89.990156427690351</v>
      </c>
      <c r="CN22" s="8">
        <v>5</v>
      </c>
      <c r="CO22" s="8">
        <v>4</v>
      </c>
      <c r="CP22" s="8">
        <v>12</v>
      </c>
      <c r="CQ22" s="8">
        <v>14</v>
      </c>
      <c r="CR22" s="9">
        <v>16.666666666666671</v>
      </c>
      <c r="CS22" s="8">
        <v>14566</v>
      </c>
      <c r="CT22" s="8">
        <v>23981</v>
      </c>
      <c r="CU22" s="8">
        <v>120406</v>
      </c>
      <c r="CV22" s="8">
        <v>190021</v>
      </c>
      <c r="CW22" s="9">
        <v>57.816886201684298</v>
      </c>
      <c r="CX22" s="8">
        <v>12150</v>
      </c>
      <c r="CY22" s="8">
        <v>15378</v>
      </c>
      <c r="CZ22" s="8">
        <v>115059</v>
      </c>
      <c r="DA22" s="8">
        <v>165573</v>
      </c>
      <c r="DB22" s="9">
        <v>43.902693400776997</v>
      </c>
      <c r="DC22" s="8">
        <v>2416</v>
      </c>
      <c r="DD22" s="8">
        <v>8603</v>
      </c>
      <c r="DE22" s="8">
        <v>5347</v>
      </c>
      <c r="DF22" s="8">
        <v>24448</v>
      </c>
      <c r="DG22" s="9">
        <v>357.2283523471105</v>
      </c>
      <c r="DH22" s="8">
        <v>3007</v>
      </c>
      <c r="DI22" s="8">
        <v>4242</v>
      </c>
      <c r="DJ22" s="8">
        <v>28118</v>
      </c>
      <c r="DK22" s="8">
        <v>39977</v>
      </c>
      <c r="DL22" s="9">
        <v>42.17583042890675</v>
      </c>
      <c r="DM22" s="8">
        <v>2</v>
      </c>
      <c r="DN22" s="8">
        <v>6</v>
      </c>
      <c r="DO22" s="8">
        <v>91</v>
      </c>
      <c r="DP22" s="8">
        <v>1273</v>
      </c>
      <c r="DQ22" s="9">
        <v>1298.901098901099</v>
      </c>
    </row>
    <row r="23" spans="1:121" x14ac:dyDescent="0.25">
      <c r="A23" s="7" t="s">
        <v>74</v>
      </c>
      <c r="B23" s="8">
        <v>0</v>
      </c>
      <c r="C23" s="8">
        <v>0</v>
      </c>
      <c r="D23" s="8">
        <v>0</v>
      </c>
      <c r="E23" s="8">
        <v>0</v>
      </c>
      <c r="F23" s="9" t="s">
        <v>75</v>
      </c>
      <c r="G23" s="8">
        <v>110335</v>
      </c>
      <c r="H23" s="8">
        <v>78142</v>
      </c>
      <c r="I23" s="8">
        <v>657112</v>
      </c>
      <c r="J23" s="8">
        <v>760358</v>
      </c>
      <c r="K23" s="9">
        <v>15.712085610976519</v>
      </c>
      <c r="L23" s="8">
        <v>187549</v>
      </c>
      <c r="M23" s="8">
        <v>203883</v>
      </c>
      <c r="N23" s="8">
        <v>1789775</v>
      </c>
      <c r="O23" s="8">
        <v>1823257</v>
      </c>
      <c r="P23" s="9">
        <v>1.8707379419200689</v>
      </c>
      <c r="Q23" s="8">
        <v>0</v>
      </c>
      <c r="R23" s="8">
        <v>0</v>
      </c>
      <c r="S23" s="8">
        <v>0</v>
      </c>
      <c r="T23" s="8">
        <v>0</v>
      </c>
      <c r="U23" s="9" t="s">
        <v>75</v>
      </c>
      <c r="V23" s="8">
        <v>1424.3230000000001</v>
      </c>
      <c r="W23" s="8">
        <v>1037.78</v>
      </c>
      <c r="X23" s="8">
        <v>14449.248</v>
      </c>
      <c r="Y23" s="8">
        <v>15331.023999999999</v>
      </c>
      <c r="Z23" s="9">
        <v>6.102573642586762</v>
      </c>
      <c r="AA23" s="8">
        <v>1771</v>
      </c>
      <c r="AB23" s="8">
        <v>1632</v>
      </c>
      <c r="AC23" s="8">
        <v>18503</v>
      </c>
      <c r="AD23" s="8">
        <v>19128</v>
      </c>
      <c r="AE23" s="9">
        <v>3.3778306220612819</v>
      </c>
      <c r="AF23" s="8">
        <v>525</v>
      </c>
      <c r="AG23" s="8">
        <v>305</v>
      </c>
      <c r="AH23" s="8">
        <v>7974</v>
      </c>
      <c r="AI23" s="8">
        <v>7759</v>
      </c>
      <c r="AJ23" s="9">
        <v>-2.696262854276398</v>
      </c>
      <c r="AK23" s="8">
        <v>0</v>
      </c>
      <c r="AL23" s="8">
        <v>0</v>
      </c>
      <c r="AM23" s="8">
        <v>0</v>
      </c>
      <c r="AN23" s="8">
        <v>0</v>
      </c>
      <c r="AO23" s="9" t="s">
        <v>75</v>
      </c>
      <c r="AP23" s="8">
        <v>0</v>
      </c>
      <c r="AQ23" s="8">
        <v>43</v>
      </c>
      <c r="AR23" s="8">
        <v>7462</v>
      </c>
      <c r="AS23" s="8">
        <v>9564</v>
      </c>
      <c r="AT23" s="9">
        <v>28.169391584025728</v>
      </c>
      <c r="AU23" s="8">
        <v>0</v>
      </c>
      <c r="AV23" s="8">
        <v>0</v>
      </c>
      <c r="AW23" s="8">
        <v>0</v>
      </c>
      <c r="AX23" s="8">
        <v>0</v>
      </c>
      <c r="AY23" s="9" t="s">
        <v>75</v>
      </c>
      <c r="AZ23" s="8">
        <v>55123</v>
      </c>
      <c r="BA23" s="8">
        <v>62368</v>
      </c>
      <c r="BB23" s="8">
        <v>445476</v>
      </c>
      <c r="BC23" s="8">
        <v>477705</v>
      </c>
      <c r="BD23" s="9">
        <v>7.2347331842792926</v>
      </c>
      <c r="BE23" s="8">
        <v>283</v>
      </c>
      <c r="BF23" s="8">
        <v>300</v>
      </c>
      <c r="BG23" s="8">
        <v>2704</v>
      </c>
      <c r="BH23" s="8">
        <v>2417</v>
      </c>
      <c r="BI23" s="9">
        <v>-10.613905325443779</v>
      </c>
      <c r="BJ23" s="8">
        <v>0</v>
      </c>
      <c r="BK23" s="8">
        <v>0</v>
      </c>
      <c r="BL23" s="8">
        <v>0</v>
      </c>
      <c r="BM23" s="8">
        <v>0</v>
      </c>
      <c r="BN23" s="9" t="s">
        <v>75</v>
      </c>
      <c r="BO23" s="8">
        <v>0</v>
      </c>
      <c r="BP23" s="8">
        <v>0</v>
      </c>
      <c r="BQ23" s="8">
        <v>0</v>
      </c>
      <c r="BR23" s="8">
        <v>0</v>
      </c>
      <c r="BS23" s="9" t="s">
        <v>75</v>
      </c>
      <c r="BT23" s="8">
        <v>0</v>
      </c>
      <c r="BU23" s="8">
        <v>0</v>
      </c>
      <c r="BV23" s="8">
        <v>0</v>
      </c>
      <c r="BW23" s="8">
        <v>0</v>
      </c>
      <c r="BX23" s="9" t="s">
        <v>75</v>
      </c>
      <c r="BY23" s="8">
        <v>0</v>
      </c>
      <c r="BZ23" s="8">
        <v>0</v>
      </c>
      <c r="CA23" s="8">
        <v>0</v>
      </c>
      <c r="CB23" s="8">
        <v>0</v>
      </c>
      <c r="CC23" s="9" t="s">
        <v>75</v>
      </c>
      <c r="CD23" s="8">
        <v>72</v>
      </c>
      <c r="CE23" s="8">
        <v>80</v>
      </c>
      <c r="CF23" s="8">
        <v>667</v>
      </c>
      <c r="CG23" s="8">
        <v>693</v>
      </c>
      <c r="CH23" s="9">
        <v>3.8980509745127421</v>
      </c>
      <c r="CI23" s="8">
        <v>646577</v>
      </c>
      <c r="CJ23" s="8">
        <v>709747</v>
      </c>
      <c r="CK23" s="8">
        <v>5405026</v>
      </c>
      <c r="CL23" s="8">
        <v>5694081</v>
      </c>
      <c r="CM23" s="9">
        <v>5.3478928686004537</v>
      </c>
      <c r="CN23" s="8">
        <v>2</v>
      </c>
      <c r="CO23" s="8">
        <v>0</v>
      </c>
      <c r="CP23" s="8">
        <v>5</v>
      </c>
      <c r="CQ23" s="8">
        <v>5</v>
      </c>
      <c r="CR23" s="9">
        <v>0</v>
      </c>
      <c r="CS23" s="8">
        <v>299</v>
      </c>
      <c r="CT23" s="8">
        <v>0</v>
      </c>
      <c r="CU23" s="8">
        <v>947</v>
      </c>
      <c r="CV23" s="8">
        <v>934</v>
      </c>
      <c r="CW23" s="9">
        <v>-1.3727560718056959</v>
      </c>
      <c r="CX23" s="8">
        <v>0</v>
      </c>
      <c r="CY23" s="8">
        <v>0</v>
      </c>
      <c r="CZ23" s="8">
        <v>0</v>
      </c>
      <c r="DA23" s="8">
        <v>0</v>
      </c>
      <c r="DB23" s="9" t="s">
        <v>75</v>
      </c>
      <c r="DC23" s="8">
        <v>299</v>
      </c>
      <c r="DD23" s="8">
        <v>0</v>
      </c>
      <c r="DE23" s="8">
        <v>947</v>
      </c>
      <c r="DF23" s="8">
        <v>934</v>
      </c>
      <c r="DG23" s="9">
        <v>-1.3727560718056959</v>
      </c>
      <c r="DH23" s="8">
        <v>0</v>
      </c>
      <c r="DI23" s="8">
        <v>0</v>
      </c>
      <c r="DJ23" s="8">
        <v>0</v>
      </c>
      <c r="DK23" s="8">
        <v>0</v>
      </c>
      <c r="DL23" s="9" t="s">
        <v>75</v>
      </c>
      <c r="DM23" s="8">
        <v>21757</v>
      </c>
      <c r="DN23" s="8">
        <v>27121</v>
      </c>
      <c r="DO23" s="8">
        <v>181771</v>
      </c>
      <c r="DP23" s="8">
        <v>206123</v>
      </c>
      <c r="DQ23" s="9">
        <v>13.39707654136248</v>
      </c>
    </row>
    <row r="24" spans="1:121" x14ac:dyDescent="0.25">
      <c r="A24" s="7" t="s">
        <v>76</v>
      </c>
      <c r="B24" s="8">
        <v>349990</v>
      </c>
      <c r="C24" s="8">
        <v>301016</v>
      </c>
      <c r="D24" s="8">
        <v>2639467</v>
      </c>
      <c r="E24" s="8">
        <v>3178554</v>
      </c>
      <c r="F24" s="9">
        <v>20.424085620316529</v>
      </c>
      <c r="G24" s="8">
        <v>48734</v>
      </c>
      <c r="H24" s="8">
        <v>32078</v>
      </c>
      <c r="I24" s="8">
        <v>315727</v>
      </c>
      <c r="J24" s="8">
        <v>277252</v>
      </c>
      <c r="K24" s="9">
        <v>-12.186160828817311</v>
      </c>
      <c r="L24" s="8">
        <v>646181</v>
      </c>
      <c r="M24" s="8">
        <v>681659</v>
      </c>
      <c r="N24" s="8">
        <v>5589068</v>
      </c>
      <c r="O24" s="8">
        <v>6118255</v>
      </c>
      <c r="P24" s="9">
        <v>9.4682512361631694</v>
      </c>
      <c r="Q24" s="8">
        <v>323126</v>
      </c>
      <c r="R24" s="8">
        <v>331022</v>
      </c>
      <c r="S24" s="8">
        <v>2757160</v>
      </c>
      <c r="T24" s="8">
        <v>2957808</v>
      </c>
      <c r="U24" s="9">
        <v>7.2773433533055822</v>
      </c>
      <c r="V24" s="8">
        <v>283.39100000000002</v>
      </c>
      <c r="W24" s="8">
        <v>130.941</v>
      </c>
      <c r="X24" s="8">
        <v>2050.1280000000002</v>
      </c>
      <c r="Y24" s="8">
        <v>2590.3980000000001</v>
      </c>
      <c r="Z24" s="9">
        <v>26.352988691437801</v>
      </c>
      <c r="AA24" s="8">
        <v>57354</v>
      </c>
      <c r="AB24" s="8">
        <v>45745</v>
      </c>
      <c r="AC24" s="8">
        <v>413018</v>
      </c>
      <c r="AD24" s="8">
        <v>483609</v>
      </c>
      <c r="AE24" s="9">
        <v>17.091506907689251</v>
      </c>
      <c r="AF24" s="8">
        <v>53770</v>
      </c>
      <c r="AG24" s="8">
        <v>43957</v>
      </c>
      <c r="AH24" s="8">
        <v>339999</v>
      </c>
      <c r="AI24" s="8">
        <v>446822</v>
      </c>
      <c r="AJ24" s="9">
        <v>31.418621819475931</v>
      </c>
      <c r="AK24" s="8">
        <v>134</v>
      </c>
      <c r="AL24" s="8">
        <v>163</v>
      </c>
      <c r="AM24" s="8">
        <v>1162</v>
      </c>
      <c r="AN24" s="8">
        <v>1304</v>
      </c>
      <c r="AO24" s="9">
        <v>12.22030981067125</v>
      </c>
      <c r="AP24" s="8">
        <v>49577</v>
      </c>
      <c r="AQ24" s="8">
        <v>68991</v>
      </c>
      <c r="AR24" s="8">
        <v>452197</v>
      </c>
      <c r="AS24" s="8">
        <v>589129</v>
      </c>
      <c r="AT24" s="9">
        <v>30.281492358419001</v>
      </c>
      <c r="AU24" s="8">
        <v>47110</v>
      </c>
      <c r="AV24" s="8">
        <v>62091</v>
      </c>
      <c r="AW24" s="8">
        <v>421118</v>
      </c>
      <c r="AX24" s="8">
        <v>554282</v>
      </c>
      <c r="AY24" s="9">
        <v>31.621540755797671</v>
      </c>
      <c r="AZ24" s="8">
        <v>343852</v>
      </c>
      <c r="BA24" s="8">
        <v>341760</v>
      </c>
      <c r="BB24" s="8">
        <v>2949674</v>
      </c>
      <c r="BC24" s="8">
        <v>3192247</v>
      </c>
      <c r="BD24" s="9">
        <v>8.2237223503343131</v>
      </c>
      <c r="BE24" s="8">
        <v>25671</v>
      </c>
      <c r="BF24" s="8">
        <v>25117</v>
      </c>
      <c r="BG24" s="8">
        <v>222600</v>
      </c>
      <c r="BH24" s="8">
        <v>230715</v>
      </c>
      <c r="BI24" s="9">
        <v>3.6455525606469048</v>
      </c>
      <c r="BJ24" s="8">
        <v>41396</v>
      </c>
      <c r="BK24" s="8">
        <v>39592</v>
      </c>
      <c r="BL24" s="8">
        <v>352397</v>
      </c>
      <c r="BM24" s="8">
        <v>377971</v>
      </c>
      <c r="BN24" s="9">
        <v>7.2571559916798378</v>
      </c>
      <c r="BO24" s="8">
        <v>4880</v>
      </c>
      <c r="BP24" s="8">
        <v>5073</v>
      </c>
      <c r="BQ24" s="8">
        <v>44669</v>
      </c>
      <c r="BR24" s="8">
        <v>65205</v>
      </c>
      <c r="BS24" s="9">
        <v>45.973717790861677</v>
      </c>
      <c r="BT24" s="8">
        <v>32698</v>
      </c>
      <c r="BU24" s="8">
        <v>29722</v>
      </c>
      <c r="BV24" s="8">
        <v>277911</v>
      </c>
      <c r="BW24" s="8">
        <v>278287</v>
      </c>
      <c r="BX24" s="9">
        <v>0.135295112464064</v>
      </c>
      <c r="BY24" s="8">
        <v>3818</v>
      </c>
      <c r="BZ24" s="8">
        <v>4797</v>
      </c>
      <c r="CA24" s="8">
        <v>29817</v>
      </c>
      <c r="CB24" s="8">
        <v>34479</v>
      </c>
      <c r="CC24" s="9">
        <v>15.635375792333241</v>
      </c>
      <c r="CD24" s="8">
        <v>1377</v>
      </c>
      <c r="CE24" s="8">
        <v>1368</v>
      </c>
      <c r="CF24" s="8">
        <v>11885</v>
      </c>
      <c r="CG24" s="8">
        <v>12422</v>
      </c>
      <c r="CH24" s="9">
        <v>4.5183003786285241</v>
      </c>
      <c r="CI24" s="8">
        <v>15636052</v>
      </c>
      <c r="CJ24" s="8">
        <v>15133702</v>
      </c>
      <c r="CK24" s="8">
        <v>147632334</v>
      </c>
      <c r="CL24" s="8">
        <v>149884246</v>
      </c>
      <c r="CM24" s="9">
        <v>1.5253514856711521</v>
      </c>
      <c r="CN24" s="8">
        <v>6</v>
      </c>
      <c r="CO24" s="8">
        <v>11</v>
      </c>
      <c r="CP24" s="8">
        <v>367</v>
      </c>
      <c r="CQ24" s="8">
        <v>317</v>
      </c>
      <c r="CR24" s="9">
        <v>-13.62397820163488</v>
      </c>
      <c r="CS24" s="8">
        <v>457509</v>
      </c>
      <c r="CT24" s="8">
        <v>503221</v>
      </c>
      <c r="CU24" s="8">
        <v>4302374</v>
      </c>
      <c r="CV24" s="8">
        <v>4935368</v>
      </c>
      <c r="CW24" s="9">
        <v>14.712667936353281</v>
      </c>
      <c r="CX24" s="8">
        <v>439049</v>
      </c>
      <c r="CY24" s="8">
        <v>473069</v>
      </c>
      <c r="CZ24" s="8">
        <v>3955633</v>
      </c>
      <c r="DA24" s="8">
        <v>4273108</v>
      </c>
      <c r="DB24" s="9">
        <v>8.0258962345596814</v>
      </c>
      <c r="DC24" s="8">
        <v>18460</v>
      </c>
      <c r="DD24" s="8">
        <v>30152</v>
      </c>
      <c r="DE24" s="8">
        <v>346741</v>
      </c>
      <c r="DF24" s="8">
        <v>662260</v>
      </c>
      <c r="DG24" s="9">
        <v>90.995584600609675</v>
      </c>
      <c r="DH24" s="8">
        <v>152330</v>
      </c>
      <c r="DI24" s="8">
        <v>161930</v>
      </c>
      <c r="DJ24" s="8">
        <v>1302487</v>
      </c>
      <c r="DK24" s="8">
        <v>1371294</v>
      </c>
      <c r="DL24" s="9">
        <v>5.2827398661176659</v>
      </c>
      <c r="DM24" s="8">
        <v>5039</v>
      </c>
      <c r="DN24" s="8">
        <v>4338</v>
      </c>
      <c r="DO24" s="8">
        <v>49000</v>
      </c>
      <c r="DP24" s="8">
        <v>60870</v>
      </c>
      <c r="DQ24" s="9">
        <v>24.22448979591837</v>
      </c>
    </row>
    <row r="25" spans="1:121" x14ac:dyDescent="0.25">
      <c r="A25" s="7" t="s">
        <v>77</v>
      </c>
      <c r="B25" s="8">
        <v>7000</v>
      </c>
      <c r="C25" s="8">
        <v>23816</v>
      </c>
      <c r="D25" s="8">
        <v>194997</v>
      </c>
      <c r="E25" s="8">
        <v>160435</v>
      </c>
      <c r="F25" s="9">
        <v>-17.724375246798669</v>
      </c>
      <c r="G25" s="8">
        <v>326027</v>
      </c>
      <c r="H25" s="8">
        <v>481947</v>
      </c>
      <c r="I25" s="8">
        <v>2388885</v>
      </c>
      <c r="J25" s="8">
        <v>2948832</v>
      </c>
      <c r="K25" s="9">
        <v>23.439680018083749</v>
      </c>
      <c r="L25" s="8">
        <v>222111</v>
      </c>
      <c r="M25" s="8">
        <v>242689</v>
      </c>
      <c r="N25" s="8">
        <v>2095432</v>
      </c>
      <c r="O25" s="8">
        <v>2156775</v>
      </c>
      <c r="P25" s="9">
        <v>2.9274631674995959</v>
      </c>
      <c r="Q25" s="8">
        <v>25736</v>
      </c>
      <c r="R25" s="8">
        <v>58530</v>
      </c>
      <c r="S25" s="8">
        <v>268005</v>
      </c>
      <c r="T25" s="8">
        <v>374666</v>
      </c>
      <c r="U25" s="9">
        <v>39.798138094438542</v>
      </c>
      <c r="V25" s="8">
        <v>230.96</v>
      </c>
      <c r="W25" s="8">
        <v>423.202</v>
      </c>
      <c r="X25" s="8">
        <v>4930.0280000000002</v>
      </c>
      <c r="Y25" s="8">
        <v>3562.3709999999992</v>
      </c>
      <c r="Z25" s="9">
        <v>-27.74136374073332</v>
      </c>
      <c r="AA25" s="8">
        <v>4747</v>
      </c>
      <c r="AB25" s="8">
        <v>4593</v>
      </c>
      <c r="AC25" s="8">
        <v>25968</v>
      </c>
      <c r="AD25" s="8">
        <v>35164</v>
      </c>
      <c r="AE25" s="9">
        <v>35.412815773259382</v>
      </c>
      <c r="AF25" s="8">
        <v>1498</v>
      </c>
      <c r="AG25" s="8">
        <v>2680</v>
      </c>
      <c r="AH25" s="8">
        <v>11284</v>
      </c>
      <c r="AI25" s="8">
        <v>20140</v>
      </c>
      <c r="AJ25" s="9">
        <v>78.482807515065588</v>
      </c>
      <c r="AK25" s="8">
        <v>0</v>
      </c>
      <c r="AL25" s="8">
        <v>0</v>
      </c>
      <c r="AM25" s="8">
        <v>0</v>
      </c>
      <c r="AN25" s="8">
        <v>0</v>
      </c>
      <c r="AO25" s="9" t="s">
        <v>75</v>
      </c>
      <c r="AP25" s="8">
        <v>2014</v>
      </c>
      <c r="AQ25" s="8">
        <v>6462</v>
      </c>
      <c r="AR25" s="8">
        <v>61815</v>
      </c>
      <c r="AS25" s="8">
        <v>49848</v>
      </c>
      <c r="AT25" s="9">
        <v>-19.359378791555439</v>
      </c>
      <c r="AU25" s="8">
        <v>0</v>
      </c>
      <c r="AV25" s="8">
        <v>3334</v>
      </c>
      <c r="AW25" s="8">
        <v>122</v>
      </c>
      <c r="AX25" s="8">
        <v>3907</v>
      </c>
      <c r="AY25" s="9">
        <v>3102.4590163934431</v>
      </c>
      <c r="AZ25" s="8">
        <v>185488</v>
      </c>
      <c r="BA25" s="8">
        <v>194928</v>
      </c>
      <c r="BB25" s="8">
        <v>1711304</v>
      </c>
      <c r="BC25" s="8">
        <v>1778003</v>
      </c>
      <c r="BD25" s="9">
        <v>3.8975541458443379</v>
      </c>
      <c r="BE25" s="8">
        <v>4574</v>
      </c>
      <c r="BF25" s="8">
        <v>4900</v>
      </c>
      <c r="BG25" s="8">
        <v>44198</v>
      </c>
      <c r="BH25" s="8">
        <v>43050</v>
      </c>
      <c r="BI25" s="9">
        <v>-2.5974025974025921</v>
      </c>
      <c r="BJ25" s="8">
        <v>2200.75</v>
      </c>
      <c r="BK25" s="8">
        <v>5865.5</v>
      </c>
      <c r="BL25" s="8">
        <v>22487.25</v>
      </c>
      <c r="BM25" s="8">
        <v>36084.25</v>
      </c>
      <c r="BN25" s="9">
        <v>60.465374823511112</v>
      </c>
      <c r="BO25" s="8">
        <v>0</v>
      </c>
      <c r="BP25" s="8">
        <v>233.25</v>
      </c>
      <c r="BQ25" s="8">
        <v>4.5</v>
      </c>
      <c r="BR25" s="8">
        <v>282.25</v>
      </c>
      <c r="BS25" s="9">
        <v>6172.2222222222217</v>
      </c>
      <c r="BT25" s="8">
        <v>0</v>
      </c>
      <c r="BU25" s="8">
        <v>2607.25</v>
      </c>
      <c r="BV25" s="8">
        <v>0</v>
      </c>
      <c r="BW25" s="8">
        <v>11164.75</v>
      </c>
      <c r="BX25" s="9" t="s">
        <v>75</v>
      </c>
      <c r="BY25" s="8">
        <v>2200.75</v>
      </c>
      <c r="BZ25" s="8">
        <v>3025</v>
      </c>
      <c r="CA25" s="8">
        <v>22482.75</v>
      </c>
      <c r="CB25" s="8">
        <v>24637.25</v>
      </c>
      <c r="CC25" s="9">
        <v>9.5829024474319198</v>
      </c>
      <c r="CD25" s="8">
        <v>129</v>
      </c>
      <c r="CE25" s="8">
        <v>144</v>
      </c>
      <c r="CF25" s="8">
        <v>1112</v>
      </c>
      <c r="CG25" s="8">
        <v>1192</v>
      </c>
      <c r="CH25" s="9">
        <v>7.1942446043165518</v>
      </c>
      <c r="CI25" s="8">
        <v>2757493</v>
      </c>
      <c r="CJ25" s="8">
        <v>2639150</v>
      </c>
      <c r="CK25" s="8">
        <v>22833245</v>
      </c>
      <c r="CL25" s="8">
        <v>23690252</v>
      </c>
      <c r="CM25" s="9">
        <v>3.75332984864832</v>
      </c>
      <c r="CN25" s="8">
        <v>5</v>
      </c>
      <c r="CO25" s="8">
        <v>2</v>
      </c>
      <c r="CP25" s="8">
        <v>20</v>
      </c>
      <c r="CQ25" s="8">
        <v>13</v>
      </c>
      <c r="CR25" s="9">
        <v>-35</v>
      </c>
      <c r="CS25" s="8">
        <v>34476</v>
      </c>
      <c r="CT25" s="8">
        <v>29787</v>
      </c>
      <c r="CU25" s="8">
        <v>211612</v>
      </c>
      <c r="CV25" s="8">
        <v>203515</v>
      </c>
      <c r="CW25" s="9">
        <v>-3.8263425514621048</v>
      </c>
      <c r="CX25" s="8">
        <v>31274</v>
      </c>
      <c r="CY25" s="8">
        <v>26598</v>
      </c>
      <c r="CZ25" s="8">
        <v>197325</v>
      </c>
      <c r="DA25" s="8">
        <v>184915</v>
      </c>
      <c r="DB25" s="9">
        <v>-6.2891169390599231</v>
      </c>
      <c r="DC25" s="8">
        <v>3202</v>
      </c>
      <c r="DD25" s="8">
        <v>3189</v>
      </c>
      <c r="DE25" s="8">
        <v>14287</v>
      </c>
      <c r="DF25" s="8">
        <v>18600</v>
      </c>
      <c r="DG25" s="9">
        <v>30.188283054525101</v>
      </c>
      <c r="DH25" s="8">
        <v>14935</v>
      </c>
      <c r="DI25" s="8">
        <v>13225</v>
      </c>
      <c r="DJ25" s="8">
        <v>89170</v>
      </c>
      <c r="DK25" s="8">
        <v>82630</v>
      </c>
      <c r="DL25" s="9">
        <v>-7.3343052596164569</v>
      </c>
      <c r="DM25" s="8">
        <v>37503</v>
      </c>
      <c r="DN25" s="8">
        <v>27803</v>
      </c>
      <c r="DO25" s="8">
        <v>243214</v>
      </c>
      <c r="DP25" s="8">
        <v>329734</v>
      </c>
      <c r="DQ25" s="9">
        <v>35.573610071788643</v>
      </c>
    </row>
    <row r="26" spans="1:121" x14ac:dyDescent="0.25">
      <c r="A26" s="7" t="s">
        <v>78</v>
      </c>
      <c r="B26" s="8">
        <v>10496</v>
      </c>
      <c r="C26" s="8">
        <v>23782</v>
      </c>
      <c r="D26" s="8">
        <v>311135</v>
      </c>
      <c r="E26" s="8">
        <v>319075</v>
      </c>
      <c r="F26" s="9">
        <v>2.5519469040770129</v>
      </c>
      <c r="G26" s="8">
        <v>158635</v>
      </c>
      <c r="H26" s="8">
        <v>153990</v>
      </c>
      <c r="I26" s="8">
        <v>1270512</v>
      </c>
      <c r="J26" s="8">
        <v>1352950</v>
      </c>
      <c r="K26" s="9">
        <v>6.4885652398403124</v>
      </c>
      <c r="L26" s="8">
        <v>147992</v>
      </c>
      <c r="M26" s="8">
        <v>109120</v>
      </c>
      <c r="N26" s="8">
        <v>1199720</v>
      </c>
      <c r="O26" s="8">
        <v>1141611</v>
      </c>
      <c r="P26" s="9">
        <v>-4.8435468275931024</v>
      </c>
      <c r="Q26" s="8">
        <v>85090</v>
      </c>
      <c r="R26" s="8">
        <v>83707</v>
      </c>
      <c r="S26" s="8">
        <v>740876</v>
      </c>
      <c r="T26" s="8">
        <v>763006</v>
      </c>
      <c r="U26" s="9">
        <v>2.987004572964977</v>
      </c>
      <c r="V26" s="8">
        <v>0</v>
      </c>
      <c r="W26" s="8">
        <v>0</v>
      </c>
      <c r="X26" s="8">
        <v>0</v>
      </c>
      <c r="Y26" s="8">
        <v>0</v>
      </c>
      <c r="Z26" s="9" t="s">
        <v>75</v>
      </c>
      <c r="AA26" s="8">
        <v>3726</v>
      </c>
      <c r="AB26" s="8">
        <v>3163</v>
      </c>
      <c r="AC26" s="8">
        <v>25446</v>
      </c>
      <c r="AD26" s="8">
        <v>23217</v>
      </c>
      <c r="AE26" s="9">
        <v>-8.7597264796038701</v>
      </c>
      <c r="AF26" s="8">
        <v>1303</v>
      </c>
      <c r="AG26" s="8">
        <v>1211</v>
      </c>
      <c r="AH26" s="8">
        <v>10304</v>
      </c>
      <c r="AI26" s="8">
        <v>10365</v>
      </c>
      <c r="AJ26" s="9">
        <v>0.59200310559006653</v>
      </c>
      <c r="AK26" s="8">
        <v>0</v>
      </c>
      <c r="AL26" s="8">
        <v>0</v>
      </c>
      <c r="AM26" s="8">
        <v>0</v>
      </c>
      <c r="AN26" s="8">
        <v>0</v>
      </c>
      <c r="AO26" s="9" t="s">
        <v>75</v>
      </c>
      <c r="AP26" s="8">
        <v>0</v>
      </c>
      <c r="AQ26" s="8">
        <v>0</v>
      </c>
      <c r="AR26" s="8">
        <v>0</v>
      </c>
      <c r="AS26" s="8">
        <v>102</v>
      </c>
      <c r="AT26" s="9" t="s">
        <v>75</v>
      </c>
      <c r="AU26" s="8">
        <v>0</v>
      </c>
      <c r="AV26" s="8">
        <v>0</v>
      </c>
      <c r="AW26" s="8">
        <v>0</v>
      </c>
      <c r="AX26" s="8">
        <v>0</v>
      </c>
      <c r="AY26" s="9" t="s">
        <v>75</v>
      </c>
      <c r="AZ26" s="8">
        <v>13920</v>
      </c>
      <c r="BA26" s="8">
        <v>12558</v>
      </c>
      <c r="BB26" s="8">
        <v>92206</v>
      </c>
      <c r="BC26" s="8">
        <v>129982</v>
      </c>
      <c r="BD26" s="9">
        <v>40.969134329653173</v>
      </c>
      <c r="BE26" s="8">
        <v>755</v>
      </c>
      <c r="BF26" s="8">
        <v>678</v>
      </c>
      <c r="BG26" s="8">
        <v>4951</v>
      </c>
      <c r="BH26" s="8">
        <v>6560</v>
      </c>
      <c r="BI26" s="9">
        <v>32.498485154514242</v>
      </c>
      <c r="BJ26" s="8">
        <v>11694.25</v>
      </c>
      <c r="BK26" s="8">
        <v>10531.5</v>
      </c>
      <c r="BL26" s="8">
        <v>103354.75</v>
      </c>
      <c r="BM26" s="8">
        <v>105221.25</v>
      </c>
      <c r="BN26" s="9">
        <v>1.805916031919196</v>
      </c>
      <c r="BO26" s="8">
        <v>0</v>
      </c>
      <c r="BP26" s="8">
        <v>0</v>
      </c>
      <c r="BQ26" s="8">
        <v>0</v>
      </c>
      <c r="BR26" s="8">
        <v>0</v>
      </c>
      <c r="BS26" s="9" t="s">
        <v>75</v>
      </c>
      <c r="BT26" s="8">
        <v>11600.25</v>
      </c>
      <c r="BU26" s="8">
        <v>10380.5</v>
      </c>
      <c r="BV26" s="8">
        <v>102354.5</v>
      </c>
      <c r="BW26" s="8">
        <v>104350.25</v>
      </c>
      <c r="BX26" s="9">
        <v>1.949840993800962</v>
      </c>
      <c r="BY26" s="8">
        <v>94</v>
      </c>
      <c r="BZ26" s="8">
        <v>151</v>
      </c>
      <c r="CA26" s="8">
        <v>1000.25</v>
      </c>
      <c r="CB26" s="8">
        <v>871</v>
      </c>
      <c r="CC26" s="9">
        <v>-12.921769557610601</v>
      </c>
      <c r="CD26" s="8">
        <v>81</v>
      </c>
      <c r="CE26" s="8">
        <v>61</v>
      </c>
      <c r="CF26" s="8">
        <v>677</v>
      </c>
      <c r="CG26" s="8">
        <v>663</v>
      </c>
      <c r="CH26" s="9">
        <v>-2.0679468242245211</v>
      </c>
      <c r="CI26" s="8">
        <v>499222</v>
      </c>
      <c r="CJ26" s="8">
        <v>419159</v>
      </c>
      <c r="CK26" s="8">
        <v>3943216</v>
      </c>
      <c r="CL26" s="8">
        <v>3882430</v>
      </c>
      <c r="CM26" s="9">
        <v>-1.5415336111437909</v>
      </c>
      <c r="CN26" s="8">
        <v>10</v>
      </c>
      <c r="CO26" s="8">
        <v>8</v>
      </c>
      <c r="CP26" s="8">
        <v>59</v>
      </c>
      <c r="CQ26" s="8">
        <v>58</v>
      </c>
      <c r="CR26" s="9">
        <v>-1.694915254237287</v>
      </c>
      <c r="CS26" s="8">
        <v>2932</v>
      </c>
      <c r="CT26" s="8">
        <v>2430</v>
      </c>
      <c r="CU26" s="8">
        <v>14828</v>
      </c>
      <c r="CV26" s="8">
        <v>15705</v>
      </c>
      <c r="CW26" s="9">
        <v>5.9144861073644392</v>
      </c>
      <c r="CX26" s="8">
        <v>0</v>
      </c>
      <c r="CY26" s="8">
        <v>0</v>
      </c>
      <c r="CZ26" s="8">
        <v>0</v>
      </c>
      <c r="DA26" s="8">
        <v>0</v>
      </c>
      <c r="DB26" s="9" t="s">
        <v>75</v>
      </c>
      <c r="DC26" s="8">
        <v>2932</v>
      </c>
      <c r="DD26" s="8">
        <v>2430</v>
      </c>
      <c r="DE26" s="8">
        <v>14828</v>
      </c>
      <c r="DF26" s="8">
        <v>15705</v>
      </c>
      <c r="DG26" s="9">
        <v>5.9144861073644392</v>
      </c>
      <c r="DH26" s="8">
        <v>0</v>
      </c>
      <c r="DI26" s="8">
        <v>0</v>
      </c>
      <c r="DJ26" s="8">
        <v>0</v>
      </c>
      <c r="DK26" s="8">
        <v>0</v>
      </c>
      <c r="DL26" s="9" t="s">
        <v>75</v>
      </c>
      <c r="DM26" s="8">
        <v>342</v>
      </c>
      <c r="DN26" s="8">
        <v>348</v>
      </c>
      <c r="DO26" s="8">
        <v>3194</v>
      </c>
      <c r="DP26" s="8">
        <v>4698</v>
      </c>
      <c r="DQ26" s="9">
        <v>47.088290544771439</v>
      </c>
    </row>
    <row r="27" spans="1:121" x14ac:dyDescent="0.25">
      <c r="A27" s="7" t="s">
        <v>79</v>
      </c>
      <c r="B27" s="8">
        <v>1351235</v>
      </c>
      <c r="C27" s="8">
        <v>1665251</v>
      </c>
      <c r="D27" s="8">
        <v>14199294</v>
      </c>
      <c r="E27" s="8">
        <v>15114655</v>
      </c>
      <c r="F27" s="9">
        <v>6.4465247356664293</v>
      </c>
      <c r="G27" s="8">
        <v>733884</v>
      </c>
      <c r="H27" s="8">
        <v>843462</v>
      </c>
      <c r="I27" s="8">
        <v>6605659</v>
      </c>
      <c r="J27" s="8">
        <v>7826583</v>
      </c>
      <c r="K27" s="9">
        <v>18.4830007119653</v>
      </c>
      <c r="L27" s="8">
        <v>137791</v>
      </c>
      <c r="M27" s="8">
        <v>111947</v>
      </c>
      <c r="N27" s="8">
        <v>1966981</v>
      </c>
      <c r="O27" s="8">
        <v>1317807</v>
      </c>
      <c r="P27" s="9">
        <v>-33.003572479856189</v>
      </c>
      <c r="Q27" s="8">
        <v>31387</v>
      </c>
      <c r="R27" s="8">
        <v>8661</v>
      </c>
      <c r="S27" s="8">
        <v>669537</v>
      </c>
      <c r="T27" s="8">
        <v>225236</v>
      </c>
      <c r="U27" s="9">
        <v>-66.359439433518986</v>
      </c>
      <c r="V27" s="8">
        <v>255.708</v>
      </c>
      <c r="W27" s="8">
        <v>162.44399999999999</v>
      </c>
      <c r="X27" s="8">
        <v>1745.32</v>
      </c>
      <c r="Y27" s="8">
        <v>1481.6420000000001</v>
      </c>
      <c r="Z27" s="9">
        <v>-15.10771663649072</v>
      </c>
      <c r="AA27" s="8">
        <v>8700</v>
      </c>
      <c r="AB27" s="8">
        <v>10880</v>
      </c>
      <c r="AC27" s="8">
        <v>83306</v>
      </c>
      <c r="AD27" s="8">
        <v>83243</v>
      </c>
      <c r="AE27" s="9">
        <v>-7.5624804936012424E-2</v>
      </c>
      <c r="AF27" s="8">
        <v>4389</v>
      </c>
      <c r="AG27" s="8">
        <v>1633</v>
      </c>
      <c r="AH27" s="8">
        <v>41820</v>
      </c>
      <c r="AI27" s="8">
        <v>26486</v>
      </c>
      <c r="AJ27" s="9">
        <v>-36.666666666666657</v>
      </c>
      <c r="AK27" s="8">
        <v>0</v>
      </c>
      <c r="AL27" s="8">
        <v>6294</v>
      </c>
      <c r="AM27" s="8">
        <v>62519</v>
      </c>
      <c r="AN27" s="8">
        <v>37808</v>
      </c>
      <c r="AO27" s="9">
        <v>-39.52558422239639</v>
      </c>
      <c r="AP27" s="8">
        <v>111804</v>
      </c>
      <c r="AQ27" s="8">
        <v>58158</v>
      </c>
      <c r="AR27" s="8">
        <v>2274301</v>
      </c>
      <c r="AS27" s="8">
        <v>1092806</v>
      </c>
      <c r="AT27" s="9">
        <v>-51.949807875035013</v>
      </c>
      <c r="AU27" s="8">
        <v>1393</v>
      </c>
      <c r="AV27" s="8">
        <v>0</v>
      </c>
      <c r="AW27" s="8">
        <v>293870</v>
      </c>
      <c r="AX27" s="8">
        <v>4731</v>
      </c>
      <c r="AY27" s="9">
        <v>-98.390104467962018</v>
      </c>
      <c r="AZ27" s="8">
        <v>31068</v>
      </c>
      <c r="BA27" s="8">
        <v>24895</v>
      </c>
      <c r="BB27" s="8">
        <v>424128</v>
      </c>
      <c r="BC27" s="8">
        <v>251891</v>
      </c>
      <c r="BD27" s="9">
        <v>-40.609674437905539</v>
      </c>
      <c r="BE27" s="8">
        <v>674</v>
      </c>
      <c r="BF27" s="8">
        <v>0</v>
      </c>
      <c r="BG27" s="8">
        <v>10844</v>
      </c>
      <c r="BH27" s="8">
        <v>152</v>
      </c>
      <c r="BI27" s="9">
        <v>-98.598303209147915</v>
      </c>
      <c r="BJ27" s="8">
        <v>4476.75</v>
      </c>
      <c r="BK27" s="8">
        <v>956</v>
      </c>
      <c r="BL27" s="8">
        <v>70347.5</v>
      </c>
      <c r="BM27" s="8">
        <v>28257.75</v>
      </c>
      <c r="BN27" s="9">
        <v>-59.831195138419979</v>
      </c>
      <c r="BO27" s="8">
        <v>549</v>
      </c>
      <c r="BP27" s="8">
        <v>0</v>
      </c>
      <c r="BQ27" s="8">
        <v>25321.5</v>
      </c>
      <c r="BR27" s="8">
        <v>2159.5</v>
      </c>
      <c r="BS27" s="9">
        <v>-91.471674268901921</v>
      </c>
      <c r="BT27" s="8">
        <v>1299.5</v>
      </c>
      <c r="BU27" s="8">
        <v>0</v>
      </c>
      <c r="BV27" s="8">
        <v>7572.5</v>
      </c>
      <c r="BW27" s="8">
        <v>7528.25</v>
      </c>
      <c r="BX27" s="9">
        <v>-0.58435127104654327</v>
      </c>
      <c r="BY27" s="8">
        <v>2628.25</v>
      </c>
      <c r="BZ27" s="8">
        <v>956</v>
      </c>
      <c r="CA27" s="8">
        <v>37453.5</v>
      </c>
      <c r="CB27" s="8">
        <v>18570</v>
      </c>
      <c r="CC27" s="9">
        <v>-50.418518963514757</v>
      </c>
      <c r="CD27" s="8">
        <v>191</v>
      </c>
      <c r="CE27" s="8">
        <v>204</v>
      </c>
      <c r="CF27" s="8">
        <v>1768</v>
      </c>
      <c r="CG27" s="8">
        <v>1799</v>
      </c>
      <c r="CH27" s="9">
        <v>1.7533936651583699</v>
      </c>
      <c r="CI27" s="8">
        <v>4311268</v>
      </c>
      <c r="CJ27" s="8">
        <v>4527031</v>
      </c>
      <c r="CK27" s="8">
        <v>35073151</v>
      </c>
      <c r="CL27" s="8">
        <v>37588754</v>
      </c>
      <c r="CM27" s="9">
        <v>7.1724465246934832</v>
      </c>
      <c r="CN27" s="8">
        <v>5</v>
      </c>
      <c r="CO27" s="8">
        <v>8</v>
      </c>
      <c r="CP27" s="8">
        <v>21</v>
      </c>
      <c r="CQ27" s="8">
        <v>38</v>
      </c>
      <c r="CR27" s="9">
        <v>80.952380952380963</v>
      </c>
      <c r="CS27" s="8">
        <v>13931</v>
      </c>
      <c r="CT27" s="8">
        <v>18524</v>
      </c>
      <c r="CU27" s="8">
        <v>40997</v>
      </c>
      <c r="CV27" s="8">
        <v>82420</v>
      </c>
      <c r="CW27" s="9">
        <v>101.0391004219821</v>
      </c>
      <c r="CX27" s="8">
        <v>25</v>
      </c>
      <c r="CY27" s="8">
        <v>0</v>
      </c>
      <c r="CZ27" s="8">
        <v>387</v>
      </c>
      <c r="DA27" s="8">
        <v>12</v>
      </c>
      <c r="DB27" s="9">
        <v>-96.899224806201545</v>
      </c>
      <c r="DC27" s="8">
        <v>13906</v>
      </c>
      <c r="DD27" s="8">
        <v>18524</v>
      </c>
      <c r="DE27" s="8">
        <v>40610</v>
      </c>
      <c r="DF27" s="8">
        <v>82408</v>
      </c>
      <c r="DG27" s="9">
        <v>102.9253878355085</v>
      </c>
      <c r="DH27" s="8">
        <v>0</v>
      </c>
      <c r="DI27" s="8">
        <v>0</v>
      </c>
      <c r="DJ27" s="8">
        <v>0</v>
      </c>
      <c r="DK27" s="8">
        <v>0</v>
      </c>
      <c r="DL27" s="9" t="s">
        <v>75</v>
      </c>
      <c r="DM27" s="8">
        <v>11873</v>
      </c>
      <c r="DN27" s="8">
        <v>14706</v>
      </c>
      <c r="DO27" s="8">
        <v>128541</v>
      </c>
      <c r="DP27" s="8">
        <v>168800</v>
      </c>
      <c r="DQ27" s="9">
        <v>31.3199679479699</v>
      </c>
    </row>
    <row r="28" spans="1:121" x14ac:dyDescent="0.25">
      <c r="A28" s="7" t="s">
        <v>80</v>
      </c>
      <c r="B28" s="8">
        <v>500040</v>
      </c>
      <c r="C28" s="8">
        <v>495073</v>
      </c>
      <c r="D28" s="8">
        <v>4337704</v>
      </c>
      <c r="E28" s="8">
        <v>4017971</v>
      </c>
      <c r="F28" s="9">
        <v>-7.3710193226647078</v>
      </c>
      <c r="G28" s="8">
        <v>152325</v>
      </c>
      <c r="H28" s="8">
        <v>99346</v>
      </c>
      <c r="I28" s="8">
        <v>1698558</v>
      </c>
      <c r="J28" s="8">
        <v>1783358</v>
      </c>
      <c r="K28" s="9">
        <v>4.9924700834472588</v>
      </c>
      <c r="L28" s="8">
        <v>5513357</v>
      </c>
      <c r="M28" s="8">
        <v>5702592</v>
      </c>
      <c r="N28" s="8">
        <v>55514362</v>
      </c>
      <c r="O28" s="8">
        <v>51520399</v>
      </c>
      <c r="P28" s="9">
        <v>-7.1944679828978346</v>
      </c>
      <c r="Q28" s="8">
        <v>4330601</v>
      </c>
      <c r="R28" s="8">
        <v>4347130</v>
      </c>
      <c r="S28" s="8">
        <v>44249858</v>
      </c>
      <c r="T28" s="8">
        <v>39917780</v>
      </c>
      <c r="U28" s="9">
        <v>-9.7900381962807614</v>
      </c>
      <c r="V28" s="8">
        <v>101.21299999999999</v>
      </c>
      <c r="W28" s="8">
        <v>95.080999999999989</v>
      </c>
      <c r="X28" s="8">
        <v>628.74200000000008</v>
      </c>
      <c r="Y28" s="8">
        <v>877.53499999999974</v>
      </c>
      <c r="Z28" s="9">
        <v>39.569966695401227</v>
      </c>
      <c r="AA28" s="8">
        <v>43623</v>
      </c>
      <c r="AB28" s="8">
        <v>30347</v>
      </c>
      <c r="AC28" s="8">
        <v>298841</v>
      </c>
      <c r="AD28" s="8">
        <v>320835</v>
      </c>
      <c r="AE28" s="9">
        <v>7.3597665648287887</v>
      </c>
      <c r="AF28" s="8">
        <v>37282</v>
      </c>
      <c r="AG28" s="8">
        <v>24273</v>
      </c>
      <c r="AH28" s="8">
        <v>248205</v>
      </c>
      <c r="AI28" s="8">
        <v>267279</v>
      </c>
      <c r="AJ28" s="9">
        <v>7.6847766966821789</v>
      </c>
      <c r="AK28" s="8">
        <v>0</v>
      </c>
      <c r="AL28" s="8">
        <v>0</v>
      </c>
      <c r="AM28" s="8">
        <v>0</v>
      </c>
      <c r="AN28" s="8">
        <v>0</v>
      </c>
      <c r="AO28" s="9" t="s">
        <v>75</v>
      </c>
      <c r="AP28" s="8">
        <v>2434195</v>
      </c>
      <c r="AQ28" s="8">
        <v>2419896</v>
      </c>
      <c r="AR28" s="8">
        <v>24087641</v>
      </c>
      <c r="AS28" s="8">
        <v>22323768</v>
      </c>
      <c r="AT28" s="9">
        <v>-7.3227303578627669</v>
      </c>
      <c r="AU28" s="8">
        <v>2404624</v>
      </c>
      <c r="AV28" s="8">
        <v>2374150</v>
      </c>
      <c r="AW28" s="8">
        <v>23698848</v>
      </c>
      <c r="AX28" s="8">
        <v>21841381</v>
      </c>
      <c r="AY28" s="9">
        <v>-7.8377944784489131</v>
      </c>
      <c r="AZ28" s="8">
        <v>1078298</v>
      </c>
      <c r="BA28" s="8">
        <v>1117466</v>
      </c>
      <c r="BB28" s="8">
        <v>9872962</v>
      </c>
      <c r="BC28" s="8">
        <v>10067580</v>
      </c>
      <c r="BD28" s="9">
        <v>1.9712220101728379</v>
      </c>
      <c r="BE28" s="8">
        <v>39652</v>
      </c>
      <c r="BF28" s="8">
        <v>40636</v>
      </c>
      <c r="BG28" s="8">
        <v>364254</v>
      </c>
      <c r="BH28" s="8">
        <v>363647</v>
      </c>
      <c r="BI28" s="9">
        <v>-0.1666419586332637</v>
      </c>
      <c r="BJ28" s="8">
        <v>403843</v>
      </c>
      <c r="BK28" s="8">
        <v>385842</v>
      </c>
      <c r="BL28" s="8">
        <v>3974100</v>
      </c>
      <c r="BM28" s="8">
        <v>3584769</v>
      </c>
      <c r="BN28" s="9">
        <v>-9.7967086887597219</v>
      </c>
      <c r="BO28" s="8">
        <v>192018</v>
      </c>
      <c r="BP28" s="8">
        <v>178402</v>
      </c>
      <c r="BQ28" s="8">
        <v>1884543</v>
      </c>
      <c r="BR28" s="8">
        <v>1745686</v>
      </c>
      <c r="BS28" s="9">
        <v>-7.3682054482174237</v>
      </c>
      <c r="BT28" s="8">
        <v>14668</v>
      </c>
      <c r="BU28" s="8">
        <v>16672</v>
      </c>
      <c r="BV28" s="8">
        <v>151661</v>
      </c>
      <c r="BW28" s="8">
        <v>157895</v>
      </c>
      <c r="BX28" s="9">
        <v>4.1104832488246794</v>
      </c>
      <c r="BY28" s="8">
        <v>197157</v>
      </c>
      <c r="BZ28" s="8">
        <v>190768</v>
      </c>
      <c r="CA28" s="8">
        <v>1937896</v>
      </c>
      <c r="CB28" s="8">
        <v>1681188</v>
      </c>
      <c r="CC28" s="9">
        <v>-13.246737699030289</v>
      </c>
      <c r="CD28" s="8">
        <v>648</v>
      </c>
      <c r="CE28" s="8">
        <v>573</v>
      </c>
      <c r="CF28" s="8">
        <v>5647</v>
      </c>
      <c r="CG28" s="8">
        <v>5657</v>
      </c>
      <c r="CH28" s="9">
        <v>0.1770851779706106</v>
      </c>
      <c r="CI28" s="8">
        <v>26066352</v>
      </c>
      <c r="CJ28" s="8">
        <v>22902753</v>
      </c>
      <c r="CK28" s="8">
        <v>216491133</v>
      </c>
      <c r="CL28" s="8">
        <v>225359349</v>
      </c>
      <c r="CM28" s="9">
        <v>4.0963414423074767</v>
      </c>
      <c r="CN28" s="8">
        <v>33</v>
      </c>
      <c r="CO28" s="8">
        <v>30</v>
      </c>
      <c r="CP28" s="8">
        <v>207</v>
      </c>
      <c r="CQ28" s="8">
        <v>184</v>
      </c>
      <c r="CR28" s="9">
        <v>-11.111111111111111</v>
      </c>
      <c r="CS28" s="8">
        <v>164410</v>
      </c>
      <c r="CT28" s="8">
        <v>167942</v>
      </c>
      <c r="CU28" s="8">
        <v>1063476</v>
      </c>
      <c r="CV28" s="8">
        <v>1201610</v>
      </c>
      <c r="CW28" s="9">
        <v>12.98891559376986</v>
      </c>
      <c r="CX28" s="8">
        <v>65662</v>
      </c>
      <c r="CY28" s="8">
        <v>64194</v>
      </c>
      <c r="CZ28" s="8">
        <v>612082</v>
      </c>
      <c r="DA28" s="8">
        <v>620471</v>
      </c>
      <c r="DB28" s="9">
        <v>1.370567995791419</v>
      </c>
      <c r="DC28" s="8">
        <v>98748</v>
      </c>
      <c r="DD28" s="8">
        <v>103748</v>
      </c>
      <c r="DE28" s="8">
        <v>451394</v>
      </c>
      <c r="DF28" s="8">
        <v>581139</v>
      </c>
      <c r="DG28" s="9">
        <v>28.743182231044269</v>
      </c>
      <c r="DH28" s="8">
        <v>19477</v>
      </c>
      <c r="DI28" s="8">
        <v>19723</v>
      </c>
      <c r="DJ28" s="8">
        <v>159592</v>
      </c>
      <c r="DK28" s="8">
        <v>163279</v>
      </c>
      <c r="DL28" s="9">
        <v>2.3102661787558252</v>
      </c>
      <c r="DM28" s="8">
        <v>44290</v>
      </c>
      <c r="DN28" s="8">
        <v>51224</v>
      </c>
      <c r="DO28" s="8">
        <v>428941</v>
      </c>
      <c r="DP28" s="8">
        <v>477995</v>
      </c>
      <c r="DQ28" s="9">
        <v>11.43607162756649</v>
      </c>
    </row>
    <row r="29" spans="1:121" x14ac:dyDescent="0.25">
      <c r="A29" s="7" t="s">
        <v>81</v>
      </c>
      <c r="B29" s="8">
        <v>701</v>
      </c>
      <c r="C29" s="8">
        <v>2200</v>
      </c>
      <c r="D29" s="8">
        <v>19619</v>
      </c>
      <c r="E29" s="8">
        <v>28077</v>
      </c>
      <c r="F29" s="9">
        <v>43.111269687547782</v>
      </c>
      <c r="G29" s="8">
        <v>16065</v>
      </c>
      <c r="H29" s="8">
        <v>20987</v>
      </c>
      <c r="I29" s="8">
        <v>238683</v>
      </c>
      <c r="J29" s="8">
        <v>245227</v>
      </c>
      <c r="K29" s="9">
        <v>2.7417118102252829</v>
      </c>
      <c r="L29" s="8">
        <v>341153</v>
      </c>
      <c r="M29" s="8">
        <v>332004</v>
      </c>
      <c r="N29" s="8">
        <v>3107667</v>
      </c>
      <c r="O29" s="8">
        <v>3186066</v>
      </c>
      <c r="P29" s="9">
        <v>2.522760643273557</v>
      </c>
      <c r="Q29" s="8">
        <v>198898</v>
      </c>
      <c r="R29" s="8">
        <v>216537</v>
      </c>
      <c r="S29" s="8">
        <v>1988986</v>
      </c>
      <c r="T29" s="8">
        <v>1932520</v>
      </c>
      <c r="U29" s="9">
        <v>-2.8389340095908149</v>
      </c>
      <c r="V29" s="8">
        <v>3155.9580000000001</v>
      </c>
      <c r="W29" s="8">
        <v>2844.223</v>
      </c>
      <c r="X29" s="8">
        <v>25259.085999999999</v>
      </c>
      <c r="Y29" s="8">
        <v>24143.167000000001</v>
      </c>
      <c r="Z29" s="9">
        <v>-4.4178914470618764</v>
      </c>
      <c r="AA29" s="8">
        <v>9734</v>
      </c>
      <c r="AB29" s="8">
        <v>4952</v>
      </c>
      <c r="AC29" s="8">
        <v>91128</v>
      </c>
      <c r="AD29" s="8">
        <v>48252</v>
      </c>
      <c r="AE29" s="9">
        <v>-47.050302870687382</v>
      </c>
      <c r="AF29" s="8">
        <v>3877</v>
      </c>
      <c r="AG29" s="8">
        <v>700</v>
      </c>
      <c r="AH29" s="8">
        <v>46923</v>
      </c>
      <c r="AI29" s="8">
        <v>8063</v>
      </c>
      <c r="AJ29" s="9">
        <v>-82.816529207424935</v>
      </c>
      <c r="AK29" s="8">
        <v>0</v>
      </c>
      <c r="AL29" s="8">
        <v>0</v>
      </c>
      <c r="AM29" s="8">
        <v>0</v>
      </c>
      <c r="AN29" s="8">
        <v>0</v>
      </c>
      <c r="AO29" s="9" t="s">
        <v>75</v>
      </c>
      <c r="AP29" s="8">
        <v>32628</v>
      </c>
      <c r="AQ29" s="8">
        <v>27744</v>
      </c>
      <c r="AR29" s="8">
        <v>193034</v>
      </c>
      <c r="AS29" s="8">
        <v>225468</v>
      </c>
      <c r="AT29" s="9">
        <v>16.802221370328539</v>
      </c>
      <c r="AU29" s="8">
        <v>17965</v>
      </c>
      <c r="AV29" s="8">
        <v>17666</v>
      </c>
      <c r="AW29" s="8">
        <v>133146</v>
      </c>
      <c r="AX29" s="8">
        <v>150330</v>
      </c>
      <c r="AY29" s="9">
        <v>12.90613311702943</v>
      </c>
      <c r="AZ29" s="8">
        <v>94138</v>
      </c>
      <c r="BA29" s="8">
        <v>91076</v>
      </c>
      <c r="BB29" s="8">
        <v>699507</v>
      </c>
      <c r="BC29" s="8">
        <v>919084</v>
      </c>
      <c r="BD29" s="9">
        <v>31.390250562181649</v>
      </c>
      <c r="BE29" s="8">
        <v>947</v>
      </c>
      <c r="BF29" s="8">
        <v>857</v>
      </c>
      <c r="BG29" s="8">
        <v>7272</v>
      </c>
      <c r="BH29" s="8">
        <v>8162</v>
      </c>
      <c r="BI29" s="9">
        <v>12.23872387238724</v>
      </c>
      <c r="BJ29" s="8">
        <v>16716</v>
      </c>
      <c r="BK29" s="8">
        <v>17772</v>
      </c>
      <c r="BL29" s="8">
        <v>165591</v>
      </c>
      <c r="BM29" s="8">
        <v>165627</v>
      </c>
      <c r="BN29" s="9">
        <v>2.1740311973474039E-2</v>
      </c>
      <c r="BO29" s="8">
        <v>1259</v>
      </c>
      <c r="BP29" s="8">
        <v>1096</v>
      </c>
      <c r="BQ29" s="8">
        <v>10083</v>
      </c>
      <c r="BR29" s="8">
        <v>12190</v>
      </c>
      <c r="BS29" s="9">
        <v>20.89655856391947</v>
      </c>
      <c r="BT29" s="8">
        <v>1095</v>
      </c>
      <c r="BU29" s="8">
        <v>1902</v>
      </c>
      <c r="BV29" s="8">
        <v>13973</v>
      </c>
      <c r="BW29" s="8">
        <v>10769</v>
      </c>
      <c r="BX29" s="9">
        <v>-22.929936305732479</v>
      </c>
      <c r="BY29" s="8">
        <v>14362</v>
      </c>
      <c r="BZ29" s="8">
        <v>14774</v>
      </c>
      <c r="CA29" s="8">
        <v>141535</v>
      </c>
      <c r="CB29" s="8">
        <v>142668</v>
      </c>
      <c r="CC29" s="9">
        <v>0.80050870809340324</v>
      </c>
      <c r="CD29" s="8">
        <v>140</v>
      </c>
      <c r="CE29" s="8">
        <v>176</v>
      </c>
      <c r="CF29" s="8">
        <v>1129</v>
      </c>
      <c r="CG29" s="8">
        <v>1393</v>
      </c>
      <c r="CH29" s="9">
        <v>23.38352524357839</v>
      </c>
      <c r="CI29" s="8">
        <v>3975704</v>
      </c>
      <c r="CJ29" s="8">
        <v>4562473</v>
      </c>
      <c r="CK29" s="8">
        <v>25866326</v>
      </c>
      <c r="CL29" s="8">
        <v>32982910</v>
      </c>
      <c r="CM29" s="9">
        <v>27.512929358425311</v>
      </c>
      <c r="CN29" s="8">
        <v>16</v>
      </c>
      <c r="CO29" s="8">
        <v>18</v>
      </c>
      <c r="CP29" s="8">
        <v>67</v>
      </c>
      <c r="CQ29" s="8">
        <v>73</v>
      </c>
      <c r="CR29" s="9">
        <v>8.9552238805970177</v>
      </c>
      <c r="CS29" s="8">
        <v>32061</v>
      </c>
      <c r="CT29" s="8">
        <v>39091</v>
      </c>
      <c r="CU29" s="8">
        <v>116880</v>
      </c>
      <c r="CV29" s="8">
        <v>153960</v>
      </c>
      <c r="CW29" s="9">
        <v>31.724845995893219</v>
      </c>
      <c r="CX29" s="8">
        <v>0</v>
      </c>
      <c r="CY29" s="8">
        <v>0</v>
      </c>
      <c r="CZ29" s="8">
        <v>0</v>
      </c>
      <c r="DA29" s="8">
        <v>2</v>
      </c>
      <c r="DB29" s="9" t="s">
        <v>75</v>
      </c>
      <c r="DC29" s="8">
        <v>32061</v>
      </c>
      <c r="DD29" s="8">
        <v>39091</v>
      </c>
      <c r="DE29" s="8">
        <v>116880</v>
      </c>
      <c r="DF29" s="8">
        <v>153958</v>
      </c>
      <c r="DG29" s="9">
        <v>31.723134839151271</v>
      </c>
      <c r="DH29" s="8">
        <v>0</v>
      </c>
      <c r="DI29" s="8">
        <v>0</v>
      </c>
      <c r="DJ29" s="8">
        <v>0</v>
      </c>
      <c r="DK29" s="8">
        <v>0</v>
      </c>
      <c r="DL29" s="9" t="s">
        <v>75</v>
      </c>
      <c r="DM29" s="8">
        <v>46565</v>
      </c>
      <c r="DN29" s="8">
        <v>47860</v>
      </c>
      <c r="DO29" s="8">
        <v>329124</v>
      </c>
      <c r="DP29" s="8">
        <v>468526</v>
      </c>
      <c r="DQ29" s="9">
        <v>42.355464809615818</v>
      </c>
    </row>
    <row r="30" spans="1:121" x14ac:dyDescent="0.25">
      <c r="A30" s="7" t="s">
        <v>82</v>
      </c>
      <c r="B30" s="8">
        <v>5929</v>
      </c>
      <c r="C30" s="8">
        <v>18628</v>
      </c>
      <c r="D30" s="8">
        <v>237474</v>
      </c>
      <c r="E30" s="8">
        <v>216480</v>
      </c>
      <c r="F30" s="9">
        <v>-8.8405467545920828</v>
      </c>
      <c r="G30" s="8">
        <v>24915</v>
      </c>
      <c r="H30" s="8">
        <v>43929</v>
      </c>
      <c r="I30" s="8">
        <v>294533</v>
      </c>
      <c r="J30" s="8">
        <v>410870</v>
      </c>
      <c r="K30" s="9">
        <v>39.498799794929603</v>
      </c>
      <c r="L30" s="8">
        <v>57464</v>
      </c>
      <c r="M30" s="8">
        <v>55589</v>
      </c>
      <c r="N30" s="8">
        <v>608741</v>
      </c>
      <c r="O30" s="8">
        <v>518825</v>
      </c>
      <c r="P30" s="9">
        <v>-14.770813860081709</v>
      </c>
      <c r="Q30" s="8">
        <v>20178</v>
      </c>
      <c r="R30" s="8">
        <v>17113</v>
      </c>
      <c r="S30" s="8">
        <v>219273</v>
      </c>
      <c r="T30" s="8">
        <v>177067</v>
      </c>
      <c r="U30" s="9">
        <v>-19.248151847240649</v>
      </c>
      <c r="V30" s="8">
        <v>0</v>
      </c>
      <c r="W30" s="8">
        <v>0</v>
      </c>
      <c r="X30" s="8">
        <v>0</v>
      </c>
      <c r="Y30" s="8">
        <v>0</v>
      </c>
      <c r="Z30" s="9" t="s">
        <v>75</v>
      </c>
      <c r="AA30" s="8">
        <v>287</v>
      </c>
      <c r="AB30" s="8">
        <v>565</v>
      </c>
      <c r="AC30" s="8">
        <v>5826</v>
      </c>
      <c r="AD30" s="8">
        <v>5983</v>
      </c>
      <c r="AE30" s="9">
        <v>2.694816340542403</v>
      </c>
      <c r="AF30" s="8">
        <v>53</v>
      </c>
      <c r="AG30" s="8">
        <v>27</v>
      </c>
      <c r="AH30" s="8">
        <v>1459</v>
      </c>
      <c r="AI30" s="8">
        <v>2460</v>
      </c>
      <c r="AJ30" s="9">
        <v>68.608636052090475</v>
      </c>
      <c r="AK30" s="8">
        <v>0</v>
      </c>
      <c r="AL30" s="8">
        <v>0</v>
      </c>
      <c r="AM30" s="8">
        <v>0</v>
      </c>
      <c r="AN30" s="8">
        <v>0</v>
      </c>
      <c r="AO30" s="9" t="s">
        <v>75</v>
      </c>
      <c r="AP30" s="8">
        <v>0</v>
      </c>
      <c r="AQ30" s="8">
        <v>0</v>
      </c>
      <c r="AR30" s="8">
        <v>24251</v>
      </c>
      <c r="AS30" s="8">
        <v>244</v>
      </c>
      <c r="AT30" s="9">
        <v>-98.993855923467081</v>
      </c>
      <c r="AU30" s="8">
        <v>0</v>
      </c>
      <c r="AV30" s="8">
        <v>0</v>
      </c>
      <c r="AW30" s="8">
        <v>1488</v>
      </c>
      <c r="AX30" s="8">
        <v>244</v>
      </c>
      <c r="AY30" s="9">
        <v>-83.602150537634401</v>
      </c>
      <c r="AZ30" s="8">
        <v>0</v>
      </c>
      <c r="BA30" s="8">
        <v>0</v>
      </c>
      <c r="BB30" s="8">
        <v>0</v>
      </c>
      <c r="BC30" s="8">
        <v>0</v>
      </c>
      <c r="BD30" s="9" t="s">
        <v>75</v>
      </c>
      <c r="BE30" s="8">
        <v>0</v>
      </c>
      <c r="BF30" s="8">
        <v>0</v>
      </c>
      <c r="BG30" s="8">
        <v>0</v>
      </c>
      <c r="BH30" s="8">
        <v>0</v>
      </c>
      <c r="BI30" s="9" t="s">
        <v>75</v>
      </c>
      <c r="BJ30" s="8">
        <v>2436.5</v>
      </c>
      <c r="BK30" s="8">
        <v>1984.5</v>
      </c>
      <c r="BL30" s="8">
        <v>25411.75</v>
      </c>
      <c r="BM30" s="8">
        <v>21095.75</v>
      </c>
      <c r="BN30" s="9">
        <v>-16.98426908811868</v>
      </c>
      <c r="BO30" s="8">
        <v>0</v>
      </c>
      <c r="BP30" s="8">
        <v>0</v>
      </c>
      <c r="BQ30" s="8">
        <v>215.75</v>
      </c>
      <c r="BR30" s="8">
        <v>12</v>
      </c>
      <c r="BS30" s="9">
        <v>-94.438006952491307</v>
      </c>
      <c r="BT30" s="8">
        <v>2371.5</v>
      </c>
      <c r="BU30" s="8">
        <v>1708</v>
      </c>
      <c r="BV30" s="8">
        <v>23612</v>
      </c>
      <c r="BW30" s="8">
        <v>18999.25</v>
      </c>
      <c r="BX30" s="9">
        <v>-19.535617482635939</v>
      </c>
      <c r="BY30" s="8">
        <v>65</v>
      </c>
      <c r="BZ30" s="8">
        <v>276.5</v>
      </c>
      <c r="CA30" s="8">
        <v>1584</v>
      </c>
      <c r="CB30" s="8">
        <v>2084.5</v>
      </c>
      <c r="CC30" s="9">
        <v>31.597222222222229</v>
      </c>
      <c r="CD30" s="8">
        <v>27</v>
      </c>
      <c r="CE30" s="8">
        <v>36</v>
      </c>
      <c r="CF30" s="8">
        <v>311</v>
      </c>
      <c r="CG30" s="8">
        <v>295</v>
      </c>
      <c r="CH30" s="9">
        <v>-5.1446945337620633</v>
      </c>
      <c r="CI30" s="8">
        <v>215420</v>
      </c>
      <c r="CJ30" s="8">
        <v>254157</v>
      </c>
      <c r="CK30" s="8">
        <v>2284859</v>
      </c>
      <c r="CL30" s="8">
        <v>2299735</v>
      </c>
      <c r="CM30" s="9">
        <v>0.65106862173989555</v>
      </c>
      <c r="CN30" s="8">
        <v>2</v>
      </c>
      <c r="CO30" s="8">
        <v>1</v>
      </c>
      <c r="CP30" s="8">
        <v>4</v>
      </c>
      <c r="CQ30" s="8">
        <v>6</v>
      </c>
      <c r="CR30" s="9">
        <v>50</v>
      </c>
      <c r="CS30" s="8">
        <v>621</v>
      </c>
      <c r="CT30" s="8">
        <v>101</v>
      </c>
      <c r="CU30" s="8">
        <v>1004</v>
      </c>
      <c r="CV30" s="8">
        <v>1375</v>
      </c>
      <c r="CW30" s="9">
        <v>36.952191235059757</v>
      </c>
      <c r="CX30" s="8">
        <v>0</v>
      </c>
      <c r="CY30" s="8">
        <v>0</v>
      </c>
      <c r="CZ30" s="8">
        <v>0</v>
      </c>
      <c r="DA30" s="8">
        <v>0</v>
      </c>
      <c r="DB30" s="9" t="s">
        <v>75</v>
      </c>
      <c r="DC30" s="8">
        <v>621</v>
      </c>
      <c r="DD30" s="8">
        <v>101</v>
      </c>
      <c r="DE30" s="8">
        <v>1004</v>
      </c>
      <c r="DF30" s="8">
        <v>1375</v>
      </c>
      <c r="DG30" s="9">
        <v>36.952191235059757</v>
      </c>
      <c r="DH30" s="8">
        <v>0</v>
      </c>
      <c r="DI30" s="8">
        <v>0</v>
      </c>
      <c r="DJ30" s="8">
        <v>0</v>
      </c>
      <c r="DK30" s="8">
        <v>0</v>
      </c>
      <c r="DL30" s="9" t="s">
        <v>75</v>
      </c>
      <c r="DM30" s="8">
        <v>6</v>
      </c>
      <c r="DN30" s="8">
        <v>2</v>
      </c>
      <c r="DO30" s="8">
        <v>172</v>
      </c>
      <c r="DP30" s="8">
        <v>126</v>
      </c>
      <c r="DQ30" s="9">
        <v>-26.744186046511629</v>
      </c>
    </row>
    <row r="31" spans="1:121" x14ac:dyDescent="0.25">
      <c r="A31" s="10" t="s">
        <v>83</v>
      </c>
      <c r="B31" s="11">
        <f>SUM(B3:B30)</f>
        <v>13314739</v>
      </c>
      <c r="C31" s="12">
        <f>SUM(C3:C30)</f>
        <v>13902824</v>
      </c>
      <c r="D31" s="11">
        <f>SUM(D3:D30)</f>
        <v>136541355</v>
      </c>
      <c r="E31" s="13">
        <f>SUM(E3:E30)</f>
        <v>131535739</v>
      </c>
      <c r="F31" s="14">
        <f>E31*100/D31-100</f>
        <v>-3.666007269372713</v>
      </c>
      <c r="G31" s="11">
        <f>SUM(G3:G30)</f>
        <v>7880608</v>
      </c>
      <c r="H31" s="12">
        <f>SUM(H3:H30)</f>
        <v>7438844</v>
      </c>
      <c r="I31" s="11">
        <f>SUM(I3:I30)</f>
        <v>69409620</v>
      </c>
      <c r="J31" s="13">
        <f>SUM(J3:J30)</f>
        <v>69484829</v>
      </c>
      <c r="K31" s="14">
        <f>J31*100/I31-100</f>
        <v>0.10835529714756831</v>
      </c>
      <c r="L31" s="11">
        <f>SUM(L3:L30)</f>
        <v>21897716</v>
      </c>
      <c r="M31" s="12">
        <f>SUM(M3:M30)</f>
        <v>21473562</v>
      </c>
      <c r="N31" s="11">
        <f>SUM(N3:N30)</f>
        <v>208024643</v>
      </c>
      <c r="O31" s="13">
        <f>SUM(O3:O30)</f>
        <v>197448060</v>
      </c>
      <c r="P31" s="15">
        <f>O31*100/N31-100</f>
        <v>-5.0842933065386831</v>
      </c>
      <c r="Q31" s="11">
        <f>SUM(Q3:Q30)</f>
        <v>15119404</v>
      </c>
      <c r="R31" s="12">
        <f>SUM(R3:R30)</f>
        <v>14640405</v>
      </c>
      <c r="S31" s="16">
        <f>SUM(S3:S30)</f>
        <v>144826550</v>
      </c>
      <c r="T31" s="13">
        <f>SUM(T3:T30)</f>
        <v>133712727</v>
      </c>
      <c r="U31" s="14">
        <f>T31*100/S31-100</f>
        <v>-7.6738850714872342</v>
      </c>
      <c r="V31" s="11">
        <f>SUM(V3:V30)</f>
        <v>12794.109999999999</v>
      </c>
      <c r="W31" s="12">
        <f>SUM(W3:W30)</f>
        <v>9934.4160000000011</v>
      </c>
      <c r="X31" s="11">
        <f>SUM(X3:X30)</f>
        <v>112336.622</v>
      </c>
      <c r="Y31" s="13">
        <f>SUM(Y3:Y30)</f>
        <v>104791.93900000001</v>
      </c>
      <c r="Z31" s="14">
        <f>Y31*100/X31-100</f>
        <v>-6.716138393408329</v>
      </c>
      <c r="AA31" s="11">
        <f>SUM(AA3:AA30)</f>
        <v>1025861</v>
      </c>
      <c r="AB31" s="12">
        <f>SUM(AB3:AB30)</f>
        <v>922071</v>
      </c>
      <c r="AC31" s="16">
        <f>SUM(AC3:AC30)</f>
        <v>8748799</v>
      </c>
      <c r="AD31" s="16">
        <f>SUM(AD3:AD30)</f>
        <v>8120558</v>
      </c>
      <c r="AE31" s="14">
        <f>AD31*100/AC31-100</f>
        <v>-7.1808827703093812</v>
      </c>
      <c r="AF31" s="11">
        <f>SUM(AF3:AF30)</f>
        <v>888360</v>
      </c>
      <c r="AG31" s="12">
        <f>SUM(AG3:AG30)</f>
        <v>766148</v>
      </c>
      <c r="AH31" s="11">
        <f>SUM(AH3:AH30)</f>
        <v>7452977</v>
      </c>
      <c r="AI31" s="13">
        <f>SUM(AI3:AI30)</f>
        <v>6736928</v>
      </c>
      <c r="AJ31" s="14">
        <f>AI31*100/AH31-100</f>
        <v>-9.6075568192414948</v>
      </c>
      <c r="AK31" s="11">
        <f>SUM(AK3:AK30)</f>
        <v>361353</v>
      </c>
      <c r="AL31" s="12">
        <f>SUM(AL3:AL30)</f>
        <v>331252</v>
      </c>
      <c r="AM31" s="16">
        <f>SUM(AM3:AM30)</f>
        <v>2828518</v>
      </c>
      <c r="AN31" s="16">
        <f>SUM(AN3:AN30)</f>
        <v>2936505</v>
      </c>
      <c r="AO31" s="14">
        <f>AN31*100/AM31-100</f>
        <v>3.8177943361152415</v>
      </c>
      <c r="AP31" s="11">
        <f>SUM(AP3:AP30)</f>
        <v>11730733</v>
      </c>
      <c r="AQ31" s="12">
        <f>SUM(AQ3:AQ30)</f>
        <v>11005696</v>
      </c>
      <c r="AR31" s="16">
        <f>SUM(AR3:AR30)</f>
        <v>112099072</v>
      </c>
      <c r="AS31" s="16">
        <f>SUM(AS3:AS30)</f>
        <v>107292191</v>
      </c>
      <c r="AT31" s="15">
        <f>AS31*100/AR31-100</f>
        <v>-4.2880649359880465</v>
      </c>
      <c r="AU31" s="11">
        <f>SUM(AU3:AU30)</f>
        <v>9080391</v>
      </c>
      <c r="AV31" s="12">
        <f>SUM(AV3:AV30)</f>
        <v>8730006</v>
      </c>
      <c r="AW31" s="11">
        <f>SUM(AW3:AW30)</f>
        <v>85918554</v>
      </c>
      <c r="AX31" s="13">
        <f>SUM(AX3:AX30)</f>
        <v>79332897</v>
      </c>
      <c r="AY31" s="14">
        <f>AX31*100/AW31-100</f>
        <v>-7.6649998090051668</v>
      </c>
      <c r="AZ31" s="11">
        <f>SUM(AZ3:AZ30)</f>
        <v>5889653</v>
      </c>
      <c r="BA31" s="12">
        <f>SUM(BA3:BA30)</f>
        <v>5701872</v>
      </c>
      <c r="BB31" s="11">
        <f>SUM(BB3:BB30)</f>
        <v>53766889</v>
      </c>
      <c r="BC31" s="13">
        <f>SUM(BC3:BC30)</f>
        <v>54427670</v>
      </c>
      <c r="BD31" s="14">
        <f>BC31*100/BB31-100</f>
        <v>1.2289738392712337</v>
      </c>
      <c r="BE31" s="11">
        <f>SUM(BE3:BE30)</f>
        <v>241413</v>
      </c>
      <c r="BF31" s="12">
        <f>SUM(BF3:BF30)</f>
        <v>241411</v>
      </c>
      <c r="BG31" s="16">
        <f>SUM(BG3:BG30)</f>
        <v>2251179</v>
      </c>
      <c r="BH31" s="16">
        <f>SUM(BH3:BH30)</f>
        <v>2270976</v>
      </c>
      <c r="BI31" s="14">
        <f>BH31*100/BG31-100</f>
        <v>0.87940585799707094</v>
      </c>
      <c r="BJ31" s="11">
        <f>SUM(BJ3:BJ30)</f>
        <v>1400242.75</v>
      </c>
      <c r="BK31" s="12">
        <f>SUM(BK3:BK30)</f>
        <v>1340901</v>
      </c>
      <c r="BL31" s="11">
        <f>SUM(BL3:BL30)</f>
        <v>13229672.25</v>
      </c>
      <c r="BM31" s="16">
        <f>SUM(BM3:BM30)</f>
        <v>12263534.25</v>
      </c>
      <c r="BN31" s="14">
        <f>BM31*100/BL31-100</f>
        <v>-7.3028112998037358</v>
      </c>
      <c r="BO31" s="11">
        <f>SUM(BO3:BO30)</f>
        <v>714137.75</v>
      </c>
      <c r="BP31" s="12">
        <f>SUM(BP3:BP30)</f>
        <v>677578.25</v>
      </c>
      <c r="BQ31" s="16">
        <f>SUM(BQ3:BQ30)</f>
        <v>6856078.4199999999</v>
      </c>
      <c r="BR31" s="13">
        <f>SUM(BR3:BR30)</f>
        <v>6271102.5</v>
      </c>
      <c r="BS31" s="14">
        <f>BR31*100/BQ31-100</f>
        <v>-8.5322232939103344</v>
      </c>
      <c r="BT31" s="11">
        <f>SUM(BT3:BT30)</f>
        <v>178377.75</v>
      </c>
      <c r="BU31" s="12">
        <f>SUM(BU3:BU30)</f>
        <v>173786.5</v>
      </c>
      <c r="BV31" s="11">
        <f>SUM(BV3:BV30)</f>
        <v>1574351.75</v>
      </c>
      <c r="BW31" s="16">
        <f>SUM(BW3:BW30)</f>
        <v>1555495.75</v>
      </c>
      <c r="BX31" s="15">
        <f>BW31*100/BV31-100</f>
        <v>-1.1976993070322379</v>
      </c>
      <c r="BY31" s="11">
        <f>SUM(BY3:BY30)</f>
        <v>507727.25</v>
      </c>
      <c r="BZ31" s="12">
        <f>SUM(BZ3:BZ30)</f>
        <v>489536.25</v>
      </c>
      <c r="CA31" s="16">
        <f>SUM(CA3:CA30)</f>
        <v>4799242.08</v>
      </c>
      <c r="CB31" s="16">
        <f>SUM(CB3:CB30)</f>
        <v>4436936</v>
      </c>
      <c r="CC31" s="14">
        <f>CB31*100/CA31-100</f>
        <v>-7.5492353575963023</v>
      </c>
      <c r="CD31" s="11">
        <f>SUM(CD3:CD30)</f>
        <v>15228</v>
      </c>
      <c r="CE31" s="12">
        <f>SUM(CE3:CE30)</f>
        <v>15333</v>
      </c>
      <c r="CF31" s="16">
        <f>SUM(CF3:CF30)</f>
        <v>119325</v>
      </c>
      <c r="CG31" s="13">
        <f>SUM(CG3:CG30)</f>
        <v>125910</v>
      </c>
      <c r="CH31" s="14">
        <f>CG31*100/CF31-100</f>
        <v>5.5185417976115616</v>
      </c>
      <c r="CI31" s="11">
        <f>SUM(CI3:CI30)</f>
        <v>223351874</v>
      </c>
      <c r="CJ31" s="12">
        <f>SUM(CJ3:CJ30)</f>
        <v>230726918</v>
      </c>
      <c r="CK31" s="16">
        <f>SUM(CK3:CK30)</f>
        <v>1843404526</v>
      </c>
      <c r="CL31" s="13">
        <f>SUM(CL3:CL30)</f>
        <v>1968176470</v>
      </c>
      <c r="CM31" s="14">
        <f>CL31*100/CK31-100</f>
        <v>6.7685601418557013</v>
      </c>
      <c r="CN31" s="11">
        <f>SUM(CN3:CN30)</f>
        <v>387</v>
      </c>
      <c r="CO31" s="12">
        <f>SUM(CO3:CO30)</f>
        <v>431</v>
      </c>
      <c r="CP31" s="16">
        <f>SUM(CP3:CP30)</f>
        <v>3059</v>
      </c>
      <c r="CQ31" s="16">
        <f>SUM(CQ3:CQ30)</f>
        <v>3106</v>
      </c>
      <c r="CR31" s="14">
        <f>CQ31*100/CP31-100</f>
        <v>1.5364498202026766</v>
      </c>
      <c r="CS31" s="11">
        <f>SUM(CS3:CS30)</f>
        <v>3491261</v>
      </c>
      <c r="CT31" s="12">
        <f>SUM(CT3:CT30)</f>
        <v>3885576</v>
      </c>
      <c r="CU31" s="11">
        <f>SUM(CU3:CU30)</f>
        <v>25452162</v>
      </c>
      <c r="CV31" s="13">
        <f>SUM(CV3:CV30)</f>
        <v>30722831</v>
      </c>
      <c r="CW31" s="14">
        <f>CV31*100/CU31-100</f>
        <v>20.708138664212498</v>
      </c>
      <c r="CX31" s="16">
        <f>SUM(CX3:CX30)</f>
        <v>2530253</v>
      </c>
      <c r="CY31" s="12">
        <f>SUM(CY3:CY30)</f>
        <v>2640298</v>
      </c>
      <c r="CZ31" s="11">
        <f>SUM(CZ3:CZ30)</f>
        <v>20068869</v>
      </c>
      <c r="DA31" s="13">
        <f>SUM(DA3:DA30)</f>
        <v>22146764</v>
      </c>
      <c r="DB31" s="14">
        <f>DA31*100/CZ31-100</f>
        <v>10.353822131182383</v>
      </c>
      <c r="DC31" s="11">
        <f>SUM(DC3:DC30)</f>
        <v>961008</v>
      </c>
      <c r="DD31" s="12">
        <f>SUM(DD3:DD30)</f>
        <v>1245278</v>
      </c>
      <c r="DE31" s="11">
        <f>SUM(DE3:DE30)</f>
        <v>5383293</v>
      </c>
      <c r="DF31" s="16">
        <f>SUM(DF3:DF30)</f>
        <v>8576067</v>
      </c>
      <c r="DG31" s="14">
        <f>DF31*100/DE31-100</f>
        <v>59.308939714037479</v>
      </c>
      <c r="DH31" s="11">
        <f>SUM(DH3:DH30)</f>
        <v>629951</v>
      </c>
      <c r="DI31" s="12">
        <f>SUM(DI3:DI30)</f>
        <v>658412</v>
      </c>
      <c r="DJ31" s="16">
        <f>SUM(DJ3:DJ30)</f>
        <v>4947135</v>
      </c>
      <c r="DK31" s="16">
        <f>SUM(DK3:DK30)</f>
        <v>5439865</v>
      </c>
      <c r="DL31" s="14">
        <f>DK31*100/DJ31-100</f>
        <v>9.9599060870584708</v>
      </c>
      <c r="DM31" s="11">
        <f>SUM(DM3:DM30)</f>
        <v>300260</v>
      </c>
      <c r="DN31" s="12">
        <f>SUM(DN3:DN30)</f>
        <v>287697</v>
      </c>
      <c r="DO31" s="11">
        <f>SUM(DO3:DO30)</f>
        <v>2269463</v>
      </c>
      <c r="DP31" s="13">
        <f>SUM(DP3:DP30)</f>
        <v>2879124</v>
      </c>
      <c r="DQ31" s="14">
        <f>DP31*100/DO31-100</f>
        <v>26.863667748714121</v>
      </c>
    </row>
  </sheetData>
  <mergeCells count="49">
    <mergeCell ref="DO1:DQ1"/>
    <mergeCell ref="CZ1:DB1"/>
    <mergeCell ref="DC1:DD1"/>
    <mergeCell ref="DE1:DG1"/>
    <mergeCell ref="DH1:DI1"/>
    <mergeCell ref="DJ1:DL1"/>
    <mergeCell ref="DM1:DN1"/>
    <mergeCell ref="CK1:CM1"/>
    <mergeCell ref="CN1:CO1"/>
    <mergeCell ref="CP1:CR1"/>
    <mergeCell ref="CS1:CT1"/>
    <mergeCell ref="CU1:CW1"/>
    <mergeCell ref="CX1:CY1"/>
    <mergeCell ref="BV1:BX1"/>
    <mergeCell ref="BY1:BZ1"/>
    <mergeCell ref="CA1:CC1"/>
    <mergeCell ref="CD1:CE1"/>
    <mergeCell ref="CF1:CH1"/>
    <mergeCell ref="CI1:CJ1"/>
    <mergeCell ref="BG1:BI1"/>
    <mergeCell ref="BJ1:BK1"/>
    <mergeCell ref="BL1:BN1"/>
    <mergeCell ref="BO1:BP1"/>
    <mergeCell ref="BQ1:BS1"/>
    <mergeCell ref="BT1:BU1"/>
    <mergeCell ref="AR1:AT1"/>
    <mergeCell ref="AU1:AV1"/>
    <mergeCell ref="AW1:AY1"/>
    <mergeCell ref="AZ1:BA1"/>
    <mergeCell ref="BB1:BD1"/>
    <mergeCell ref="BE1:BF1"/>
    <mergeCell ref="AC1:AE1"/>
    <mergeCell ref="AF1:AG1"/>
    <mergeCell ref="AH1:AJ1"/>
    <mergeCell ref="AK1:AL1"/>
    <mergeCell ref="AM1:AO1"/>
    <mergeCell ref="AP1:AQ1"/>
    <mergeCell ref="N1:P1"/>
    <mergeCell ref="Q1:R1"/>
    <mergeCell ref="S1:U1"/>
    <mergeCell ref="V1:W1"/>
    <mergeCell ref="X1:Z1"/>
    <mergeCell ref="AA1:AB1"/>
    <mergeCell ref="A1:A2"/>
    <mergeCell ref="B1:C1"/>
    <mergeCell ref="D1:F1"/>
    <mergeCell ref="G1:H1"/>
    <mergeCell ref="I1:K1"/>
    <mergeCell ref="L1:M1"/>
  </mergeCells>
  <conditionalFormatting sqref="A3:F30">
    <cfRule type="expression" dxfId="50" priority="48">
      <formula>MOD(ROW(),2)=0</formula>
    </cfRule>
  </conditionalFormatting>
  <conditionalFormatting sqref="F3:F31">
    <cfRule type="expression" dxfId="49" priority="47">
      <formula>F3&lt;0</formula>
    </cfRule>
  </conditionalFormatting>
  <conditionalFormatting sqref="G3:K30">
    <cfRule type="expression" dxfId="48" priority="46">
      <formula>MOD(ROW(),2)=0</formula>
    </cfRule>
  </conditionalFormatting>
  <conditionalFormatting sqref="K3:K31">
    <cfRule type="expression" dxfId="47" priority="45">
      <formula>K3&lt;0</formula>
    </cfRule>
  </conditionalFormatting>
  <conditionalFormatting sqref="L3:P30">
    <cfRule type="expression" dxfId="46" priority="44">
      <formula>MOD(ROW(),2)=0</formula>
    </cfRule>
  </conditionalFormatting>
  <conditionalFormatting sqref="P3:P31">
    <cfRule type="expression" dxfId="45" priority="43">
      <formula>P3&lt;0</formula>
    </cfRule>
  </conditionalFormatting>
  <conditionalFormatting sqref="Q3:U30">
    <cfRule type="expression" dxfId="44" priority="42">
      <formula>MOD(ROW(),2)=0</formula>
    </cfRule>
  </conditionalFormatting>
  <conditionalFormatting sqref="U3:U31">
    <cfRule type="expression" dxfId="43" priority="41">
      <formula>U3&lt;0</formula>
    </cfRule>
  </conditionalFormatting>
  <conditionalFormatting sqref="V3:Z30">
    <cfRule type="expression" dxfId="42" priority="40">
      <formula>MOD(ROW(),2)=0</formula>
    </cfRule>
  </conditionalFormatting>
  <conditionalFormatting sqref="Z3:Z31">
    <cfRule type="expression" dxfId="41" priority="39">
      <formula>Z3&lt;0</formula>
    </cfRule>
  </conditionalFormatting>
  <conditionalFormatting sqref="AA3:AE30">
    <cfRule type="expression" dxfId="40" priority="38">
      <formula>MOD(ROW(),2)=0</formula>
    </cfRule>
  </conditionalFormatting>
  <conditionalFormatting sqref="AE3:AE31">
    <cfRule type="expression" dxfId="39" priority="37">
      <formula>AE3&lt;0</formula>
    </cfRule>
  </conditionalFormatting>
  <conditionalFormatting sqref="AF3:AJ30">
    <cfRule type="expression" dxfId="38" priority="36">
      <formula>MOD(ROW(),2)=0</formula>
    </cfRule>
  </conditionalFormatting>
  <conditionalFormatting sqref="AJ3:AJ31">
    <cfRule type="expression" dxfId="37" priority="35">
      <formula>AJ3&lt;0</formula>
    </cfRule>
  </conditionalFormatting>
  <conditionalFormatting sqref="AK3:AO30">
    <cfRule type="expression" dxfId="36" priority="34">
      <formula>MOD(ROW(),2)=0</formula>
    </cfRule>
  </conditionalFormatting>
  <conditionalFormatting sqref="AO3:AO31">
    <cfRule type="expression" dxfId="35" priority="33">
      <formula>AO3&lt;0</formula>
    </cfRule>
  </conditionalFormatting>
  <conditionalFormatting sqref="AP3:AT30">
    <cfRule type="expression" dxfId="34" priority="32">
      <formula>MOD(ROW(),2)=0</formula>
    </cfRule>
  </conditionalFormatting>
  <conditionalFormatting sqref="AT3:AT31">
    <cfRule type="expression" dxfId="33" priority="31">
      <formula>AT3&lt;0</formula>
    </cfRule>
  </conditionalFormatting>
  <conditionalFormatting sqref="AU3:AY30">
    <cfRule type="expression" dxfId="32" priority="30">
      <formula>MOD(ROW(),2)=0</formula>
    </cfRule>
  </conditionalFormatting>
  <conditionalFormatting sqref="AY3:AY31">
    <cfRule type="expression" dxfId="31" priority="29">
      <formula>AY3&lt;0</formula>
    </cfRule>
  </conditionalFormatting>
  <conditionalFormatting sqref="AZ3:BD30">
    <cfRule type="expression" dxfId="30" priority="28">
      <formula>MOD(ROW(),2)=0</formula>
    </cfRule>
  </conditionalFormatting>
  <conditionalFormatting sqref="BD3:BD31">
    <cfRule type="expression" dxfId="29" priority="27">
      <formula>BD3&lt;0</formula>
    </cfRule>
  </conditionalFormatting>
  <conditionalFormatting sqref="BE3:BI30">
    <cfRule type="expression" dxfId="28" priority="26">
      <formula>MOD(ROW(),2)=0</formula>
    </cfRule>
  </conditionalFormatting>
  <conditionalFormatting sqref="BI3:BI31">
    <cfRule type="expression" dxfId="27" priority="25">
      <formula>BI3&lt;0</formula>
    </cfRule>
  </conditionalFormatting>
  <conditionalFormatting sqref="BJ3:BN30">
    <cfRule type="expression" dxfId="26" priority="24">
      <formula>MOD(ROW(),2)=0</formula>
    </cfRule>
  </conditionalFormatting>
  <conditionalFormatting sqref="BN3:BN31">
    <cfRule type="expression" dxfId="25" priority="23">
      <formula>BN3&lt;0</formula>
    </cfRule>
  </conditionalFormatting>
  <conditionalFormatting sqref="BO3:BS30">
    <cfRule type="expression" dxfId="24" priority="22">
      <formula>MOD(ROW(),2)=0</formula>
    </cfRule>
  </conditionalFormatting>
  <conditionalFormatting sqref="BS3:BS31">
    <cfRule type="expression" dxfId="23" priority="21">
      <formula>BS3&lt;0</formula>
    </cfRule>
  </conditionalFormatting>
  <conditionalFormatting sqref="BT3:BX30">
    <cfRule type="expression" dxfId="22" priority="20">
      <formula>MOD(ROW(),2)=0</formula>
    </cfRule>
  </conditionalFormatting>
  <conditionalFormatting sqref="BX3:BX31">
    <cfRule type="expression" dxfId="21" priority="19">
      <formula>BX3&lt;0</formula>
    </cfRule>
  </conditionalFormatting>
  <conditionalFormatting sqref="BY3:CC30">
    <cfRule type="expression" dxfId="20" priority="18">
      <formula>MOD(ROW(),2)=0</formula>
    </cfRule>
  </conditionalFormatting>
  <conditionalFormatting sqref="CC3:CC31">
    <cfRule type="expression" dxfId="19" priority="17">
      <formula>CC3&lt;0</formula>
    </cfRule>
  </conditionalFormatting>
  <conditionalFormatting sqref="CD3:CH30">
    <cfRule type="expression" dxfId="18" priority="16">
      <formula>MOD(ROW(),2)=0</formula>
    </cfRule>
  </conditionalFormatting>
  <conditionalFormatting sqref="CH3:CH31">
    <cfRule type="expression" dxfId="17" priority="15">
      <formula>CH3&lt;0</formula>
    </cfRule>
  </conditionalFormatting>
  <conditionalFormatting sqref="CI3:CM30">
    <cfRule type="expression" dxfId="16" priority="14">
      <formula>MOD(ROW(),2)=0</formula>
    </cfRule>
  </conditionalFormatting>
  <conditionalFormatting sqref="CM3:CM31">
    <cfRule type="expression" dxfId="15" priority="13">
      <formula>CM3&lt;0</formula>
    </cfRule>
  </conditionalFormatting>
  <conditionalFormatting sqref="CN3:CR30">
    <cfRule type="expression" dxfId="14" priority="12">
      <formula>MOD(ROW(),2)=0</formula>
    </cfRule>
  </conditionalFormatting>
  <conditionalFormatting sqref="CR3:CR31">
    <cfRule type="expression" dxfId="13" priority="11">
      <formula>CR3&lt;0</formula>
    </cfRule>
  </conditionalFormatting>
  <conditionalFormatting sqref="CS3:CW30">
    <cfRule type="expression" dxfId="12" priority="10">
      <formula>MOD(ROW(),2)=0</formula>
    </cfRule>
  </conditionalFormatting>
  <conditionalFormatting sqref="CW3:CW31">
    <cfRule type="expression" dxfId="11" priority="9">
      <formula>CW3&lt;0</formula>
    </cfRule>
  </conditionalFormatting>
  <conditionalFormatting sqref="CX3:DB30">
    <cfRule type="expression" dxfId="10" priority="8">
      <formula>MOD(ROW(),2)=0</formula>
    </cfRule>
  </conditionalFormatting>
  <conditionalFormatting sqref="DB3:DB31">
    <cfRule type="expression" dxfId="9" priority="7">
      <formula>DB3&lt;0</formula>
    </cfRule>
  </conditionalFormatting>
  <conditionalFormatting sqref="DC3:DG30">
    <cfRule type="expression" dxfId="8" priority="6">
      <formula>MOD(ROW(),2)=0</formula>
    </cfRule>
  </conditionalFormatting>
  <conditionalFormatting sqref="DG3:DG31">
    <cfRule type="expression" dxfId="7" priority="5">
      <formula>DG3&lt;0</formula>
    </cfRule>
  </conditionalFormatting>
  <conditionalFormatting sqref="DH3:DL30">
    <cfRule type="expression" dxfId="6" priority="4">
      <formula>MOD(ROW(),2)=0</formula>
    </cfRule>
  </conditionalFormatting>
  <conditionalFormatting sqref="DL3:DL31">
    <cfRule type="expression" dxfId="5" priority="3">
      <formula>DL3&lt;0</formula>
    </cfRule>
  </conditionalFormatting>
  <conditionalFormatting sqref="DM3:DQ30">
    <cfRule type="expression" dxfId="4" priority="2">
      <formula>MOD(ROW(),2)=0</formula>
    </cfRule>
  </conditionalFormatting>
  <conditionalFormatting sqref="DQ3:DQ31">
    <cfRule type="expression" dxfId="3" priority="1">
      <formula>DQ3&lt;0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workbookViewId="0">
      <selection activeCell="S19" sqref="S19"/>
    </sheetView>
  </sheetViews>
  <sheetFormatPr baseColWidth="10" defaultRowHeight="15" x14ac:dyDescent="0.25"/>
  <sheetData>
    <row r="1" spans="1:14" ht="20.25" x14ac:dyDescent="0.25">
      <c r="A1" s="17" t="s">
        <v>84</v>
      </c>
      <c r="B1" s="17"/>
      <c r="C1" s="18"/>
      <c r="D1" s="17"/>
      <c r="E1" s="17"/>
      <c r="H1" s="17"/>
      <c r="I1" s="17"/>
      <c r="L1" s="17"/>
      <c r="M1" s="17"/>
    </row>
    <row r="2" spans="1:14" ht="20.25" x14ac:dyDescent="0.25">
      <c r="A2" s="19"/>
      <c r="B2" s="19"/>
      <c r="C2" s="18"/>
    </row>
    <row r="3" spans="1:14" ht="20.25" x14ac:dyDescent="0.25">
      <c r="A3" s="18"/>
      <c r="B3" s="18"/>
      <c r="C3" s="18"/>
    </row>
    <row r="4" spans="1:14" x14ac:dyDescent="0.25">
      <c r="A4" s="20" t="s">
        <v>85</v>
      </c>
      <c r="B4" s="21"/>
      <c r="N4" s="22" t="s">
        <v>86</v>
      </c>
    </row>
    <row r="5" spans="1:14" x14ac:dyDescent="0.25">
      <c r="A5" s="20"/>
      <c r="B5" s="20"/>
      <c r="C5" s="23" t="s">
        <v>87</v>
      </c>
      <c r="D5" s="23"/>
      <c r="E5" s="23"/>
      <c r="F5" s="23"/>
      <c r="G5" s="23" t="s">
        <v>88</v>
      </c>
      <c r="H5" s="23"/>
      <c r="I5" s="23"/>
      <c r="J5" s="23"/>
      <c r="K5" s="23" t="s">
        <v>89</v>
      </c>
      <c r="L5" s="23"/>
      <c r="M5" s="23"/>
      <c r="N5" s="23"/>
    </row>
    <row r="6" spans="1:14" x14ac:dyDescent="0.25">
      <c r="A6" s="24" t="s">
        <v>90</v>
      </c>
      <c r="B6" s="24"/>
      <c r="C6" s="25" t="s">
        <v>91</v>
      </c>
      <c r="D6" s="25"/>
      <c r="E6" s="26" t="s">
        <v>92</v>
      </c>
      <c r="F6" s="26"/>
      <c r="G6" s="26" t="s">
        <v>91</v>
      </c>
      <c r="H6" s="26"/>
      <c r="I6" s="26" t="s">
        <v>92</v>
      </c>
      <c r="J6" s="26"/>
      <c r="K6" s="26" t="s">
        <v>91</v>
      </c>
      <c r="L6" s="26"/>
      <c r="M6" s="26" t="s">
        <v>92</v>
      </c>
      <c r="N6" s="26"/>
    </row>
    <row r="7" spans="1:14" x14ac:dyDescent="0.25">
      <c r="A7" s="24"/>
      <c r="B7" s="24"/>
      <c r="C7" s="27">
        <v>2022</v>
      </c>
      <c r="D7" s="27">
        <v>2023</v>
      </c>
      <c r="E7" s="28" t="s">
        <v>93</v>
      </c>
      <c r="F7" s="28" t="s">
        <v>94</v>
      </c>
      <c r="G7" s="27">
        <v>2022</v>
      </c>
      <c r="H7" s="27">
        <v>2023</v>
      </c>
      <c r="I7" s="28" t="s">
        <v>93</v>
      </c>
      <c r="J7" s="28" t="s">
        <v>94</v>
      </c>
      <c r="K7" s="27">
        <v>2022</v>
      </c>
      <c r="L7" s="27">
        <v>2023</v>
      </c>
      <c r="M7" s="28" t="s">
        <v>93</v>
      </c>
      <c r="N7" s="28" t="s">
        <v>94</v>
      </c>
    </row>
    <row r="8" spans="1:14" ht="25.5" x14ac:dyDescent="0.25">
      <c r="A8" s="29" t="s">
        <v>95</v>
      </c>
      <c r="B8" s="30" t="s">
        <v>96</v>
      </c>
      <c r="C8" s="31">
        <v>48766385</v>
      </c>
      <c r="D8" s="32">
        <v>46617778</v>
      </c>
      <c r="E8" s="33">
        <v>-2148607</v>
      </c>
      <c r="F8" s="34">
        <v>-4.4059181339769253</v>
      </c>
      <c r="G8" s="35">
        <v>0</v>
      </c>
      <c r="H8" s="32">
        <v>0</v>
      </c>
      <c r="I8" s="33">
        <v>0</v>
      </c>
      <c r="J8" s="34" t="s">
        <v>75</v>
      </c>
      <c r="K8" s="35">
        <v>308</v>
      </c>
      <c r="L8" s="32">
        <v>681</v>
      </c>
      <c r="M8" s="33">
        <v>373</v>
      </c>
      <c r="N8" s="34">
        <v>121.1038961038961</v>
      </c>
    </row>
    <row r="9" spans="1:14" ht="25.5" x14ac:dyDescent="0.25">
      <c r="A9" s="29" t="s">
        <v>95</v>
      </c>
      <c r="B9" s="30" t="s">
        <v>97</v>
      </c>
      <c r="C9" s="31">
        <v>17998542</v>
      </c>
      <c r="D9" s="32">
        <v>17252033</v>
      </c>
      <c r="E9" s="33">
        <v>-746509</v>
      </c>
      <c r="F9" s="34">
        <v>-4.1476081784846741</v>
      </c>
      <c r="G9" s="35">
        <v>0</v>
      </c>
      <c r="H9" s="32">
        <v>0</v>
      </c>
      <c r="I9" s="33">
        <v>0</v>
      </c>
      <c r="J9" s="34" t="s">
        <v>75</v>
      </c>
      <c r="K9" s="35">
        <v>221636</v>
      </c>
      <c r="L9" s="32">
        <v>318328</v>
      </c>
      <c r="M9" s="33">
        <v>96692</v>
      </c>
      <c r="N9" s="34">
        <v>43.626486671840333</v>
      </c>
    </row>
    <row r="10" spans="1:14" ht="25.5" x14ac:dyDescent="0.25">
      <c r="A10" s="29" t="s">
        <v>95</v>
      </c>
      <c r="B10" s="30" t="s">
        <v>98</v>
      </c>
      <c r="C10" s="31">
        <v>14339032</v>
      </c>
      <c r="D10" s="32">
        <v>16358190</v>
      </c>
      <c r="E10" s="33">
        <v>2019158</v>
      </c>
      <c r="F10" s="34">
        <v>14.081550274802369</v>
      </c>
      <c r="G10" s="35">
        <v>0</v>
      </c>
      <c r="H10" s="32">
        <v>0</v>
      </c>
      <c r="I10" s="33">
        <v>0</v>
      </c>
      <c r="J10" s="34" t="s">
        <v>75</v>
      </c>
      <c r="K10" s="35">
        <v>27870</v>
      </c>
      <c r="L10" s="32">
        <v>27631</v>
      </c>
      <c r="M10" s="33">
        <v>-239</v>
      </c>
      <c r="N10" s="34">
        <v>-0.85755292429135466</v>
      </c>
    </row>
    <row r="11" spans="1:14" ht="25.5" x14ac:dyDescent="0.25">
      <c r="A11" s="29" t="s">
        <v>95</v>
      </c>
      <c r="B11" s="30" t="s">
        <v>99</v>
      </c>
      <c r="C11" s="31">
        <v>11941012</v>
      </c>
      <c r="D11" s="32">
        <v>10950799</v>
      </c>
      <c r="E11" s="33">
        <v>-990213</v>
      </c>
      <c r="F11" s="34">
        <v>-8.2925383543706346</v>
      </c>
      <c r="G11" s="35">
        <v>0</v>
      </c>
      <c r="H11" s="32">
        <v>0</v>
      </c>
      <c r="I11" s="33">
        <v>0</v>
      </c>
      <c r="J11" s="34" t="s">
        <v>75</v>
      </c>
      <c r="K11" s="35">
        <v>18720</v>
      </c>
      <c r="L11" s="32">
        <v>16154</v>
      </c>
      <c r="M11" s="33">
        <v>-2566</v>
      </c>
      <c r="N11" s="34">
        <v>-13.70726495726495</v>
      </c>
    </row>
    <row r="12" spans="1:14" ht="38.25" x14ac:dyDescent="0.25">
      <c r="A12" s="29" t="s">
        <v>95</v>
      </c>
      <c r="B12" s="30" t="s">
        <v>100</v>
      </c>
      <c r="C12" s="31">
        <v>7303808</v>
      </c>
      <c r="D12" s="32">
        <v>6430967</v>
      </c>
      <c r="E12" s="33">
        <v>-872841</v>
      </c>
      <c r="F12" s="34">
        <v>-11.95049212684671</v>
      </c>
      <c r="G12" s="35">
        <v>0</v>
      </c>
      <c r="H12" s="32">
        <v>0</v>
      </c>
      <c r="I12" s="33">
        <v>0</v>
      </c>
      <c r="J12" s="34" t="s">
        <v>75</v>
      </c>
      <c r="K12" s="35">
        <v>328825</v>
      </c>
      <c r="L12" s="32">
        <v>274078</v>
      </c>
      <c r="M12" s="33">
        <v>-54747</v>
      </c>
      <c r="N12" s="34">
        <v>-16.649281532730171</v>
      </c>
    </row>
    <row r="13" spans="1:14" ht="51" x14ac:dyDescent="0.25">
      <c r="A13" s="29" t="s">
        <v>95</v>
      </c>
      <c r="B13" s="30" t="s">
        <v>101</v>
      </c>
      <c r="C13" s="31">
        <v>2061544</v>
      </c>
      <c r="D13" s="32">
        <v>2075852</v>
      </c>
      <c r="E13" s="33">
        <v>14308</v>
      </c>
      <c r="F13" s="34">
        <v>0.69404291152650888</v>
      </c>
      <c r="G13" s="35">
        <v>0</v>
      </c>
      <c r="H13" s="32">
        <v>0</v>
      </c>
      <c r="I13" s="33">
        <v>0</v>
      </c>
      <c r="J13" s="34" t="s">
        <v>75</v>
      </c>
      <c r="K13" s="35">
        <v>68003</v>
      </c>
      <c r="L13" s="32">
        <v>85940</v>
      </c>
      <c r="M13" s="33">
        <v>17937</v>
      </c>
      <c r="N13" s="34">
        <v>26.37677749511052</v>
      </c>
    </row>
    <row r="14" spans="1:14" ht="38.25" x14ac:dyDescent="0.25">
      <c r="A14" s="29" t="s">
        <v>95</v>
      </c>
      <c r="B14" s="30" t="s">
        <v>102</v>
      </c>
      <c r="C14" s="31">
        <v>0</v>
      </c>
      <c r="D14" s="32">
        <v>0</v>
      </c>
      <c r="E14" s="33">
        <v>0</v>
      </c>
      <c r="F14" s="34" t="s">
        <v>75</v>
      </c>
      <c r="G14" s="35">
        <v>13276072</v>
      </c>
      <c r="H14" s="32">
        <v>14130167</v>
      </c>
      <c r="I14" s="33">
        <v>854095</v>
      </c>
      <c r="J14" s="34">
        <v>6.4333411268031702</v>
      </c>
      <c r="K14" s="35">
        <v>346072</v>
      </c>
      <c r="L14" s="32">
        <v>345262</v>
      </c>
      <c r="M14" s="33">
        <v>-810</v>
      </c>
      <c r="N14" s="34">
        <v>-0.23405534108509579</v>
      </c>
    </row>
    <row r="15" spans="1:14" ht="25.5" x14ac:dyDescent="0.25">
      <c r="A15" s="29" t="s">
        <v>95</v>
      </c>
      <c r="B15" s="30" t="s">
        <v>103</v>
      </c>
      <c r="C15" s="31">
        <v>16602541</v>
      </c>
      <c r="D15" s="32">
        <v>15034492</v>
      </c>
      <c r="E15" s="33">
        <v>-1568049</v>
      </c>
      <c r="F15" s="34">
        <v>-9.4446326017204285</v>
      </c>
      <c r="G15" s="35">
        <v>0</v>
      </c>
      <c r="H15" s="32">
        <v>0</v>
      </c>
      <c r="I15" s="33">
        <v>0</v>
      </c>
      <c r="J15" s="34" t="s">
        <v>75</v>
      </c>
      <c r="K15" s="35">
        <v>600</v>
      </c>
      <c r="L15" s="32">
        <v>328</v>
      </c>
      <c r="M15" s="33">
        <v>-272</v>
      </c>
      <c r="N15" s="34">
        <v>-45.333333333333343</v>
      </c>
    </row>
    <row r="16" spans="1:14" ht="25.5" x14ac:dyDescent="0.25">
      <c r="A16" s="29" t="s">
        <v>95</v>
      </c>
      <c r="B16" s="30" t="s">
        <v>104</v>
      </c>
      <c r="C16" s="31">
        <v>4922020</v>
      </c>
      <c r="D16" s="32">
        <v>4326832</v>
      </c>
      <c r="E16" s="33">
        <v>-595188</v>
      </c>
      <c r="F16" s="34">
        <v>-12.092352326890181</v>
      </c>
      <c r="G16" s="35">
        <v>0</v>
      </c>
      <c r="H16" s="32">
        <v>0</v>
      </c>
      <c r="I16" s="33">
        <v>0</v>
      </c>
      <c r="J16" s="34" t="s">
        <v>75</v>
      </c>
      <c r="K16" s="35">
        <v>669558</v>
      </c>
      <c r="L16" s="32">
        <v>629898</v>
      </c>
      <c r="M16" s="33">
        <v>-39660</v>
      </c>
      <c r="N16" s="34">
        <v>-5.9233106019194812</v>
      </c>
    </row>
    <row r="17" spans="1:14" ht="38.25" x14ac:dyDescent="0.25">
      <c r="A17" s="29" t="s">
        <v>105</v>
      </c>
      <c r="B17" s="30" t="s">
        <v>106</v>
      </c>
      <c r="C17" s="31">
        <v>0</v>
      </c>
      <c r="D17" s="32">
        <v>0</v>
      </c>
      <c r="E17" s="33">
        <v>0</v>
      </c>
      <c r="F17" s="34" t="s">
        <v>75</v>
      </c>
      <c r="G17" s="35">
        <v>4852288</v>
      </c>
      <c r="H17" s="32">
        <v>3770154</v>
      </c>
      <c r="I17" s="33">
        <v>-1082134</v>
      </c>
      <c r="J17" s="34">
        <v>-22.301520437368922</v>
      </c>
      <c r="K17" s="35">
        <v>52639</v>
      </c>
      <c r="L17" s="32">
        <v>40573</v>
      </c>
      <c r="M17" s="33">
        <v>-12066</v>
      </c>
      <c r="N17" s="34">
        <v>-22.922167974315631</v>
      </c>
    </row>
    <row r="18" spans="1:14" ht="51" x14ac:dyDescent="0.25">
      <c r="A18" s="29" t="s">
        <v>105</v>
      </c>
      <c r="B18" s="30" t="s">
        <v>107</v>
      </c>
      <c r="C18" s="31">
        <v>0</v>
      </c>
      <c r="D18" s="32">
        <v>0</v>
      </c>
      <c r="E18" s="33">
        <v>0</v>
      </c>
      <c r="F18" s="34" t="s">
        <v>75</v>
      </c>
      <c r="G18" s="35">
        <v>6049487</v>
      </c>
      <c r="H18" s="32">
        <v>3749155</v>
      </c>
      <c r="I18" s="33">
        <v>-2300332</v>
      </c>
      <c r="J18" s="34">
        <v>-38.025240817940428</v>
      </c>
      <c r="K18" s="35">
        <v>1493649</v>
      </c>
      <c r="L18" s="32">
        <v>1396560</v>
      </c>
      <c r="M18" s="33">
        <v>-97089</v>
      </c>
      <c r="N18" s="34">
        <v>-6.5001215144923634</v>
      </c>
    </row>
    <row r="19" spans="1:14" ht="38.25" x14ac:dyDescent="0.25">
      <c r="A19" s="29" t="s">
        <v>105</v>
      </c>
      <c r="B19" s="30" t="s">
        <v>108</v>
      </c>
      <c r="C19" s="31">
        <v>0</v>
      </c>
      <c r="D19" s="32">
        <v>0</v>
      </c>
      <c r="E19" s="33">
        <v>0</v>
      </c>
      <c r="F19" s="34" t="s">
        <v>75</v>
      </c>
      <c r="G19" s="35">
        <v>1422921</v>
      </c>
      <c r="H19" s="32">
        <v>1147808</v>
      </c>
      <c r="I19" s="33">
        <v>-275113</v>
      </c>
      <c r="J19" s="34">
        <v>-19.33438328621196</v>
      </c>
      <c r="K19" s="35">
        <v>1109063</v>
      </c>
      <c r="L19" s="32">
        <v>1596660</v>
      </c>
      <c r="M19" s="33">
        <v>487597</v>
      </c>
      <c r="N19" s="34">
        <v>43.964770261022153</v>
      </c>
    </row>
    <row r="20" spans="1:14" ht="38.25" x14ac:dyDescent="0.25">
      <c r="A20" s="29" t="s">
        <v>105</v>
      </c>
      <c r="B20" s="30" t="s">
        <v>109</v>
      </c>
      <c r="C20" s="31">
        <v>0</v>
      </c>
      <c r="D20" s="32">
        <v>0</v>
      </c>
      <c r="E20" s="33">
        <v>0</v>
      </c>
      <c r="F20" s="34" t="s">
        <v>75</v>
      </c>
      <c r="G20" s="35">
        <v>402506</v>
      </c>
      <c r="H20" s="32">
        <v>331603</v>
      </c>
      <c r="I20" s="33">
        <v>-70903</v>
      </c>
      <c r="J20" s="34">
        <v>-17.61538958425464</v>
      </c>
      <c r="K20" s="35">
        <v>12195658</v>
      </c>
      <c r="L20" s="32">
        <v>11871935</v>
      </c>
      <c r="M20" s="33">
        <v>-323723</v>
      </c>
      <c r="N20" s="34">
        <v>-2.654411922669524</v>
      </c>
    </row>
    <row r="21" spans="1:14" ht="51" x14ac:dyDescent="0.25">
      <c r="A21" s="29" t="s">
        <v>105</v>
      </c>
      <c r="B21" s="30" t="s">
        <v>110</v>
      </c>
      <c r="C21" s="31">
        <v>0</v>
      </c>
      <c r="D21" s="32">
        <v>0</v>
      </c>
      <c r="E21" s="33">
        <v>0</v>
      </c>
      <c r="F21" s="34" t="s">
        <v>75</v>
      </c>
      <c r="G21" s="35">
        <v>0</v>
      </c>
      <c r="H21" s="32">
        <v>0</v>
      </c>
      <c r="I21" s="33">
        <v>0</v>
      </c>
      <c r="J21" s="34" t="s">
        <v>75</v>
      </c>
      <c r="K21" s="35">
        <v>3222632</v>
      </c>
      <c r="L21" s="32">
        <v>2831826</v>
      </c>
      <c r="M21" s="33">
        <v>-390806</v>
      </c>
      <c r="N21" s="34">
        <v>-12.12691985929513</v>
      </c>
    </row>
    <row r="22" spans="1:14" ht="51" x14ac:dyDescent="0.25">
      <c r="A22" s="29" t="s">
        <v>111</v>
      </c>
      <c r="B22" s="30" t="s">
        <v>112</v>
      </c>
      <c r="C22" s="31">
        <v>0</v>
      </c>
      <c r="D22" s="32">
        <v>0</v>
      </c>
      <c r="E22" s="33">
        <v>0</v>
      </c>
      <c r="F22" s="34" t="s">
        <v>75</v>
      </c>
      <c r="G22" s="35">
        <v>534250</v>
      </c>
      <c r="H22" s="32">
        <v>619862</v>
      </c>
      <c r="I22" s="33">
        <v>85612</v>
      </c>
      <c r="J22" s="34">
        <v>16.024707533926058</v>
      </c>
      <c r="K22" s="35">
        <v>578605</v>
      </c>
      <c r="L22" s="32">
        <v>236085</v>
      </c>
      <c r="M22" s="33">
        <v>-342520</v>
      </c>
      <c r="N22" s="34">
        <v>-59.197552734594403</v>
      </c>
    </row>
    <row r="23" spans="1:14" ht="51" x14ac:dyDescent="0.25">
      <c r="A23" s="29" t="s">
        <v>111</v>
      </c>
      <c r="B23" s="30" t="s">
        <v>113</v>
      </c>
      <c r="C23" s="31">
        <v>16985</v>
      </c>
      <c r="D23" s="32">
        <v>27097</v>
      </c>
      <c r="E23" s="33">
        <v>10112</v>
      </c>
      <c r="F23" s="34">
        <v>59.534883720930218</v>
      </c>
      <c r="G23" s="35">
        <v>13038943</v>
      </c>
      <c r="H23" s="32">
        <v>10370192</v>
      </c>
      <c r="I23" s="33">
        <v>-2668751</v>
      </c>
      <c r="J23" s="34">
        <v>-20.467540965552189</v>
      </c>
      <c r="K23" s="35">
        <v>2222745</v>
      </c>
      <c r="L23" s="32">
        <v>2239614</v>
      </c>
      <c r="M23" s="33">
        <v>16869</v>
      </c>
      <c r="N23" s="34">
        <v>0.75892646254968099</v>
      </c>
    </row>
    <row r="24" spans="1:14" ht="25.5" x14ac:dyDescent="0.25">
      <c r="A24" s="29" t="s">
        <v>114</v>
      </c>
      <c r="B24" s="30" t="s">
        <v>115</v>
      </c>
      <c r="C24" s="31">
        <v>0</v>
      </c>
      <c r="D24" s="32">
        <v>0</v>
      </c>
      <c r="E24" s="33">
        <v>0</v>
      </c>
      <c r="F24" s="34" t="s">
        <v>75</v>
      </c>
      <c r="G24" s="35">
        <v>427166</v>
      </c>
      <c r="H24" s="32">
        <v>535740</v>
      </c>
      <c r="I24" s="33">
        <v>108574</v>
      </c>
      <c r="J24" s="34">
        <v>25.417285083550649</v>
      </c>
      <c r="K24" s="35">
        <v>16716</v>
      </c>
      <c r="L24" s="32">
        <v>6708</v>
      </c>
      <c r="M24" s="33">
        <v>-10008</v>
      </c>
      <c r="N24" s="34">
        <v>-59.870782483847798</v>
      </c>
    </row>
    <row r="25" spans="1:14" ht="25.5" x14ac:dyDescent="0.25">
      <c r="A25" s="29" t="s">
        <v>114</v>
      </c>
      <c r="B25" s="30" t="s">
        <v>116</v>
      </c>
      <c r="C25" s="31">
        <v>0</v>
      </c>
      <c r="D25" s="32">
        <v>0</v>
      </c>
      <c r="E25" s="33">
        <v>0</v>
      </c>
      <c r="F25" s="34" t="s">
        <v>75</v>
      </c>
      <c r="G25" s="35">
        <v>663585</v>
      </c>
      <c r="H25" s="32">
        <v>502622</v>
      </c>
      <c r="I25" s="33">
        <v>-160963</v>
      </c>
      <c r="J25" s="34">
        <v>-24.25657602266477</v>
      </c>
      <c r="K25" s="35">
        <v>109518</v>
      </c>
      <c r="L25" s="32">
        <v>69754</v>
      </c>
      <c r="M25" s="33">
        <v>-39764</v>
      </c>
      <c r="N25" s="34">
        <v>-36.308186782081478</v>
      </c>
    </row>
    <row r="26" spans="1:14" ht="38.25" x14ac:dyDescent="0.25">
      <c r="A26" s="29" t="s">
        <v>114</v>
      </c>
      <c r="B26" s="30" t="s">
        <v>117</v>
      </c>
      <c r="C26" s="31">
        <v>232078</v>
      </c>
      <c r="D26" s="32">
        <v>210293</v>
      </c>
      <c r="E26" s="33">
        <v>-21785</v>
      </c>
      <c r="F26" s="34">
        <v>-9.3869302562069663</v>
      </c>
      <c r="G26" s="35">
        <v>2096017</v>
      </c>
      <c r="H26" s="32">
        <v>2124436</v>
      </c>
      <c r="I26" s="33">
        <v>28419</v>
      </c>
      <c r="J26" s="34">
        <v>1.3558573236762901</v>
      </c>
      <c r="K26" s="35">
        <v>1485754</v>
      </c>
      <c r="L26" s="32">
        <v>1207108</v>
      </c>
      <c r="M26" s="33">
        <v>-278646</v>
      </c>
      <c r="N26" s="34">
        <v>-18.754517908078991</v>
      </c>
    </row>
    <row r="27" spans="1:14" ht="38.25" x14ac:dyDescent="0.25">
      <c r="A27" s="29" t="s">
        <v>118</v>
      </c>
      <c r="B27" s="30" t="s">
        <v>119</v>
      </c>
      <c r="C27" s="31">
        <v>7201059</v>
      </c>
      <c r="D27" s="32">
        <v>6874699</v>
      </c>
      <c r="E27" s="33">
        <v>-326360</v>
      </c>
      <c r="F27" s="34">
        <v>-4.5321111797584166</v>
      </c>
      <c r="G27" s="35">
        <v>2660239</v>
      </c>
      <c r="H27" s="32">
        <v>1871578</v>
      </c>
      <c r="I27" s="33">
        <v>-788661</v>
      </c>
      <c r="J27" s="34">
        <v>-29.64624607037187</v>
      </c>
      <c r="K27" s="35">
        <v>16339544</v>
      </c>
      <c r="L27" s="32">
        <v>15770006</v>
      </c>
      <c r="M27" s="33">
        <v>-569538</v>
      </c>
      <c r="N27" s="34">
        <v>-3.4856419493714128</v>
      </c>
    </row>
    <row r="28" spans="1:14" ht="63.75" x14ac:dyDescent="0.25">
      <c r="A28" s="29" t="s">
        <v>120</v>
      </c>
      <c r="B28" s="30" t="s">
        <v>121</v>
      </c>
      <c r="C28" s="31">
        <v>1712562</v>
      </c>
      <c r="D28" s="32">
        <v>1944066</v>
      </c>
      <c r="E28" s="33">
        <v>231504</v>
      </c>
      <c r="F28" s="34">
        <v>13.51799234129918</v>
      </c>
      <c r="G28" s="35">
        <v>106756</v>
      </c>
      <c r="H28" s="32">
        <v>54596</v>
      </c>
      <c r="I28" s="33">
        <v>-52160</v>
      </c>
      <c r="J28" s="34">
        <v>-48.859080520064452</v>
      </c>
      <c r="K28" s="35">
        <v>59102</v>
      </c>
      <c r="L28" s="32">
        <v>58658</v>
      </c>
      <c r="M28" s="33">
        <v>-444</v>
      </c>
      <c r="N28" s="34">
        <v>-0.75124361273729789</v>
      </c>
    </row>
    <row r="29" spans="1:14" ht="63.75" x14ac:dyDescent="0.25">
      <c r="A29" s="29" t="s">
        <v>120</v>
      </c>
      <c r="B29" s="30" t="s">
        <v>122</v>
      </c>
      <c r="C29" s="31">
        <v>0</v>
      </c>
      <c r="D29" s="32">
        <v>0</v>
      </c>
      <c r="E29" s="33">
        <v>0</v>
      </c>
      <c r="F29" s="34" t="s">
        <v>75</v>
      </c>
      <c r="G29" s="35">
        <v>5774539</v>
      </c>
      <c r="H29" s="32">
        <v>6135454</v>
      </c>
      <c r="I29" s="33">
        <v>360915</v>
      </c>
      <c r="J29" s="34">
        <v>6.2501093160856707</v>
      </c>
      <c r="K29" s="35">
        <v>693200</v>
      </c>
      <c r="L29" s="32">
        <v>696883</v>
      </c>
      <c r="M29" s="33">
        <v>3683</v>
      </c>
      <c r="N29" s="34">
        <v>0.53130409694172442</v>
      </c>
    </row>
    <row r="30" spans="1:14" ht="63.75" x14ac:dyDescent="0.25">
      <c r="A30" s="29" t="s">
        <v>120</v>
      </c>
      <c r="B30" s="30" t="s">
        <v>123</v>
      </c>
      <c r="C30" s="31">
        <v>0</v>
      </c>
      <c r="D30" s="32">
        <v>0</v>
      </c>
      <c r="E30" s="33">
        <v>0</v>
      </c>
      <c r="F30" s="34" t="s">
        <v>75</v>
      </c>
      <c r="G30" s="35">
        <v>283064</v>
      </c>
      <c r="H30" s="32">
        <v>1020782</v>
      </c>
      <c r="I30" s="33">
        <v>737718</v>
      </c>
      <c r="J30" s="34">
        <v>260.61879998869512</v>
      </c>
      <c r="K30" s="35">
        <v>15963032</v>
      </c>
      <c r="L30" s="32">
        <v>13543606</v>
      </c>
      <c r="M30" s="33">
        <v>-2419426</v>
      </c>
      <c r="N30" s="34">
        <v>-15.15643143483018</v>
      </c>
    </row>
    <row r="31" spans="1:14" ht="51" x14ac:dyDescent="0.25">
      <c r="A31" s="29" t="s">
        <v>124</v>
      </c>
      <c r="B31" s="30" t="s">
        <v>125</v>
      </c>
      <c r="C31" s="31">
        <v>0</v>
      </c>
      <c r="D31" s="32">
        <v>0</v>
      </c>
      <c r="E31" s="33">
        <v>0</v>
      </c>
      <c r="F31" s="34" t="s">
        <v>75</v>
      </c>
      <c r="G31" s="35">
        <v>10687870</v>
      </c>
      <c r="H31" s="32">
        <v>15890449</v>
      </c>
      <c r="I31" s="33">
        <v>5202579</v>
      </c>
      <c r="J31" s="34">
        <v>48.677416547918341</v>
      </c>
      <c r="K31" s="35">
        <v>1909119</v>
      </c>
      <c r="L31" s="32">
        <v>2808390</v>
      </c>
      <c r="M31" s="33">
        <v>899271</v>
      </c>
      <c r="N31" s="34">
        <v>47.103978327176037</v>
      </c>
    </row>
    <row r="32" spans="1:14" ht="51" x14ac:dyDescent="0.25">
      <c r="A32" s="29" t="s">
        <v>124</v>
      </c>
      <c r="B32" s="30" t="s">
        <v>126</v>
      </c>
      <c r="C32" s="31">
        <v>0</v>
      </c>
      <c r="D32" s="32">
        <v>0</v>
      </c>
      <c r="E32" s="33">
        <v>0</v>
      </c>
      <c r="F32" s="34" t="s">
        <v>75</v>
      </c>
      <c r="G32" s="35">
        <v>2483649</v>
      </c>
      <c r="H32" s="32">
        <v>2618391</v>
      </c>
      <c r="I32" s="33">
        <v>134742</v>
      </c>
      <c r="J32" s="34">
        <v>5.4251627343477216</v>
      </c>
      <c r="K32" s="35">
        <v>601469</v>
      </c>
      <c r="L32" s="32">
        <v>509297</v>
      </c>
      <c r="M32" s="33">
        <v>-92172</v>
      </c>
      <c r="N32" s="34">
        <v>-15.324480563420559</v>
      </c>
    </row>
    <row r="33" spans="1:14" ht="51" x14ac:dyDescent="0.25">
      <c r="A33" s="29" t="s">
        <v>124</v>
      </c>
      <c r="B33" s="30" t="s">
        <v>127</v>
      </c>
      <c r="C33" s="31">
        <v>0</v>
      </c>
      <c r="D33" s="32">
        <v>0</v>
      </c>
      <c r="E33" s="33">
        <v>0</v>
      </c>
      <c r="F33" s="34" t="s">
        <v>75</v>
      </c>
      <c r="G33" s="35">
        <v>75294</v>
      </c>
      <c r="H33" s="32">
        <v>498230</v>
      </c>
      <c r="I33" s="33">
        <v>422936</v>
      </c>
      <c r="J33" s="34">
        <v>561.71275267617602</v>
      </c>
      <c r="K33" s="35">
        <v>8395210</v>
      </c>
      <c r="L33" s="32">
        <v>8716018</v>
      </c>
      <c r="M33" s="33">
        <v>320808</v>
      </c>
      <c r="N33" s="34">
        <v>3.82132192047608</v>
      </c>
    </row>
    <row r="34" spans="1:14" ht="51" x14ac:dyDescent="0.25">
      <c r="A34" s="29" t="s">
        <v>124</v>
      </c>
      <c r="B34" s="30" t="s">
        <v>128</v>
      </c>
      <c r="C34" s="31">
        <v>216473</v>
      </c>
      <c r="D34" s="32">
        <v>60295</v>
      </c>
      <c r="E34" s="33">
        <v>-156178</v>
      </c>
      <c r="F34" s="34">
        <v>-72.146641844479447</v>
      </c>
      <c r="G34" s="35">
        <v>0</v>
      </c>
      <c r="H34" s="32">
        <v>0</v>
      </c>
      <c r="I34" s="33">
        <v>0</v>
      </c>
      <c r="J34" s="34" t="s">
        <v>75</v>
      </c>
      <c r="K34" s="35">
        <v>7510581</v>
      </c>
      <c r="L34" s="32">
        <v>6551388</v>
      </c>
      <c r="M34" s="33">
        <v>-959193</v>
      </c>
      <c r="N34" s="34">
        <v>-12.77122235949523</v>
      </c>
    </row>
    <row r="35" spans="1:14" ht="51" x14ac:dyDescent="0.25">
      <c r="A35" s="29" t="s">
        <v>124</v>
      </c>
      <c r="B35" s="30" t="s">
        <v>129</v>
      </c>
      <c r="C35" s="31">
        <v>0</v>
      </c>
      <c r="D35" s="32">
        <v>0</v>
      </c>
      <c r="E35" s="33">
        <v>0</v>
      </c>
      <c r="F35" s="34" t="s">
        <v>75</v>
      </c>
      <c r="G35" s="35">
        <v>0</v>
      </c>
      <c r="H35" s="32">
        <v>0</v>
      </c>
      <c r="I35" s="33">
        <v>0</v>
      </c>
      <c r="J35" s="34" t="s">
        <v>75</v>
      </c>
      <c r="K35" s="35">
        <v>2404017</v>
      </c>
      <c r="L35" s="32">
        <v>2344742</v>
      </c>
      <c r="M35" s="33">
        <v>-59275</v>
      </c>
      <c r="N35" s="34">
        <v>-2.465664760274151</v>
      </c>
    </row>
    <row r="36" spans="1:14" ht="51" x14ac:dyDescent="0.25">
      <c r="A36" s="29" t="s">
        <v>124</v>
      </c>
      <c r="B36" s="30" t="s">
        <v>130</v>
      </c>
      <c r="C36" s="31">
        <v>0</v>
      </c>
      <c r="D36" s="32">
        <v>0</v>
      </c>
      <c r="E36" s="33">
        <v>0</v>
      </c>
      <c r="F36" s="34" t="s">
        <v>75</v>
      </c>
      <c r="G36" s="35">
        <v>0</v>
      </c>
      <c r="H36" s="32">
        <v>0</v>
      </c>
      <c r="I36" s="33">
        <v>0</v>
      </c>
      <c r="J36" s="34" t="s">
        <v>75</v>
      </c>
      <c r="K36" s="35">
        <v>3212704</v>
      </c>
      <c r="L36" s="32">
        <v>2870706</v>
      </c>
      <c r="M36" s="33">
        <v>-341998</v>
      </c>
      <c r="N36" s="34">
        <v>-10.64517615068179</v>
      </c>
    </row>
    <row r="37" spans="1:14" ht="51" x14ac:dyDescent="0.25">
      <c r="A37" s="29" t="s">
        <v>124</v>
      </c>
      <c r="B37" s="30" t="s">
        <v>131</v>
      </c>
      <c r="C37" s="31">
        <v>2937437</v>
      </c>
      <c r="D37" s="32">
        <v>2965775</v>
      </c>
      <c r="E37" s="33">
        <v>28338</v>
      </c>
      <c r="F37" s="34">
        <v>0.964718562474701</v>
      </c>
      <c r="G37" s="35">
        <v>0</v>
      </c>
      <c r="H37" s="32">
        <v>0</v>
      </c>
      <c r="I37" s="33">
        <v>0</v>
      </c>
      <c r="J37" s="34" t="s">
        <v>75</v>
      </c>
      <c r="K37" s="35">
        <v>1945146</v>
      </c>
      <c r="L37" s="32">
        <v>1839587</v>
      </c>
      <c r="M37" s="33">
        <v>-105559</v>
      </c>
      <c r="N37" s="34">
        <v>-5.426790585385362</v>
      </c>
    </row>
    <row r="38" spans="1:14" ht="51" x14ac:dyDescent="0.25">
      <c r="A38" s="29" t="s">
        <v>124</v>
      </c>
      <c r="B38" s="30" t="s">
        <v>132</v>
      </c>
      <c r="C38" s="31">
        <v>194207</v>
      </c>
      <c r="D38" s="32">
        <v>220068</v>
      </c>
      <c r="E38" s="33">
        <v>25861</v>
      </c>
      <c r="F38" s="34">
        <v>13.31620384435165</v>
      </c>
      <c r="G38" s="35">
        <v>227282</v>
      </c>
      <c r="H38" s="32">
        <v>308009</v>
      </c>
      <c r="I38" s="33">
        <v>80727</v>
      </c>
      <c r="J38" s="34">
        <v>35.51843084802141</v>
      </c>
      <c r="K38" s="35">
        <v>16861994</v>
      </c>
      <c r="L38" s="32">
        <v>16254986</v>
      </c>
      <c r="M38" s="33">
        <v>-607008</v>
      </c>
      <c r="N38" s="34">
        <v>-3.5998589490661601</v>
      </c>
    </row>
    <row r="39" spans="1:14" ht="51" x14ac:dyDescent="0.25">
      <c r="A39" s="29" t="s">
        <v>124</v>
      </c>
      <c r="B39" s="30" t="s">
        <v>133</v>
      </c>
      <c r="C39" s="31">
        <v>0</v>
      </c>
      <c r="D39" s="32">
        <v>0</v>
      </c>
      <c r="E39" s="33">
        <v>0</v>
      </c>
      <c r="F39" s="34" t="s">
        <v>75</v>
      </c>
      <c r="G39" s="35">
        <v>222</v>
      </c>
      <c r="H39" s="32">
        <v>227</v>
      </c>
      <c r="I39" s="33">
        <v>5</v>
      </c>
      <c r="J39" s="34">
        <v>2.2522522522522479</v>
      </c>
      <c r="K39" s="35">
        <v>3344843</v>
      </c>
      <c r="L39" s="32">
        <v>3168723</v>
      </c>
      <c r="M39" s="33">
        <v>-176120</v>
      </c>
      <c r="N39" s="34">
        <v>-5.2654190346153769</v>
      </c>
    </row>
    <row r="40" spans="1:14" ht="51" x14ac:dyDescent="0.25">
      <c r="A40" s="29" t="s">
        <v>124</v>
      </c>
      <c r="B40" s="30" t="s">
        <v>134</v>
      </c>
      <c r="C40" s="31">
        <v>0</v>
      </c>
      <c r="D40" s="32">
        <v>0</v>
      </c>
      <c r="E40" s="33">
        <v>0</v>
      </c>
      <c r="F40" s="34" t="s">
        <v>75</v>
      </c>
      <c r="G40" s="35">
        <v>4069049</v>
      </c>
      <c r="H40" s="32">
        <v>3447003</v>
      </c>
      <c r="I40" s="33">
        <v>-622046</v>
      </c>
      <c r="J40" s="34">
        <v>-15.28725753855508</v>
      </c>
      <c r="K40" s="35">
        <v>3317954</v>
      </c>
      <c r="L40" s="32">
        <v>2476732</v>
      </c>
      <c r="M40" s="33">
        <v>-841222</v>
      </c>
      <c r="N40" s="34">
        <v>-25.35363660858469</v>
      </c>
    </row>
    <row r="41" spans="1:14" ht="38.25" x14ac:dyDescent="0.25">
      <c r="A41" s="29" t="s">
        <v>135</v>
      </c>
      <c r="B41" s="30" t="s">
        <v>136</v>
      </c>
      <c r="C41" s="31">
        <v>0</v>
      </c>
      <c r="D41" s="32">
        <v>0</v>
      </c>
      <c r="E41" s="33">
        <v>0</v>
      </c>
      <c r="F41" s="34" t="s">
        <v>75</v>
      </c>
      <c r="G41" s="35">
        <v>209904</v>
      </c>
      <c r="H41" s="32">
        <v>263648</v>
      </c>
      <c r="I41" s="33">
        <v>53744</v>
      </c>
      <c r="J41" s="34">
        <v>25.604085677261988</v>
      </c>
      <c r="K41" s="35">
        <v>4121790</v>
      </c>
      <c r="L41" s="32">
        <v>3203905</v>
      </c>
      <c r="M41" s="33">
        <v>-917885</v>
      </c>
      <c r="N41" s="34">
        <v>-22.269086974348529</v>
      </c>
    </row>
    <row r="42" spans="1:14" ht="38.25" x14ac:dyDescent="0.25">
      <c r="A42" s="29" t="s">
        <v>135</v>
      </c>
      <c r="B42" s="30" t="s">
        <v>137</v>
      </c>
      <c r="C42" s="31">
        <v>0</v>
      </c>
      <c r="D42" s="32">
        <v>0</v>
      </c>
      <c r="E42" s="33">
        <v>0</v>
      </c>
      <c r="F42" s="34" t="s">
        <v>75</v>
      </c>
      <c r="G42" s="35">
        <v>0</v>
      </c>
      <c r="H42" s="32">
        <v>0</v>
      </c>
      <c r="I42" s="33">
        <v>0</v>
      </c>
      <c r="J42" s="34" t="s">
        <v>75</v>
      </c>
      <c r="K42" s="35">
        <v>7483027</v>
      </c>
      <c r="L42" s="32">
        <v>7611915</v>
      </c>
      <c r="M42" s="33">
        <v>128888</v>
      </c>
      <c r="N42" s="34">
        <v>1.722404583065114</v>
      </c>
    </row>
    <row r="43" spans="1:14" ht="63.75" x14ac:dyDescent="0.25">
      <c r="A43" s="29" t="s">
        <v>135</v>
      </c>
      <c r="B43" s="30" t="s">
        <v>138</v>
      </c>
      <c r="C43" s="31">
        <v>0</v>
      </c>
      <c r="D43" s="32">
        <v>0</v>
      </c>
      <c r="E43" s="33">
        <v>0</v>
      </c>
      <c r="F43" s="34" t="s">
        <v>75</v>
      </c>
      <c r="G43" s="35">
        <v>0</v>
      </c>
      <c r="H43" s="32">
        <v>0</v>
      </c>
      <c r="I43" s="33">
        <v>0</v>
      </c>
      <c r="J43" s="34" t="s">
        <v>75</v>
      </c>
      <c r="K43" s="35">
        <v>10267754</v>
      </c>
      <c r="L43" s="32">
        <v>9656773</v>
      </c>
      <c r="M43" s="33">
        <v>-610981</v>
      </c>
      <c r="N43" s="34">
        <v>-5.950483426073518</v>
      </c>
    </row>
    <row r="44" spans="1:14" ht="38.25" x14ac:dyDescent="0.25">
      <c r="A44" s="29" t="s">
        <v>135</v>
      </c>
      <c r="B44" s="30" t="s">
        <v>139</v>
      </c>
      <c r="C44" s="31">
        <v>95670</v>
      </c>
      <c r="D44" s="32">
        <v>186503</v>
      </c>
      <c r="E44" s="33">
        <v>90833</v>
      </c>
      <c r="F44" s="34">
        <v>94.944078603532972</v>
      </c>
      <c r="G44" s="35">
        <v>68517</v>
      </c>
      <c r="H44" s="32">
        <v>94723</v>
      </c>
      <c r="I44" s="33">
        <v>26206</v>
      </c>
      <c r="J44" s="34">
        <v>38.247442240611832</v>
      </c>
      <c r="K44" s="35">
        <v>22043101</v>
      </c>
      <c r="L44" s="32">
        <v>19702608</v>
      </c>
      <c r="M44" s="33">
        <v>-2340493</v>
      </c>
      <c r="N44" s="34">
        <v>-10.61780282184435</v>
      </c>
    </row>
    <row r="45" spans="1:14" ht="63.75" x14ac:dyDescent="0.25">
      <c r="A45" s="29" t="s">
        <v>140</v>
      </c>
      <c r="B45" s="30" t="s">
        <v>141</v>
      </c>
      <c r="C45" s="31">
        <v>0</v>
      </c>
      <c r="D45" s="32">
        <v>0</v>
      </c>
      <c r="E45" s="33">
        <v>0</v>
      </c>
      <c r="F45" s="34" t="s">
        <v>75</v>
      </c>
      <c r="G45" s="35">
        <v>0</v>
      </c>
      <c r="H45" s="32">
        <v>0</v>
      </c>
      <c r="I45" s="33">
        <v>0</v>
      </c>
      <c r="J45" s="34" t="s">
        <v>75</v>
      </c>
      <c r="K45" s="35">
        <v>6520253</v>
      </c>
      <c r="L45" s="32">
        <v>7620772</v>
      </c>
      <c r="M45" s="33">
        <v>1100519</v>
      </c>
      <c r="N45" s="34">
        <v>16.878470820074</v>
      </c>
    </row>
    <row r="46" spans="1:14" ht="63.75" x14ac:dyDescent="0.25">
      <c r="A46" s="29" t="s">
        <v>140</v>
      </c>
      <c r="B46" s="30" t="s">
        <v>142</v>
      </c>
      <c r="C46" s="31">
        <v>0</v>
      </c>
      <c r="D46" s="32">
        <v>0</v>
      </c>
      <c r="E46" s="33">
        <v>0</v>
      </c>
      <c r="F46" s="34" t="s">
        <v>75</v>
      </c>
      <c r="G46" s="35">
        <v>0</v>
      </c>
      <c r="H46" s="32">
        <v>0</v>
      </c>
      <c r="I46" s="33">
        <v>0</v>
      </c>
      <c r="J46" s="34" t="s">
        <v>75</v>
      </c>
      <c r="K46" s="35">
        <v>23446469</v>
      </c>
      <c r="L46" s="32">
        <v>23435047</v>
      </c>
      <c r="M46" s="33">
        <v>-11422</v>
      </c>
      <c r="N46" s="34">
        <v>-4.8715224454483057E-2</v>
      </c>
    </row>
    <row r="47" spans="1:14" ht="63.75" x14ac:dyDescent="0.25">
      <c r="A47" s="29" t="s">
        <v>140</v>
      </c>
      <c r="B47" s="30" t="s">
        <v>143</v>
      </c>
      <c r="C47" s="31">
        <v>0</v>
      </c>
      <c r="D47" s="32">
        <v>0</v>
      </c>
      <c r="E47" s="33">
        <v>0</v>
      </c>
      <c r="F47" s="34" t="s">
        <v>75</v>
      </c>
      <c r="G47" s="35">
        <v>0</v>
      </c>
      <c r="H47" s="32">
        <v>0</v>
      </c>
      <c r="I47" s="33">
        <v>0</v>
      </c>
      <c r="J47" s="34" t="s">
        <v>75</v>
      </c>
      <c r="K47" s="35">
        <v>27415763</v>
      </c>
      <c r="L47" s="32">
        <v>25412195</v>
      </c>
      <c r="M47" s="33">
        <v>-2003568</v>
      </c>
      <c r="N47" s="34">
        <v>-7.3080876866348774</v>
      </c>
    </row>
    <row r="48" spans="1:14" x14ac:dyDescent="0.25">
      <c r="A48" s="36" t="s">
        <v>144</v>
      </c>
      <c r="B48" s="36"/>
      <c r="C48" s="37">
        <f>SUM(C8:C47)</f>
        <v>136541355</v>
      </c>
      <c r="D48" s="37">
        <f>SUM(D8:D47)</f>
        <v>131535739</v>
      </c>
      <c r="E48" s="37">
        <f>D48-C48</f>
        <v>-5005616</v>
      </c>
      <c r="F48" s="38">
        <f t="shared" ref="F48" si="0">((D48*100/C48)-100)</f>
        <v>-3.666007269372713</v>
      </c>
      <c r="G48" s="37">
        <f>SUM(G8:G47)</f>
        <v>69409620</v>
      </c>
      <c r="H48" s="37">
        <f>SUM(H8:H47)</f>
        <v>69484829</v>
      </c>
      <c r="I48" s="37">
        <f>H48-G48</f>
        <v>75209</v>
      </c>
      <c r="J48" s="38">
        <f t="shared" ref="J48" si="1">((H48*100/G48)-100)</f>
        <v>0.10835529714756831</v>
      </c>
      <c r="K48" s="37">
        <f>SUM(K8:K47)</f>
        <v>208024643</v>
      </c>
      <c r="L48" s="37">
        <f>SUM(L8:L47)</f>
        <v>197448060</v>
      </c>
      <c r="M48" s="37">
        <f>L48-K48</f>
        <v>-10576583</v>
      </c>
      <c r="N48" s="38">
        <f t="shared" ref="N48" si="2">((L48*100/K48)-100)</f>
        <v>-5.0842933065386831</v>
      </c>
    </row>
    <row r="49" spans="1:14" x14ac:dyDescent="0.25">
      <c r="A49" s="39" t="s">
        <v>145</v>
      </c>
      <c r="B49" s="40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</row>
  </sheetData>
  <mergeCells count="11">
    <mergeCell ref="A48:B48"/>
    <mergeCell ref="C5:F5"/>
    <mergeCell ref="G5:J5"/>
    <mergeCell ref="K5:N5"/>
    <mergeCell ref="A6:B7"/>
    <mergeCell ref="C6:D6"/>
    <mergeCell ref="E6:F6"/>
    <mergeCell ref="G6:H6"/>
    <mergeCell ref="I6:J6"/>
    <mergeCell ref="K6:L6"/>
    <mergeCell ref="M6:N6"/>
  </mergeCells>
  <conditionalFormatting sqref="B8:D47 G8:H47 K8:L47">
    <cfRule type="expression" dxfId="2" priority="1">
      <formula>MOD(ROW(),2)&lt;&gt;0</formula>
    </cfRule>
  </conditionalFormatting>
  <conditionalFormatting sqref="E8:E47">
    <cfRule type="dataBar" priority="3">
      <dataBar>
        <cfvo type="min"/>
        <cfvo type="max"/>
        <color rgb="FF3CCC7A"/>
      </dataBar>
      <extLst>
        <ext xmlns:x14="http://schemas.microsoft.com/office/spreadsheetml/2009/9/main" uri="{B025F937-C7B1-47D3-B67F-A62EFF666E3E}">
          <x14:id>{9C396C1E-389C-40B5-B52C-C26F6C5022B7}</x14:id>
        </ext>
      </extLst>
    </cfRule>
  </conditionalFormatting>
  <conditionalFormatting sqref="E8:F48 I8:J48 M8:N48">
    <cfRule type="expression" dxfId="1" priority="2">
      <formula>E8&lt;0</formula>
    </cfRule>
  </conditionalFormatting>
  <conditionalFormatting sqref="I8:I47">
    <cfRule type="dataBar" priority="4">
      <dataBar>
        <cfvo type="min"/>
        <cfvo type="max"/>
        <color rgb="FF3CCC7A"/>
      </dataBar>
      <extLst>
        <ext xmlns:x14="http://schemas.microsoft.com/office/spreadsheetml/2009/9/main" uri="{B025F937-C7B1-47D3-B67F-A62EFF666E3E}">
          <x14:id>{21CA2857-91B1-453D-A94F-DCDBFEF5E2B3}</x14:id>
        </ext>
      </extLst>
    </cfRule>
  </conditionalFormatting>
  <conditionalFormatting sqref="M8:M47">
    <cfRule type="dataBar" priority="5">
      <dataBar>
        <cfvo type="min"/>
        <cfvo type="max"/>
        <color rgb="FF3CCC7A"/>
      </dataBar>
      <extLst>
        <ext xmlns:x14="http://schemas.microsoft.com/office/spreadsheetml/2009/9/main" uri="{B025F937-C7B1-47D3-B67F-A62EFF666E3E}">
          <x14:id>{6AF02506-76A4-49AF-A9E9-20BF913ED134}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C396C1E-389C-40B5-B52C-C26F6C5022B7}">
            <x14:dataBar minLength="0" maxLength="100" gradient="0">
              <x14:cfvo type="autoMin"/>
              <x14:cfvo type="autoMax"/>
              <x14:negativeFillColor rgb="FFFFB7B7"/>
              <x14:axisColor rgb="FF000000"/>
            </x14:dataBar>
          </x14:cfRule>
          <xm:sqref>E8:E47</xm:sqref>
        </x14:conditionalFormatting>
        <x14:conditionalFormatting xmlns:xm="http://schemas.microsoft.com/office/excel/2006/main">
          <x14:cfRule type="dataBar" id="{21CA2857-91B1-453D-A94F-DCDBFEF5E2B3}">
            <x14:dataBar minLength="0" maxLength="100" gradient="0">
              <x14:cfvo type="autoMin"/>
              <x14:cfvo type="autoMax"/>
              <x14:negativeFillColor rgb="FFFFB7B7"/>
              <x14:axisColor rgb="FF000000"/>
            </x14:dataBar>
          </x14:cfRule>
          <xm:sqref>I8:I47</xm:sqref>
        </x14:conditionalFormatting>
        <x14:conditionalFormatting xmlns:xm="http://schemas.microsoft.com/office/excel/2006/main">
          <x14:cfRule type="dataBar" id="{6AF02506-76A4-49AF-A9E9-20BF913ED134}">
            <x14:dataBar minLength="0" maxLength="100" gradient="0">
              <x14:cfvo type="autoMin"/>
              <x14:cfvo type="autoMax"/>
              <x14:negativeFillColor rgb="FFFFB7B7"/>
              <x14:axisColor rgb="FF000000"/>
            </x14:dataBar>
          </x14:cfRule>
          <xm:sqref>M8:M47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M24" sqref="M24"/>
    </sheetView>
  </sheetViews>
  <sheetFormatPr baseColWidth="10" defaultRowHeight="15" x14ac:dyDescent="0.25"/>
  <sheetData>
    <row r="1" spans="1:9" ht="21" x14ac:dyDescent="0.35">
      <c r="A1" s="17" t="s">
        <v>146</v>
      </c>
      <c r="B1" s="42"/>
      <c r="C1" s="42"/>
      <c r="D1" s="42"/>
      <c r="E1" s="43"/>
      <c r="G1" s="44"/>
      <c r="H1" s="44"/>
      <c r="I1" s="44"/>
    </row>
    <row r="2" spans="1:9" x14ac:dyDescent="0.25">
      <c r="A2" s="42"/>
      <c r="B2" s="42"/>
      <c r="C2" s="42"/>
      <c r="D2" s="42"/>
      <c r="E2" s="42"/>
      <c r="F2" s="42"/>
      <c r="G2" s="42"/>
      <c r="H2" s="42"/>
      <c r="I2" s="42"/>
    </row>
    <row r="3" spans="1:9" x14ac:dyDescent="0.25">
      <c r="A3" s="42"/>
      <c r="B3" s="42"/>
      <c r="C3" s="42"/>
      <c r="D3" s="42"/>
      <c r="E3" s="42"/>
      <c r="F3" s="42"/>
      <c r="G3" s="42"/>
      <c r="H3" s="42"/>
      <c r="I3" s="42"/>
    </row>
    <row r="4" spans="1:9" x14ac:dyDescent="0.25">
      <c r="A4" s="21" t="s">
        <v>147</v>
      </c>
      <c r="B4" s="42"/>
      <c r="C4" s="42"/>
      <c r="D4" s="42"/>
      <c r="E4" s="42"/>
      <c r="F4" s="42"/>
      <c r="G4" s="42"/>
      <c r="H4" s="45"/>
      <c r="I4" s="46" t="s">
        <v>86</v>
      </c>
    </row>
    <row r="5" spans="1:9" x14ac:dyDescent="0.25">
      <c r="A5" s="47" t="s">
        <v>148</v>
      </c>
      <c r="B5" s="47"/>
      <c r="C5" s="47"/>
      <c r="D5" s="3" t="s">
        <v>149</v>
      </c>
      <c r="E5" s="3"/>
      <c r="F5" s="48" t="s">
        <v>150</v>
      </c>
      <c r="G5" s="48"/>
      <c r="H5" s="3" t="s">
        <v>92</v>
      </c>
      <c r="I5" s="3"/>
    </row>
    <row r="6" spans="1:9" x14ac:dyDescent="0.25">
      <c r="A6" s="47"/>
      <c r="B6" s="47"/>
      <c r="C6" s="47"/>
      <c r="D6" s="4">
        <v>2022</v>
      </c>
      <c r="E6" s="4">
        <v>2023</v>
      </c>
      <c r="F6" s="4">
        <v>2022</v>
      </c>
      <c r="G6" s="4">
        <v>2023</v>
      </c>
      <c r="H6" s="4" t="s">
        <v>93</v>
      </c>
      <c r="I6" s="49" t="s">
        <v>94</v>
      </c>
    </row>
    <row r="7" spans="1:9" x14ac:dyDescent="0.25">
      <c r="A7" s="50" t="s">
        <v>151</v>
      </c>
      <c r="B7" s="51" t="s">
        <v>152</v>
      </c>
      <c r="C7" s="52" t="s">
        <v>153</v>
      </c>
      <c r="D7" s="53">
        <f t="array" ref="D7:G7">[1]Líquidos!B35:E35</f>
        <v>13314739</v>
      </c>
      <c r="E7" s="53">
        <v>13902824</v>
      </c>
      <c r="F7" s="53">
        <v>136541355</v>
      </c>
      <c r="G7" s="53">
        <v>131535739</v>
      </c>
      <c r="H7" s="54">
        <f>G7-F7</f>
        <v>-5005616</v>
      </c>
      <c r="I7" s="55">
        <f>((G7*100/F7)-100)</f>
        <v>-3.666007269372713</v>
      </c>
    </row>
    <row r="8" spans="1:9" x14ac:dyDescent="0.25">
      <c r="A8" s="50"/>
      <c r="B8" s="56" t="s">
        <v>154</v>
      </c>
      <c r="C8" s="56" t="s">
        <v>153</v>
      </c>
      <c r="D8" s="53">
        <f t="array" ref="D8:G8">[1]Sólidos!B35:E35</f>
        <v>7880608</v>
      </c>
      <c r="E8" s="53">
        <v>7438844</v>
      </c>
      <c r="F8" s="57">
        <v>69409620</v>
      </c>
      <c r="G8" s="53">
        <v>69484829</v>
      </c>
      <c r="H8" s="58">
        <f t="shared" ref="H8:H18" si="0">G8-F8</f>
        <v>75209</v>
      </c>
      <c r="I8" s="59">
        <f>((G8*100/F8)-100)</f>
        <v>0.10835529714756831</v>
      </c>
    </row>
    <row r="9" spans="1:9" x14ac:dyDescent="0.25">
      <c r="A9" s="50"/>
      <c r="B9" s="60" t="s">
        <v>155</v>
      </c>
      <c r="C9" s="61" t="s">
        <v>153</v>
      </c>
      <c r="D9" s="53">
        <f t="array" ref="D9:G9">'[1]Mercancía general'!B35:E35</f>
        <v>21897716</v>
      </c>
      <c r="E9" s="62">
        <v>21473562</v>
      </c>
      <c r="F9" s="53">
        <v>208024643</v>
      </c>
      <c r="G9" s="63">
        <v>197448060</v>
      </c>
      <c r="H9" s="58">
        <f t="shared" si="0"/>
        <v>-10576583</v>
      </c>
      <c r="I9" s="55">
        <f t="shared" ref="I9:I30" si="1">((G9*100/F9)-100)</f>
        <v>-5.0842933065386831</v>
      </c>
    </row>
    <row r="10" spans="1:9" x14ac:dyDescent="0.25">
      <c r="A10" s="50"/>
      <c r="B10" s="60"/>
      <c r="C10" s="64" t="s">
        <v>156</v>
      </c>
      <c r="D10" s="65">
        <f t="array" ref="D10:G10">'[1]Mercancías contenedores'!B35:E35</f>
        <v>15119404</v>
      </c>
      <c r="E10" s="65">
        <v>14640405</v>
      </c>
      <c r="F10" s="66">
        <v>144826550</v>
      </c>
      <c r="G10" s="65">
        <v>133712727</v>
      </c>
      <c r="H10" s="67">
        <f t="shared" si="0"/>
        <v>-11113823</v>
      </c>
      <c r="I10" s="68">
        <f t="shared" si="1"/>
        <v>-7.6738850714872342</v>
      </c>
    </row>
    <row r="11" spans="1:9" x14ac:dyDescent="0.25">
      <c r="A11" s="50"/>
      <c r="B11" s="60"/>
      <c r="C11" s="64" t="s">
        <v>157</v>
      </c>
      <c r="D11" s="69">
        <f>D9-D10</f>
        <v>6778312</v>
      </c>
      <c r="E11" s="69">
        <f t="shared" ref="E11:G11" si="2">E9-E10</f>
        <v>6833157</v>
      </c>
      <c r="F11" s="70">
        <f t="shared" si="2"/>
        <v>63198093</v>
      </c>
      <c r="G11" s="71">
        <f t="shared" si="2"/>
        <v>63735333</v>
      </c>
      <c r="H11" s="67">
        <f t="shared" si="0"/>
        <v>537240</v>
      </c>
      <c r="I11" s="72">
        <f t="shared" si="1"/>
        <v>0.85008894176601757</v>
      </c>
    </row>
    <row r="12" spans="1:9" x14ac:dyDescent="0.25">
      <c r="A12" s="50"/>
      <c r="B12" s="73"/>
      <c r="C12" s="74" t="s">
        <v>158</v>
      </c>
      <c r="D12" s="75">
        <f>SUM(D7,D8,D9)</f>
        <v>43093063</v>
      </c>
      <c r="E12" s="75">
        <f>SUM(E7,E8,E9)</f>
        <v>42815230</v>
      </c>
      <c r="F12" s="75">
        <f>SUM(F7,F8,F9)</f>
        <v>413975618</v>
      </c>
      <c r="G12" s="75">
        <f>SUM(G7,G8,G9)</f>
        <v>398468628</v>
      </c>
      <c r="H12" s="76">
        <f t="shared" si="0"/>
        <v>-15506990</v>
      </c>
      <c r="I12" s="77">
        <f t="shared" si="1"/>
        <v>-3.7458703666939215</v>
      </c>
    </row>
    <row r="13" spans="1:9" x14ac:dyDescent="0.25">
      <c r="A13" s="78" t="s">
        <v>159</v>
      </c>
      <c r="B13" s="56" t="s">
        <v>160</v>
      </c>
      <c r="C13" s="61" t="s">
        <v>153</v>
      </c>
      <c r="D13" s="79">
        <f t="array" ref="D13:G13">[1]Pesca!B35:E35</f>
        <v>12794.109999999999</v>
      </c>
      <c r="E13" s="80">
        <v>9934.4160000000011</v>
      </c>
      <c r="F13" s="53">
        <v>112336.622</v>
      </c>
      <c r="G13" s="81">
        <v>104791.93900000001</v>
      </c>
      <c r="H13" s="53">
        <f>G13-F13</f>
        <v>-7544.68299999999</v>
      </c>
      <c r="I13" s="82">
        <f t="shared" si="1"/>
        <v>-6.716138393408329</v>
      </c>
    </row>
    <row r="14" spans="1:9" x14ac:dyDescent="0.25">
      <c r="A14" s="78"/>
      <c r="B14" s="60" t="s">
        <v>161</v>
      </c>
      <c r="C14" s="61" t="s">
        <v>153</v>
      </c>
      <c r="D14" s="57">
        <f t="array" ref="D14:G14">[1]Avituallamiento!B35:E35</f>
        <v>1025861</v>
      </c>
      <c r="E14" s="53">
        <v>922071</v>
      </c>
      <c r="F14" s="53">
        <v>8748799</v>
      </c>
      <c r="G14" s="80">
        <v>8120558</v>
      </c>
      <c r="H14" s="53">
        <f>G14-F14</f>
        <v>-628241</v>
      </c>
      <c r="I14" s="55">
        <f t="shared" si="1"/>
        <v>-7.1808827703093812</v>
      </c>
    </row>
    <row r="15" spans="1:9" x14ac:dyDescent="0.25">
      <c r="A15" s="78"/>
      <c r="B15" s="60"/>
      <c r="C15" s="64" t="s">
        <v>162</v>
      </c>
      <c r="D15" s="65">
        <f t="array" ref="D15:G15">'[1]Avi. combustibles'!B35:E35</f>
        <v>888360</v>
      </c>
      <c r="E15" s="83">
        <v>766148</v>
      </c>
      <c r="F15" s="84">
        <v>7452977</v>
      </c>
      <c r="G15" s="84">
        <v>6736928</v>
      </c>
      <c r="H15" s="65">
        <f>G15-F15</f>
        <v>-716049</v>
      </c>
      <c r="I15" s="85">
        <f t="shared" si="1"/>
        <v>-9.6075568192414948</v>
      </c>
    </row>
    <row r="16" spans="1:9" x14ac:dyDescent="0.25">
      <c r="A16" s="78"/>
      <c r="B16" s="56" t="s">
        <v>163</v>
      </c>
      <c r="C16" s="61" t="s">
        <v>153</v>
      </c>
      <c r="D16" s="86">
        <f t="array" ref="D16:G16">'[1]Tráfico interior'!B35:E35</f>
        <v>361353</v>
      </c>
      <c r="E16" s="87">
        <v>331252</v>
      </c>
      <c r="F16" s="79">
        <v>2828518</v>
      </c>
      <c r="G16" s="80">
        <v>2936505</v>
      </c>
      <c r="H16" s="53">
        <f>G16-F16</f>
        <v>107987</v>
      </c>
      <c r="I16" s="59">
        <f t="shared" si="1"/>
        <v>3.8177943361152415</v>
      </c>
    </row>
    <row r="17" spans="1:9" x14ac:dyDescent="0.25">
      <c r="A17" s="78"/>
      <c r="B17" s="88"/>
      <c r="C17" s="88" t="s">
        <v>158</v>
      </c>
      <c r="D17" s="89">
        <f>SUM(D13,D14,D16)</f>
        <v>1400008.1099999999</v>
      </c>
      <c r="E17" s="90">
        <f t="shared" ref="E17:G17" si="3">SUM(E13,E14,E16)</f>
        <v>1263257.416</v>
      </c>
      <c r="F17" s="90">
        <f t="shared" si="3"/>
        <v>11689653.622</v>
      </c>
      <c r="G17" s="90">
        <f t="shared" si="3"/>
        <v>11161854.938999999</v>
      </c>
      <c r="H17" s="91">
        <f>G17-F17</f>
        <v>-527798.68300000019</v>
      </c>
      <c r="I17" s="77">
        <f t="shared" si="1"/>
        <v>-4.5150925773085362</v>
      </c>
    </row>
    <row r="18" spans="1:9" x14ac:dyDescent="0.25">
      <c r="A18" s="92" t="s">
        <v>164</v>
      </c>
      <c r="B18" s="92"/>
      <c r="C18" s="92"/>
      <c r="D18" s="93">
        <f>D12+D17</f>
        <v>44493071.109999999</v>
      </c>
      <c r="E18" s="94">
        <f>E12+E17</f>
        <v>44078487.416000001</v>
      </c>
      <c r="F18" s="94">
        <f>F12+F17</f>
        <v>425665271.62199998</v>
      </c>
      <c r="G18" s="94">
        <f>G12+G17</f>
        <v>409630482.93900001</v>
      </c>
      <c r="H18" s="95">
        <f t="shared" ref="H18:H28" si="4">G18-F18</f>
        <v>-16034788.682999969</v>
      </c>
      <c r="I18" s="96">
        <f t="shared" si="1"/>
        <v>-3.7669948083618152</v>
      </c>
    </row>
    <row r="19" spans="1:9" x14ac:dyDescent="0.25">
      <c r="A19" s="97"/>
      <c r="B19" s="98"/>
      <c r="C19" s="99"/>
      <c r="D19" s="100"/>
      <c r="E19" s="101"/>
      <c r="F19" s="102"/>
      <c r="G19" s="102"/>
      <c r="H19" s="103"/>
      <c r="I19" s="103"/>
    </row>
    <row r="20" spans="1:9" x14ac:dyDescent="0.25">
      <c r="A20" s="104" t="s">
        <v>165</v>
      </c>
      <c r="B20" s="60" t="s">
        <v>166</v>
      </c>
      <c r="C20" s="56" t="s">
        <v>153</v>
      </c>
      <c r="D20" s="53">
        <f t="array" ref="D20:G20">'[1]Mercancías tránsito'!B35:E35</f>
        <v>11730733</v>
      </c>
      <c r="E20" s="53">
        <v>11005696</v>
      </c>
      <c r="F20" s="53">
        <v>112099072</v>
      </c>
      <c r="G20" s="53">
        <v>107292191</v>
      </c>
      <c r="H20" s="105">
        <f>G20-F20</f>
        <v>-4806881</v>
      </c>
      <c r="I20" s="106">
        <f t="shared" ref="I20:I36" si="5">((G20*100/F20)-100)</f>
        <v>-4.2880649359880465</v>
      </c>
    </row>
    <row r="21" spans="1:9" x14ac:dyDescent="0.25">
      <c r="A21" s="104"/>
      <c r="B21" s="60"/>
      <c r="C21" s="107" t="s">
        <v>156</v>
      </c>
      <c r="D21" s="108">
        <f t="array" ref="D21:G21">'[1]Mercan. contene. tránsito'!B35:E35</f>
        <v>9080391</v>
      </c>
      <c r="E21" s="108">
        <v>8730006</v>
      </c>
      <c r="F21" s="108">
        <v>85918554</v>
      </c>
      <c r="G21" s="108">
        <v>79332897</v>
      </c>
      <c r="H21" s="109">
        <f>G21-F21</f>
        <v>-6585657</v>
      </c>
      <c r="I21" s="110">
        <f t="shared" si="5"/>
        <v>-7.6649998090051668</v>
      </c>
    </row>
    <row r="22" spans="1:9" x14ac:dyDescent="0.25">
      <c r="A22" s="104"/>
      <c r="B22" s="60" t="s">
        <v>167</v>
      </c>
      <c r="C22" s="56" t="s">
        <v>168</v>
      </c>
      <c r="D22" s="53">
        <f t="array" ref="D22:G22">'[1]Ro-Ro'!B35:E35</f>
        <v>5889653</v>
      </c>
      <c r="E22" s="53">
        <v>5701872</v>
      </c>
      <c r="F22" s="53">
        <v>53766889</v>
      </c>
      <c r="G22" s="53">
        <v>54427670</v>
      </c>
      <c r="H22" s="105">
        <f t="shared" ref="H22:H30" si="6">G22-F22</f>
        <v>660781</v>
      </c>
      <c r="I22" s="106">
        <f t="shared" si="5"/>
        <v>1.2289738392712337</v>
      </c>
    </row>
    <row r="23" spans="1:9" x14ac:dyDescent="0.25">
      <c r="A23" s="104"/>
      <c r="B23" s="60"/>
      <c r="C23" s="111" t="s">
        <v>169</v>
      </c>
      <c r="D23" s="108">
        <f t="array" ref="D23:G23">'[1]Ro-Ro UTIS'!B35:E35</f>
        <v>241413</v>
      </c>
      <c r="E23" s="108">
        <v>241411</v>
      </c>
      <c r="F23" s="108">
        <v>2251179</v>
      </c>
      <c r="G23" s="108">
        <v>2270976</v>
      </c>
      <c r="H23" s="109">
        <f t="shared" si="6"/>
        <v>19797</v>
      </c>
      <c r="I23" s="110">
        <f t="shared" si="5"/>
        <v>0.87940585799707094</v>
      </c>
    </row>
    <row r="24" spans="1:9" x14ac:dyDescent="0.25">
      <c r="A24" s="104"/>
      <c r="B24" s="60" t="s">
        <v>170</v>
      </c>
      <c r="C24" s="56" t="s">
        <v>153</v>
      </c>
      <c r="D24" s="53">
        <f t="array" ref="D24:G24">[1]TEUS!B35:E35</f>
        <v>1400242.75</v>
      </c>
      <c r="E24" s="53">
        <v>1340901</v>
      </c>
      <c r="F24" s="53">
        <v>13229672.25</v>
      </c>
      <c r="G24" s="53">
        <v>12263534.25</v>
      </c>
      <c r="H24" s="105">
        <f t="shared" si="6"/>
        <v>-966138</v>
      </c>
      <c r="I24" s="106">
        <f t="shared" si="5"/>
        <v>-7.3028112998037358</v>
      </c>
    </row>
    <row r="25" spans="1:9" x14ac:dyDescent="0.25">
      <c r="A25" s="104"/>
      <c r="B25" s="60"/>
      <c r="C25" s="107" t="s">
        <v>171</v>
      </c>
      <c r="D25" s="108">
        <f t="array" ref="D25:G25">'[1]TEUS tránsito'!B35:E35</f>
        <v>714137.75</v>
      </c>
      <c r="E25" s="108">
        <v>677578.25</v>
      </c>
      <c r="F25" s="108">
        <v>6856078.4199999999</v>
      </c>
      <c r="G25" s="108">
        <v>6271102.5</v>
      </c>
      <c r="H25" s="109">
        <f t="shared" si="6"/>
        <v>-584975.91999999993</v>
      </c>
      <c r="I25" s="110">
        <f t="shared" si="5"/>
        <v>-8.5322232939103344</v>
      </c>
    </row>
    <row r="26" spans="1:9" x14ac:dyDescent="0.25">
      <c r="A26" s="104"/>
      <c r="B26" s="60"/>
      <c r="C26" s="107" t="s">
        <v>172</v>
      </c>
      <c r="D26" s="108">
        <f t="array" ref="D26:G26">'[1]TEUS nacional'!B35:E35</f>
        <v>178377.75</v>
      </c>
      <c r="E26" s="108">
        <v>173786.5</v>
      </c>
      <c r="F26" s="108">
        <v>1574351.75</v>
      </c>
      <c r="G26" s="108">
        <v>1555495.75</v>
      </c>
      <c r="H26" s="109">
        <f t="shared" si="6"/>
        <v>-18856</v>
      </c>
      <c r="I26" s="110">
        <f t="shared" si="5"/>
        <v>-1.1976993070322379</v>
      </c>
    </row>
    <row r="27" spans="1:9" x14ac:dyDescent="0.25">
      <c r="A27" s="104"/>
      <c r="B27" s="60"/>
      <c r="C27" s="107" t="s">
        <v>173</v>
      </c>
      <c r="D27" s="108">
        <f t="array" ref="D27:G27">'[1]TEUS exterior'!B35:E35</f>
        <v>507727.25</v>
      </c>
      <c r="E27" s="108">
        <v>489536.25</v>
      </c>
      <c r="F27" s="108">
        <v>4799242.08</v>
      </c>
      <c r="G27" s="108">
        <v>4436936</v>
      </c>
      <c r="H27" s="109">
        <f t="shared" si="6"/>
        <v>-362306.08000000007</v>
      </c>
      <c r="I27" s="110">
        <f t="shared" si="5"/>
        <v>-7.5492353575963023</v>
      </c>
    </row>
    <row r="28" spans="1:9" x14ac:dyDescent="0.25">
      <c r="A28" s="104"/>
      <c r="B28" s="60" t="s">
        <v>174</v>
      </c>
      <c r="C28" s="56" t="s">
        <v>175</v>
      </c>
      <c r="D28" s="53">
        <f t="array" ref="D28:G28">'[1]Buques número'!B35:E35</f>
        <v>15228</v>
      </c>
      <c r="E28" s="53">
        <v>15333</v>
      </c>
      <c r="F28" s="53">
        <v>119325</v>
      </c>
      <c r="G28" s="53">
        <v>125910</v>
      </c>
      <c r="H28" s="105">
        <f t="shared" si="6"/>
        <v>6585</v>
      </c>
      <c r="I28" s="106">
        <f t="shared" si="5"/>
        <v>5.5185417976115616</v>
      </c>
    </row>
    <row r="29" spans="1:9" x14ac:dyDescent="0.25">
      <c r="A29" s="104"/>
      <c r="B29" s="60"/>
      <c r="C29" s="56" t="s">
        <v>176</v>
      </c>
      <c r="D29" s="53">
        <f t="array" ref="D29:G29">'[1]Buques GT'!B35:E35</f>
        <v>223351874</v>
      </c>
      <c r="E29" s="53">
        <v>230726918</v>
      </c>
      <c r="F29" s="53">
        <v>1843404526</v>
      </c>
      <c r="G29" s="53">
        <v>1968176470</v>
      </c>
      <c r="H29" s="105">
        <f t="shared" si="6"/>
        <v>124771944</v>
      </c>
      <c r="I29" s="106">
        <f t="shared" si="5"/>
        <v>6.7685601418557013</v>
      </c>
    </row>
    <row r="30" spans="1:9" x14ac:dyDescent="0.25">
      <c r="A30" s="104"/>
      <c r="B30" s="60"/>
      <c r="C30" s="107" t="s">
        <v>177</v>
      </c>
      <c r="D30" s="108">
        <f t="array" ref="D30:G30">[1]Cruceros!B35:E35</f>
        <v>387</v>
      </c>
      <c r="E30" s="108">
        <v>431</v>
      </c>
      <c r="F30" s="108">
        <v>3059</v>
      </c>
      <c r="G30" s="108">
        <v>3106</v>
      </c>
      <c r="H30" s="109">
        <f t="shared" si="6"/>
        <v>47</v>
      </c>
      <c r="I30" s="110">
        <f t="shared" si="5"/>
        <v>1.5364498202026766</v>
      </c>
    </row>
    <row r="31" spans="1:9" x14ac:dyDescent="0.25">
      <c r="A31" s="104"/>
      <c r="B31" s="60" t="s">
        <v>178</v>
      </c>
      <c r="C31" s="56" t="s">
        <v>153</v>
      </c>
      <c r="D31" s="53">
        <f t="array" ref="D31:G31">'[1]Pasajeros total'!B35:E35</f>
        <v>3491261</v>
      </c>
      <c r="E31" s="53">
        <v>3885576</v>
      </c>
      <c r="F31" s="53">
        <v>25452162</v>
      </c>
      <c r="G31" s="53">
        <v>30722831</v>
      </c>
      <c r="H31" s="105">
        <f>G31-F31</f>
        <v>5270669</v>
      </c>
      <c r="I31" s="106">
        <f>((G31*100/F31)-100)</f>
        <v>20.708138664212498</v>
      </c>
    </row>
    <row r="32" spans="1:9" x14ac:dyDescent="0.25">
      <c r="A32" s="104"/>
      <c r="B32" s="60"/>
      <c r="C32" s="107" t="s">
        <v>179</v>
      </c>
      <c r="D32" s="108">
        <f t="array" ref="D32:G32">'[1]Pasajeros regulares'!B35:E35</f>
        <v>2530253</v>
      </c>
      <c r="E32" s="108">
        <v>2640298</v>
      </c>
      <c r="F32" s="108">
        <v>20068869</v>
      </c>
      <c r="G32" s="108">
        <v>22146764</v>
      </c>
      <c r="H32" s="109">
        <f>G32-F32</f>
        <v>2077895</v>
      </c>
      <c r="I32" s="110">
        <f>((G32*100/F32)-100)</f>
        <v>10.353822131182383</v>
      </c>
    </row>
    <row r="33" spans="1:9" x14ac:dyDescent="0.25">
      <c r="A33" s="104"/>
      <c r="B33" s="60"/>
      <c r="C33" s="107" t="s">
        <v>180</v>
      </c>
      <c r="D33" s="108">
        <f t="array" ref="D33:G33">'[1]Pasajeros crucero'!B35:E35</f>
        <v>961008</v>
      </c>
      <c r="E33" s="108">
        <v>1245278</v>
      </c>
      <c r="F33" s="108">
        <v>5383293</v>
      </c>
      <c r="G33" s="108">
        <v>8576067</v>
      </c>
      <c r="H33" s="109">
        <f>G33-F33</f>
        <v>3192774</v>
      </c>
      <c r="I33" s="110">
        <f>((G33*100/F33)-100)</f>
        <v>59.308939714037479</v>
      </c>
    </row>
    <row r="34" spans="1:9" x14ac:dyDescent="0.25">
      <c r="A34" s="104"/>
      <c r="B34" s="60" t="s">
        <v>181</v>
      </c>
      <c r="C34" s="56" t="s">
        <v>182</v>
      </c>
      <c r="D34" s="53">
        <f t="array" ref="D34:G34">'[1]Automóviles régimen pasaje'!B35:E35</f>
        <v>629951</v>
      </c>
      <c r="E34" s="53">
        <v>658412</v>
      </c>
      <c r="F34" s="53">
        <v>4947135</v>
      </c>
      <c r="G34" s="53">
        <v>5439865</v>
      </c>
      <c r="H34" s="105">
        <f>G34-F34</f>
        <v>492730</v>
      </c>
      <c r="I34" s="106">
        <f>((G34*100/F34)-100)</f>
        <v>9.9599060870584708</v>
      </c>
    </row>
    <row r="35" spans="1:9" x14ac:dyDescent="0.25">
      <c r="A35" s="104"/>
      <c r="B35" s="60"/>
      <c r="C35" s="56" t="s">
        <v>183</v>
      </c>
      <c r="D35" s="53">
        <f t="array" ref="D35:G35">'[1]Automóviles régimen mercancía'!B35:E35</f>
        <v>300260</v>
      </c>
      <c r="E35" s="53">
        <v>287697</v>
      </c>
      <c r="F35" s="53">
        <v>2269463</v>
      </c>
      <c r="G35" s="53">
        <v>2879124</v>
      </c>
      <c r="H35" s="105">
        <f>G35-F35</f>
        <v>609661</v>
      </c>
      <c r="I35" s="106">
        <f>((G35*100/F35)-100)</f>
        <v>26.863667748714121</v>
      </c>
    </row>
    <row r="36" spans="1:9" x14ac:dyDescent="0.25">
      <c r="A36" s="112" t="s">
        <v>145</v>
      </c>
    </row>
  </sheetData>
  <mergeCells count="16">
    <mergeCell ref="A13:A17"/>
    <mergeCell ref="B14:B15"/>
    <mergeCell ref="A18:C18"/>
    <mergeCell ref="A20:A35"/>
    <mergeCell ref="B20:B21"/>
    <mergeCell ref="B22:B23"/>
    <mergeCell ref="B24:B27"/>
    <mergeCell ref="B28:B30"/>
    <mergeCell ref="B31:B33"/>
    <mergeCell ref="B34:B35"/>
    <mergeCell ref="A5:C6"/>
    <mergeCell ref="D5:E5"/>
    <mergeCell ref="F5:G5"/>
    <mergeCell ref="H5:I5"/>
    <mergeCell ref="A7:A12"/>
    <mergeCell ref="B9:B11"/>
  </mergeCells>
  <conditionalFormatting sqref="H7:I35">
    <cfRule type="expression" dxfId="0" priority="1">
      <formula>H7&lt;0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Septiembre_2023</vt:lpstr>
      <vt:lpstr>Resumen naturalezas Sept_2023</vt:lpstr>
      <vt:lpstr>Resumen general Sept_2023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2024-05-05T18:53:36Z</dcterms:modified>
</cp:coreProperties>
</file>