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50" activeTab="5" xr2:uid="{00000000-000D-0000-FFFF-FFFF00000000}"/>
  </bookViews>
  <sheets>
    <sheet name="Analysis non-heuristic" sheetId="3" r:id="rId1"/>
    <sheet name="Analysis heuristic" sheetId="4" r:id="rId2"/>
    <sheet name="Analysis both" sheetId="5" r:id="rId3"/>
    <sheet name="Plot Problem 1" sheetId="6" r:id="rId4"/>
    <sheet name="Plot Problem 2" sheetId="7" r:id="rId5"/>
    <sheet name="Plot Problem 3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5" l="1"/>
  <c r="L20" i="5"/>
  <c r="L19" i="5"/>
  <c r="L18" i="5"/>
  <c r="L17" i="5"/>
  <c r="H18" i="5"/>
  <c r="H19" i="5"/>
  <c r="H20" i="5"/>
  <c r="H21" i="5"/>
  <c r="H17" i="5"/>
  <c r="D17" i="5"/>
  <c r="D18" i="5"/>
  <c r="D19" i="5"/>
  <c r="D20" i="5"/>
  <c r="D21" i="5"/>
  <c r="K23" i="5"/>
  <c r="J23" i="5"/>
  <c r="G23" i="5"/>
  <c r="F23" i="5"/>
  <c r="C23" i="5"/>
  <c r="B23" i="5"/>
  <c r="H6" i="5"/>
  <c r="H7" i="5"/>
  <c r="D7" i="5"/>
  <c r="D8" i="5"/>
  <c r="H8" i="5"/>
  <c r="L7" i="5"/>
  <c r="L8" i="5"/>
  <c r="K10" i="5"/>
  <c r="J10" i="5"/>
  <c r="G10" i="5"/>
  <c r="F10" i="5"/>
  <c r="C10" i="5"/>
  <c r="B10" i="5"/>
  <c r="L6" i="5"/>
  <c r="D6" i="5"/>
  <c r="L5" i="5"/>
  <c r="H5" i="5"/>
  <c r="D5" i="5"/>
  <c r="L4" i="5"/>
  <c r="H4" i="5"/>
  <c r="D4" i="5"/>
  <c r="N6" i="4"/>
  <c r="O6" i="4" s="1"/>
  <c r="P6" i="4" s="1"/>
  <c r="M6" i="4"/>
  <c r="L6" i="4"/>
  <c r="I6" i="4"/>
  <c r="H6" i="4"/>
  <c r="G6" i="4"/>
  <c r="J6" i="4" s="1"/>
  <c r="K6" i="4" s="1"/>
  <c r="D6" i="4"/>
  <c r="E6" i="4" s="1"/>
  <c r="F6" i="4" s="1"/>
  <c r="C6" i="4"/>
  <c r="B6" i="4"/>
  <c r="O4" i="4"/>
  <c r="J4" i="4"/>
  <c r="K4" i="4" s="1"/>
  <c r="E4" i="4"/>
  <c r="F4" i="4" s="1"/>
  <c r="O3" i="4"/>
  <c r="J3" i="4"/>
  <c r="E3" i="4"/>
  <c r="H23" i="5" l="1"/>
  <c r="I23" i="5" s="1"/>
  <c r="L23" i="5"/>
  <c r="M23" i="5" s="1"/>
  <c r="D23" i="5"/>
  <c r="E23" i="5" s="1"/>
  <c r="L10" i="5"/>
  <c r="M7" i="5" s="1"/>
  <c r="D10" i="5"/>
  <c r="H10" i="5"/>
  <c r="I10" i="5" s="1"/>
  <c r="P4" i="4"/>
  <c r="F3" i="4"/>
  <c r="K3" i="4"/>
  <c r="P3" i="4"/>
  <c r="I19" i="5" l="1"/>
  <c r="I18" i="5"/>
  <c r="I21" i="5"/>
  <c r="I17" i="5"/>
  <c r="I20" i="5"/>
  <c r="M20" i="5"/>
  <c r="M18" i="5"/>
  <c r="M19" i="5"/>
  <c r="M17" i="5"/>
  <c r="M21" i="5"/>
  <c r="E18" i="5"/>
  <c r="E20" i="5"/>
  <c r="E21" i="5"/>
  <c r="E19" i="5"/>
  <c r="E17" i="5"/>
  <c r="E7" i="5"/>
  <c r="E10" i="5"/>
  <c r="I7" i="5"/>
  <c r="M6" i="5"/>
  <c r="I4" i="5"/>
  <c r="M8" i="5"/>
  <c r="M4" i="5"/>
  <c r="M5" i="5"/>
  <c r="M10" i="5"/>
  <c r="E8" i="5"/>
  <c r="E4" i="5"/>
  <c r="E5" i="5"/>
  <c r="E6" i="5"/>
  <c r="I6" i="5"/>
  <c r="I8" i="5"/>
  <c r="I5" i="5"/>
  <c r="O7" i="3"/>
  <c r="O5" i="3"/>
  <c r="O4" i="3"/>
  <c r="O3" i="3"/>
  <c r="J5" i="3"/>
  <c r="J4" i="3"/>
  <c r="J3" i="3"/>
  <c r="E5" i="3"/>
  <c r="E4" i="3"/>
  <c r="E3" i="3"/>
  <c r="L7" i="3"/>
  <c r="M7" i="3"/>
  <c r="H7" i="3"/>
  <c r="G7" i="3"/>
  <c r="J7" i="3" s="1"/>
  <c r="K7" i="3" s="1"/>
  <c r="B7" i="3"/>
  <c r="E7" i="3" s="1"/>
  <c r="F7" i="3" s="1"/>
  <c r="C7" i="3"/>
  <c r="N7" i="3"/>
  <c r="I7" i="3"/>
  <c r="D7" i="3"/>
  <c r="P3" i="3" l="1"/>
  <c r="K3" i="3"/>
  <c r="F4" i="3"/>
  <c r="F3" i="3"/>
  <c r="F5" i="3"/>
  <c r="K4" i="3"/>
  <c r="P5" i="3"/>
  <c r="P4" i="3"/>
  <c r="P7" i="3"/>
  <c r="K5" i="3"/>
</calcChain>
</file>

<file path=xl/sharedStrings.xml><?xml version="1.0" encoding="utf-8"?>
<sst xmlns="http://schemas.openxmlformats.org/spreadsheetml/2006/main" count="115" uniqueCount="21">
  <si>
    <t>uniform_cost_search</t>
  </si>
  <si>
    <t>Search / Problem</t>
  </si>
  <si>
    <t>Problem 1</t>
  </si>
  <si>
    <t>Problem 2</t>
  </si>
  <si>
    <t>Problem 3</t>
  </si>
  <si>
    <t>Plan Length</t>
  </si>
  <si>
    <t>Nr node expansions</t>
  </si>
  <si>
    <t>Time elapsed [s]</t>
  </si>
  <si>
    <t>Best Result</t>
  </si>
  <si>
    <t>Optimality [%]</t>
  </si>
  <si>
    <t>Weight</t>
  </si>
  <si>
    <t>Optimality [Relative]</t>
  </si>
  <si>
    <t>breadth_first</t>
  </si>
  <si>
    <t>depth_first_graph</t>
  </si>
  <si>
    <t>Heuristic / Problem</t>
  </si>
  <si>
    <t>h_ignore_preconditions</t>
  </si>
  <si>
    <t>h_pg_levelsum</t>
  </si>
  <si>
    <t>Optimality based on Nr Node expansions</t>
  </si>
  <si>
    <t>Optimality based on Time Elapsed</t>
  </si>
  <si>
    <t>Optimality Node expansions</t>
  </si>
  <si>
    <t>Optimality 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</si>
</sst>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3" borderId="0" xfId="0" applyFill="1"/>
    <xf numFmtId="0" fontId="0" fillId="0" borderId="0" xfId="0" applyAlignment="1">
      <alignment textRotation="60"/>
    </xf>
    <xf numFmtId="164" fontId="0" fillId="0" borderId="0" xfId="0" applyNumberFormat="1"/>
    <xf numFmtId="165" fontId="0" fillId="0" borderId="0" xfId="0" applyNumberFormat="1"/>
    <xf numFmtId="0" fontId="1" fillId="2" borderId="0" xfId="1"/>
    <xf numFmtId="0" fontId="2" fillId="3" borderId="1" xfId="0" applyFont="1" applyFill="1" applyBorder="1"/>
    <xf numFmtId="0" fontId="2" fillId="3" borderId="4" xfId="0" applyFont="1" applyFill="1" applyBorder="1"/>
    <xf numFmtId="164" fontId="2" fillId="3" borderId="5" xfId="0" applyNumberFormat="1" applyFont="1" applyFill="1" applyBorder="1"/>
    <xf numFmtId="0" fontId="2" fillId="3" borderId="5" xfId="0" applyFont="1" applyFill="1" applyBorder="1"/>
    <xf numFmtId="165" fontId="2" fillId="3" borderId="5" xfId="0" applyNumberFormat="1" applyFont="1" applyFill="1" applyBorder="1"/>
    <xf numFmtId="0" fontId="2" fillId="3" borderId="6" xfId="0" applyFont="1" applyFill="1" applyBorder="1"/>
    <xf numFmtId="0" fontId="2" fillId="3" borderId="1" xfId="0" applyFont="1" applyFill="1" applyBorder="1" applyAlignment="1">
      <alignment textRotation="90"/>
    </xf>
    <xf numFmtId="0" fontId="2" fillId="3" borderId="4" xfId="0" applyFont="1" applyFill="1" applyBorder="1" applyAlignment="1">
      <alignment textRotation="90"/>
    </xf>
    <xf numFmtId="164" fontId="2" fillId="3" borderId="5" xfId="0" applyNumberFormat="1" applyFont="1" applyFill="1" applyBorder="1" applyAlignment="1">
      <alignment textRotation="90"/>
    </xf>
    <xf numFmtId="0" fontId="2" fillId="3" borderId="5" xfId="0" applyFont="1" applyFill="1" applyBorder="1" applyAlignment="1">
      <alignment textRotation="90"/>
    </xf>
    <xf numFmtId="165" fontId="2" fillId="3" borderId="5" xfId="0" applyNumberFormat="1" applyFont="1" applyFill="1" applyBorder="1" applyAlignment="1">
      <alignment textRotation="90"/>
    </xf>
    <xf numFmtId="0" fontId="3" fillId="3" borderId="6" xfId="0" applyFont="1" applyFill="1" applyBorder="1" applyAlignment="1">
      <alignment textRotation="90"/>
    </xf>
    <xf numFmtId="0" fontId="2" fillId="3" borderId="7" xfId="0" applyFont="1" applyFill="1" applyBorder="1"/>
    <xf numFmtId="0" fontId="2" fillId="0" borderId="2" xfId="0" applyFont="1" applyBorder="1"/>
    <xf numFmtId="164" fontId="2" fillId="0" borderId="0" xfId="0" applyNumberFormat="1" applyFont="1" applyBorder="1"/>
    <xf numFmtId="0" fontId="2" fillId="0" borderId="0" xfId="0" applyFont="1" applyBorder="1"/>
    <xf numFmtId="165" fontId="2" fillId="0" borderId="0" xfId="0" applyNumberFormat="1" applyFont="1" applyBorder="1"/>
    <xf numFmtId="166" fontId="2" fillId="0" borderId="3" xfId="0" applyNumberFormat="1" applyFont="1" applyBorder="1"/>
    <xf numFmtId="0" fontId="2" fillId="0" borderId="7" xfId="0" applyFont="1" applyBorder="1"/>
    <xf numFmtId="0" fontId="4" fillId="3" borderId="1" xfId="0" applyFont="1" applyFill="1" applyBorder="1"/>
    <xf numFmtId="0" fontId="4" fillId="0" borderId="4" xfId="0" applyFont="1" applyBorder="1"/>
    <xf numFmtId="164" fontId="4" fillId="0" borderId="5" xfId="0" applyNumberFormat="1" applyFont="1" applyBorder="1"/>
    <xf numFmtId="0" fontId="4" fillId="0" borderId="5" xfId="0" applyFont="1" applyBorder="1"/>
    <xf numFmtId="165" fontId="4" fillId="0" borderId="5" xfId="0" applyNumberFormat="1" applyFont="1" applyBorder="1"/>
    <xf numFmtId="166" fontId="4" fillId="0" borderId="6" xfId="0" applyNumberFormat="1" applyFont="1" applyBorder="1"/>
    <xf numFmtId="0" fontId="2" fillId="4" borderId="7" xfId="0" applyFont="1" applyFill="1" applyBorder="1"/>
    <xf numFmtId="0" fontId="2" fillId="4" borderId="2" xfId="0" applyFont="1" applyFill="1" applyBorder="1"/>
    <xf numFmtId="164" fontId="2" fillId="4" borderId="0" xfId="0" applyNumberFormat="1" applyFont="1" applyFill="1" applyBorder="1"/>
    <xf numFmtId="0" fontId="2" fillId="4" borderId="0" xfId="0" applyFont="1" applyFill="1" applyBorder="1"/>
    <xf numFmtId="165" fontId="2" fillId="4" borderId="0" xfId="0" applyNumberFormat="1" applyFont="1" applyFill="1" applyBorder="1"/>
    <xf numFmtId="0" fontId="2" fillId="5" borderId="7" xfId="0" applyFont="1" applyFill="1" applyBorder="1"/>
    <xf numFmtId="0" fontId="2" fillId="5" borderId="2" xfId="0" applyFont="1" applyFill="1" applyBorder="1"/>
    <xf numFmtId="164" fontId="2" fillId="5" borderId="0" xfId="0" applyNumberFormat="1" applyFont="1" applyFill="1" applyBorder="1"/>
    <xf numFmtId="0" fontId="2" fillId="5" borderId="0" xfId="0" applyFont="1" applyFill="1" applyBorder="1"/>
    <xf numFmtId="165" fontId="2" fillId="5" borderId="0" xfId="0" applyNumberFormat="1" applyFont="1" applyFill="1" applyBorder="1"/>
    <xf numFmtId="166" fontId="4" fillId="0" borderId="5" xfId="0" applyNumberFormat="1" applyFont="1" applyBorder="1"/>
    <xf numFmtId="166" fontId="3" fillId="5" borderId="3" xfId="0" applyNumberFormat="1" applyFont="1" applyFill="1" applyBorder="1"/>
    <xf numFmtId="166" fontId="3" fillId="4" borderId="3" xfId="0" applyNumberFormat="1" applyFont="1" applyFill="1" applyBorder="1"/>
    <xf numFmtId="0" fontId="3" fillId="3" borderId="9" xfId="0" applyFont="1" applyFill="1" applyBorder="1" applyAlignment="1">
      <alignment textRotation="90"/>
    </xf>
    <xf numFmtId="166" fontId="3" fillId="4" borderId="8" xfId="0" applyNumberFormat="1" applyFont="1" applyFill="1" applyBorder="1"/>
    <xf numFmtId="166" fontId="3" fillId="5" borderId="8" xfId="0" applyNumberFormat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Optimality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5315453729129"/>
          <c:y val="0.14462041965424713"/>
          <c:w val="0.85066028578991892"/>
          <c:h val="0.707596533673514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 Problem 1'!$B$1</c:f>
              <c:strCache>
                <c:ptCount val="1"/>
                <c:pt idx="0">
                  <c:v>Optimality Node expansions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222222222222221E-2"/>
                  <c:y val="-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breadth_first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66-4792-BFE4-16B38DA3D0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depth_first_graph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55555555555559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366-4792-BFE4-16B38DA3D0FE}"/>
                </c:ext>
              </c:extLst>
            </c:dLbl>
            <c:dLbl>
              <c:idx val="2"/>
              <c:layout>
                <c:manualLayout>
                  <c:x val="9.7220034995625041E-3"/>
                  <c:y val="5.32407407407407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uniform_cost_search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6111111111111"/>
                      <c:h val="8.31944444444444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366-4792-BFE4-16B38DA3D0FE}"/>
                </c:ext>
              </c:extLst>
            </c:dLbl>
            <c:dLbl>
              <c:idx val="3"/>
              <c:layout>
                <c:manualLayout>
                  <c:x val="0.05"/>
                  <c:y val="1.8226888305628463E-7"/>
                </c:manualLayout>
              </c:layout>
              <c:tx>
                <c:rich>
                  <a:bodyPr/>
                  <a:lstStyle/>
                  <a:p>
                    <a:fld id="{0665C7DF-AF98-4E9D-81B4-1359A61B0C82}" type="CELLREF">
                      <a:rPr lang="en-US"/>
                      <a:pPr/>
                      <a:t>[CELLREF]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30555555555558"/>
                      <c:h val="6.4745552639253412E-2"/>
                    </c:manualLayout>
                  </c15:layout>
                  <c15:dlblFieldTable>
                    <c15:dlblFTEntry>
                      <c15:txfldGUID>{0665C7DF-AF98-4E9D-81B4-1359A61B0C82}</c15:txfldGUID>
                      <c15:f>'Plot Problem 1'!$A$5</c15:f>
                      <c15:dlblFieldTableCache>
                        <c:ptCount val="1"/>
                        <c:pt idx="0">
                          <c:v>h_ignore_preconditions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366-4792-BFE4-16B38DA3D0FE}"/>
                </c:ext>
              </c:extLst>
            </c:dLbl>
            <c:dLbl>
              <c:idx val="4"/>
              <c:layout>
                <c:manualLayout>
                  <c:x val="-0.18888888888888891"/>
                  <c:y val="-1.8518336249635461E-2"/>
                </c:manualLayout>
              </c:layout>
              <c:tx>
                <c:rich>
                  <a:bodyPr/>
                  <a:lstStyle/>
                  <a:p>
                    <a:fld id="{7FE95BE8-9B83-46AA-A893-CC7CF52AF27D}" type="CELLREF">
                      <a:rPr lang="en-US"/>
                      <a:pPr/>
                      <a:t>[CELLREF]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19444444444444"/>
                      <c:h val="6.4745552639253412E-2"/>
                    </c:manualLayout>
                  </c15:layout>
                  <c15:dlblFieldTable>
                    <c15:dlblFTEntry>
                      <c15:txfldGUID>{7FE95BE8-9B83-46AA-A893-CC7CF52AF27D}</c15:txfldGUID>
                      <c15:f>'Plot Problem 1'!$A$6</c15:f>
                      <c15:dlblFieldTableCache>
                        <c:ptCount val="1"/>
                        <c:pt idx="0">
                          <c:v>h_pg_levelsum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366-4792-BFE4-16B38DA3D0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'Plot Problem 1'!$B$2:$B$6</c:f>
              <c:numCache>
                <c:formatCode>General</c:formatCode>
                <c:ptCount val="5"/>
                <c:pt idx="0">
                  <c:v>25.6</c:v>
                </c:pt>
                <c:pt idx="1">
                  <c:v>4.7</c:v>
                </c:pt>
                <c:pt idx="2">
                  <c:v>20</c:v>
                </c:pt>
                <c:pt idx="3">
                  <c:v>26.8</c:v>
                </c:pt>
                <c:pt idx="4">
                  <c:v>100</c:v>
                </c:pt>
              </c:numCache>
            </c:numRef>
          </c:xVal>
          <c:yVal>
            <c:numRef>
              <c:f>'Plot Problem 1'!$C$2:$C$6</c:f>
              <c:numCache>
                <c:formatCode>General</c:formatCode>
                <c:ptCount val="5"/>
                <c:pt idx="0">
                  <c:v>49.5</c:v>
                </c:pt>
                <c:pt idx="1">
                  <c:v>9</c:v>
                </c:pt>
                <c:pt idx="2">
                  <c:v>41.5</c:v>
                </c:pt>
                <c:pt idx="3">
                  <c:v>43.9</c:v>
                </c:pt>
                <c:pt idx="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6-4792-BFE4-16B38DA3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01040"/>
        <c:axId val="687802352"/>
      </c:scatterChart>
      <c:valAx>
        <c:axId val="68780104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Optimality</a:t>
                </a:r>
                <a:r>
                  <a:rPr lang="en-GB" baseline="0"/>
                  <a:t> Nr Node Expansions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02352"/>
        <c:crosses val="autoZero"/>
        <c:crossBetween val="midCat"/>
      </c:valAx>
      <c:valAx>
        <c:axId val="687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Optimality Time</a:t>
                </a:r>
                <a:r>
                  <a:rPr lang="en-GB" baseline="0"/>
                  <a:t> Elapsed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Optimality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5315453729129"/>
          <c:y val="0.10886622971011307"/>
          <c:w val="0.85066028578991892"/>
          <c:h val="0.74335072361764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 Problem 2'!$B$1</c:f>
              <c:strCache>
                <c:ptCount val="1"/>
                <c:pt idx="0">
                  <c:v>Optimality Node expansions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222222222222221E-2"/>
                  <c:y val="-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breadth_first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28-4632-ADA8-DA4BED4C3BFA}"/>
                </c:ext>
              </c:extLst>
            </c:dLbl>
            <c:dLbl>
              <c:idx val="1"/>
              <c:layout>
                <c:manualLayout>
                  <c:x val="4.4825313117996042E-2"/>
                  <c:y val="-3.128491620111748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depth_first_graph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28-4632-ADA8-DA4BED4C3BFA}"/>
                </c:ext>
              </c:extLst>
            </c:dLbl>
            <c:dLbl>
              <c:idx val="2"/>
              <c:layout>
                <c:manualLayout>
                  <c:x val="9.7220034995625041E-3"/>
                  <c:y val="5.32407407407407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uniform_cost_search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6111111111111"/>
                      <c:h val="8.31944444444444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228-4632-ADA8-DA4BED4C3BFA}"/>
                </c:ext>
              </c:extLst>
            </c:dLbl>
            <c:dLbl>
              <c:idx val="3"/>
              <c:layout>
                <c:manualLayout>
                  <c:x val="0.05"/>
                  <c:y val="1.8226888305628463E-7"/>
                </c:manualLayout>
              </c:layout>
              <c:tx>
                <c:rich>
                  <a:bodyPr/>
                  <a:lstStyle/>
                  <a:p>
                    <a:fld id="{0665C7DF-AF98-4E9D-81B4-1359A61B0C82}" type="CELLREF">
                      <a:rPr lang="en-US"/>
                      <a:pPr/>
                      <a:t>[CELLREF]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30555555555558"/>
                      <c:h val="6.4745552639253412E-2"/>
                    </c:manualLayout>
                  </c15:layout>
                  <c15:dlblFieldTable>
                    <c15:dlblFTEntry>
                      <c15:txfldGUID>{0665C7DF-AF98-4E9D-81B4-1359A61B0C82}</c15:txfldGUID>
                      <c15:f>'Plot Problem 2'!$A$5</c15:f>
                      <c15:dlblFieldTableCache>
                        <c:ptCount val="1"/>
                        <c:pt idx="0">
                          <c:v>h_ignore_preconditions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228-4632-ADA8-DA4BED4C3BFA}"/>
                </c:ext>
              </c:extLst>
            </c:dLbl>
            <c:dLbl>
              <c:idx val="4"/>
              <c:layout>
                <c:manualLayout>
                  <c:x val="-0.18888888888888891"/>
                  <c:y val="-1.8518336249635461E-2"/>
                </c:manualLayout>
              </c:layout>
              <c:tx>
                <c:rich>
                  <a:bodyPr/>
                  <a:lstStyle/>
                  <a:p>
                    <a:fld id="{7FE95BE8-9B83-46AA-A893-CC7CF52AF27D}" type="CELLREF">
                      <a:rPr lang="en-US"/>
                      <a:pPr/>
                      <a:t>[CELLREF]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19444444444444"/>
                      <c:h val="6.4745552639253412E-2"/>
                    </c:manualLayout>
                  </c15:layout>
                  <c15:dlblFieldTable>
                    <c15:dlblFTEntry>
                      <c15:txfldGUID>{7FE95BE8-9B83-46AA-A893-CC7CF52AF27D}</c15:txfldGUID>
                      <c15:f>'Plot Problem 2'!$A$6</c15:f>
                      <c15:dlblFieldTableCache>
                        <c:ptCount val="1"/>
                        <c:pt idx="0">
                          <c:v>h_pg_levelsum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228-4632-ADA8-DA4BED4C3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'Plot Problem 2'!$B$2:$B$6</c:f>
              <c:numCache>
                <c:formatCode>General</c:formatCode>
                <c:ptCount val="5"/>
                <c:pt idx="0">
                  <c:v>2.6</c:v>
                </c:pt>
                <c:pt idx="1">
                  <c:v>0</c:v>
                </c:pt>
                <c:pt idx="2">
                  <c:v>1.8</c:v>
                </c:pt>
                <c:pt idx="3">
                  <c:v>5.9</c:v>
                </c:pt>
                <c:pt idx="4">
                  <c:v>100</c:v>
                </c:pt>
              </c:numCache>
            </c:numRef>
          </c:xVal>
          <c:yVal>
            <c:numRef>
              <c:f>'Plot Problem 2'!$C$2:$C$6</c:f>
              <c:numCache>
                <c:formatCode>General</c:formatCode>
                <c:ptCount val="5"/>
                <c:pt idx="0">
                  <c:v>37.799999999999997</c:v>
                </c:pt>
                <c:pt idx="1">
                  <c:v>0</c:v>
                </c:pt>
                <c:pt idx="2">
                  <c:v>26.8</c:v>
                </c:pt>
                <c:pt idx="3">
                  <c:v>63.7</c:v>
                </c:pt>
                <c:pt idx="4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8-4632-ADA8-DA4BED4C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01040"/>
        <c:axId val="687802352"/>
      </c:scatterChart>
      <c:valAx>
        <c:axId val="68780104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Optimality</a:t>
                </a:r>
                <a:r>
                  <a:rPr lang="en-GB" baseline="0"/>
                  <a:t> Nr Node Expansions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02352"/>
        <c:crosses val="autoZero"/>
        <c:crossBetween val="midCat"/>
      </c:valAx>
      <c:valAx>
        <c:axId val="687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Optimality Time</a:t>
                </a:r>
                <a:r>
                  <a:rPr lang="en-GB" baseline="0"/>
                  <a:t> Elapsed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Optimality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5315453729129"/>
          <c:y val="0.13568187216821362"/>
          <c:w val="0.85066028578991892"/>
          <c:h val="0.716535081159547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 Problem 3'!$B$1</c:f>
              <c:strCache>
                <c:ptCount val="1"/>
                <c:pt idx="0">
                  <c:v>Optimality Node expansions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222222222222221E-2"/>
                  <c:y val="-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breadth_first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7D-4344-9D21-A2AF81A6AA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depth_first_graph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7D-4344-9D21-A2AF81A6AA5C}"/>
                </c:ext>
              </c:extLst>
            </c:dLbl>
            <c:dLbl>
              <c:idx val="2"/>
              <c:layout>
                <c:manualLayout>
                  <c:x val="9.7220034995625041E-3"/>
                  <c:y val="5.32407407407407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uniform_cost_search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6111111111111"/>
                      <c:h val="8.31944444444444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B7D-4344-9D21-A2AF81A6AA5C}"/>
                </c:ext>
              </c:extLst>
            </c:dLbl>
            <c:dLbl>
              <c:idx val="3"/>
              <c:layout>
                <c:manualLayout>
                  <c:x val="0.05"/>
                  <c:y val="1.8226888305628463E-7"/>
                </c:manualLayout>
              </c:layout>
              <c:tx>
                <c:rich>
                  <a:bodyPr/>
                  <a:lstStyle/>
                  <a:p>
                    <a:fld id="{0665C7DF-AF98-4E9D-81B4-1359A61B0C82}" type="CELLREF">
                      <a:rPr lang="en-US"/>
                      <a:pPr/>
                      <a:t>[CELLREF]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30555555555558"/>
                      <c:h val="6.4745552639253412E-2"/>
                    </c:manualLayout>
                  </c15:layout>
                  <c15:dlblFieldTable>
                    <c15:dlblFTEntry>
                      <c15:txfldGUID>{0665C7DF-AF98-4E9D-81B4-1359A61B0C82}</c15:txfldGUID>
                      <c15:f>'Plot Problem 3'!$A$5</c15:f>
                      <c15:dlblFieldTableCache>
                        <c:ptCount val="1"/>
                        <c:pt idx="0">
                          <c:v>h_ignore_preconditions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B7D-4344-9D21-A2AF81A6AA5C}"/>
                </c:ext>
              </c:extLst>
            </c:dLbl>
            <c:dLbl>
              <c:idx val="4"/>
              <c:layout>
                <c:manualLayout>
                  <c:x val="-0.18888888888888891"/>
                  <c:y val="-1.8518336249635461E-2"/>
                </c:manualLayout>
              </c:layout>
              <c:tx>
                <c:rich>
                  <a:bodyPr/>
                  <a:lstStyle/>
                  <a:p>
                    <a:fld id="{7FE95BE8-9B83-46AA-A893-CC7CF52AF27D}" type="CELLREF">
                      <a:rPr lang="en-US"/>
                      <a:pPr/>
                      <a:t>[CELLREF]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19444444444444"/>
                      <c:h val="6.4745552639253412E-2"/>
                    </c:manualLayout>
                  </c15:layout>
                  <c15:dlblFieldTable>
                    <c15:dlblFTEntry>
                      <c15:txfldGUID>{7FE95BE8-9B83-46AA-A893-CC7CF52AF27D}</c15:txfldGUID>
                      <c15:f>'Plot Problem 3'!$A$6</c15:f>
                      <c15:dlblFieldTableCache>
                        <c:ptCount val="1"/>
                        <c:pt idx="0">
                          <c:v>h_pg_levelsum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B7D-4344-9D21-A2AF81A6A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'Plot Problem 3'!$B$2:$B$6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0.1</c:v>
                </c:pt>
                <c:pt idx="2">
                  <c:v>1.7</c:v>
                </c:pt>
                <c:pt idx="3">
                  <c:v>6.3</c:v>
                </c:pt>
                <c:pt idx="4">
                  <c:v>100</c:v>
                </c:pt>
              </c:numCache>
            </c:numRef>
          </c:xVal>
          <c:yVal>
            <c:numRef>
              <c:f>'Plot Problem 3'!$C$2:$C$6</c:f>
              <c:numCache>
                <c:formatCode>General</c:formatCode>
                <c:ptCount val="5"/>
                <c:pt idx="0">
                  <c:v>4</c:v>
                </c:pt>
                <c:pt idx="1">
                  <c:v>0.1</c:v>
                </c:pt>
                <c:pt idx="2">
                  <c:v>3.2</c:v>
                </c:pt>
                <c:pt idx="3">
                  <c:v>7.5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7D-4344-9D21-A2AF81A6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01040"/>
        <c:axId val="687802352"/>
      </c:scatterChart>
      <c:valAx>
        <c:axId val="68780104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Optimality</a:t>
                </a:r>
                <a:r>
                  <a:rPr lang="en-GB" baseline="0"/>
                  <a:t> Nr Node Expansions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02352"/>
        <c:crosses val="autoZero"/>
        <c:crossBetween val="midCat"/>
      </c:valAx>
      <c:valAx>
        <c:axId val="687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Optimality Time</a:t>
                </a:r>
                <a:r>
                  <a:rPr lang="en-GB" baseline="0"/>
                  <a:t> Elapsed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11</xdr:row>
      <xdr:rowOff>136524</xdr:rowOff>
    </xdr:from>
    <xdr:to>
      <xdr:col>4</xdr:col>
      <xdr:colOff>454025</xdr:colOff>
      <xdr:row>27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457E6-B6C7-4147-B9F2-47BB77F44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11</xdr:row>
      <xdr:rowOff>136524</xdr:rowOff>
    </xdr:from>
    <xdr:to>
      <xdr:col>4</xdr:col>
      <xdr:colOff>454025</xdr:colOff>
      <xdr:row>27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73B62-CABB-4851-9AF4-469634CF9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11</xdr:row>
      <xdr:rowOff>136524</xdr:rowOff>
    </xdr:from>
    <xdr:to>
      <xdr:col>4</xdr:col>
      <xdr:colOff>454025</xdr:colOff>
      <xdr:row>27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011B6-5672-41A4-B3DB-7D20DD972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CDEA-7BF0-4662-8493-8E2B81DD66BF}">
  <dimension ref="A1:P8"/>
  <sheetViews>
    <sheetView workbookViewId="0">
      <selection sqref="A1:P8"/>
    </sheetView>
  </sheetViews>
  <sheetFormatPr defaultRowHeight="14.5" x14ac:dyDescent="0.35"/>
  <cols>
    <col min="1" max="1" width="18" customWidth="1"/>
    <col min="2" max="2" width="3.453125" customWidth="1"/>
    <col min="3" max="3" width="4.54296875" style="3" bestFit="1" customWidth="1"/>
    <col min="4" max="4" width="2.90625" bestFit="1" customWidth="1"/>
    <col min="5" max="5" width="5.36328125" style="4" bestFit="1" customWidth="1"/>
    <col min="6" max="6" width="5.7265625" bestFit="1" customWidth="1"/>
    <col min="7" max="7" width="4.26953125" customWidth="1"/>
    <col min="8" max="8" width="4.54296875" style="3" bestFit="1" customWidth="1"/>
    <col min="9" max="9" width="3.26953125" bestFit="1" customWidth="1"/>
    <col min="10" max="10" width="5.36328125" style="4" bestFit="1" customWidth="1"/>
    <col min="11" max="11" width="5.7265625" bestFit="1" customWidth="1"/>
    <col min="12" max="12" width="6.1796875" customWidth="1"/>
    <col min="13" max="13" width="5.36328125" style="3" bestFit="1" customWidth="1"/>
    <col min="14" max="14" width="3.26953125" style="3" bestFit="1" customWidth="1"/>
    <col min="15" max="15" width="5.36328125" style="4" bestFit="1" customWidth="1"/>
    <col min="16" max="16" width="5.7265625" style="4" bestFit="1" customWidth="1"/>
  </cols>
  <sheetData>
    <row r="1" spans="1:16" ht="15" thickBot="1" x14ac:dyDescent="0.4">
      <c r="A1" s="6" t="s">
        <v>1</v>
      </c>
      <c r="B1" s="7" t="s">
        <v>2</v>
      </c>
      <c r="C1" s="8"/>
      <c r="D1" s="9"/>
      <c r="E1" s="10"/>
      <c r="F1" s="11"/>
      <c r="G1" s="7" t="s">
        <v>3</v>
      </c>
      <c r="H1" s="8"/>
      <c r="I1" s="9"/>
      <c r="J1" s="10"/>
      <c r="K1" s="11"/>
      <c r="L1" s="7" t="s">
        <v>4</v>
      </c>
      <c r="M1" s="8"/>
      <c r="N1" s="9"/>
      <c r="O1" s="10"/>
      <c r="P1" s="11"/>
    </row>
    <row r="2" spans="1:16" s="2" customFormat="1" ht="83" thickBot="1" x14ac:dyDescent="0.4">
      <c r="A2" s="12"/>
      <c r="B2" s="13" t="s">
        <v>6</v>
      </c>
      <c r="C2" s="14" t="s">
        <v>7</v>
      </c>
      <c r="D2" s="15" t="s">
        <v>5</v>
      </c>
      <c r="E2" s="16" t="s">
        <v>11</v>
      </c>
      <c r="F2" s="17" t="s">
        <v>9</v>
      </c>
      <c r="G2" s="13" t="s">
        <v>6</v>
      </c>
      <c r="H2" s="14" t="s">
        <v>7</v>
      </c>
      <c r="I2" s="15" t="s">
        <v>5</v>
      </c>
      <c r="J2" s="16" t="s">
        <v>11</v>
      </c>
      <c r="K2" s="17" t="s">
        <v>9</v>
      </c>
      <c r="L2" s="13" t="s">
        <v>6</v>
      </c>
      <c r="M2" s="14" t="s">
        <v>7</v>
      </c>
      <c r="N2" s="14" t="s">
        <v>5</v>
      </c>
      <c r="O2" s="16" t="s">
        <v>11</v>
      </c>
      <c r="P2" s="17" t="s">
        <v>9</v>
      </c>
    </row>
    <row r="3" spans="1:16" x14ac:dyDescent="0.35">
      <c r="A3" s="18" t="s">
        <v>12</v>
      </c>
      <c r="B3" s="19">
        <v>43</v>
      </c>
      <c r="C3" s="20">
        <v>1.8091454E-2</v>
      </c>
      <c r="D3" s="21">
        <v>6</v>
      </c>
      <c r="E3" s="22">
        <f>1/(B3*POWER(D3,$D$8))</f>
        <v>6.459948320413437E-4</v>
      </c>
      <c r="F3" s="23">
        <f>E3/E$7</f>
        <v>0.48837209302325585</v>
      </c>
      <c r="G3" s="19">
        <v>3343</v>
      </c>
      <c r="H3" s="20">
        <v>6.4508448779999998</v>
      </c>
      <c r="I3" s="21">
        <v>9</v>
      </c>
      <c r="J3" s="22">
        <f>1/(G3*POWER(I3,$D$8))</f>
        <v>3.6929940210426797E-6</v>
      </c>
      <c r="K3" s="23">
        <f>J3/J$7</f>
        <v>0.1866586897995812</v>
      </c>
      <c r="L3" s="19">
        <v>14663</v>
      </c>
      <c r="M3" s="20">
        <v>33.959942339999998</v>
      </c>
      <c r="N3" s="21">
        <v>12</v>
      </c>
      <c r="O3" s="22">
        <f>1/(L3*POWER(N3,$D$8))</f>
        <v>4.7360324929717276E-7</v>
      </c>
      <c r="P3" s="23">
        <f>O3/O$7</f>
        <v>2.7825138102707491E-2</v>
      </c>
    </row>
    <row r="4" spans="1:16" x14ac:dyDescent="0.35">
      <c r="A4" s="18" t="s">
        <v>13</v>
      </c>
      <c r="B4" s="19">
        <v>21</v>
      </c>
      <c r="C4" s="20">
        <v>8.7875550000000007E-3</v>
      </c>
      <c r="D4" s="21">
        <v>20</v>
      </c>
      <c r="E4" s="22">
        <f>1/(B4*POWER(D4,$D$8))</f>
        <v>1.1904761904761905E-4</v>
      </c>
      <c r="F4" s="23">
        <f>E4/E$7</f>
        <v>9.0000000000000011E-2</v>
      </c>
      <c r="G4" s="19">
        <v>624</v>
      </c>
      <c r="H4" s="20">
        <v>2.4912660980000001</v>
      </c>
      <c r="I4" s="21">
        <v>619</v>
      </c>
      <c r="J4" s="22">
        <f>1/(G4*POWER(I4,$D$8))</f>
        <v>4.1824823052557606E-9</v>
      </c>
      <c r="K4" s="23">
        <f>J4/J$7</f>
        <v>2.1139938563684716E-4</v>
      </c>
      <c r="L4" s="19">
        <v>408</v>
      </c>
      <c r="M4" s="20">
        <v>1.3619202880000001</v>
      </c>
      <c r="N4" s="21">
        <v>392</v>
      </c>
      <c r="O4" s="22">
        <f>1/(L4*POWER(N4,$D$8))</f>
        <v>1.5950257654082041E-8</v>
      </c>
      <c r="P4" s="23">
        <f>O4/O$7</f>
        <v>9.3710953769262804E-4</v>
      </c>
    </row>
    <row r="5" spans="1:16" x14ac:dyDescent="0.35">
      <c r="A5" s="18" t="s">
        <v>0</v>
      </c>
      <c r="B5" s="19">
        <v>55</v>
      </c>
      <c r="C5" s="20">
        <v>2.2538500999999999E-2</v>
      </c>
      <c r="D5" s="21">
        <v>6</v>
      </c>
      <c r="E5" s="22">
        <f>1/(B5*POWER(D5,$D$8))</f>
        <v>5.0505050505050505E-4</v>
      </c>
      <c r="F5" s="23">
        <f>E5/E$7</f>
        <v>0.38181818181818183</v>
      </c>
      <c r="G5" s="19">
        <v>4853</v>
      </c>
      <c r="H5" s="20">
        <v>9.2177382140000006</v>
      </c>
      <c r="I5" s="21">
        <v>9</v>
      </c>
      <c r="J5" s="22">
        <f>1/(G5*POWER(I5,$D$8))</f>
        <v>2.5439272640316669E-6</v>
      </c>
      <c r="K5" s="23">
        <f>J5/J$7</f>
        <v>0.12858025963321656</v>
      </c>
      <c r="L5" s="19">
        <v>18223</v>
      </c>
      <c r="M5" s="20">
        <v>42.049525330000002</v>
      </c>
      <c r="N5" s="21">
        <v>12</v>
      </c>
      <c r="O5" s="22">
        <f>1/(L5*POWER(N5,$D$8))</f>
        <v>3.8108129531056601E-7</v>
      </c>
      <c r="P5" s="23">
        <f>O5/O$7</f>
        <v>2.2389288262086374E-2</v>
      </c>
    </row>
    <row r="6" spans="1:16" ht="15" thickBot="1" x14ac:dyDescent="0.4">
      <c r="A6" s="24"/>
      <c r="B6" s="19"/>
      <c r="C6" s="20"/>
      <c r="D6" s="21"/>
      <c r="E6" s="22"/>
      <c r="F6" s="23"/>
      <c r="G6" s="19"/>
      <c r="H6" s="20"/>
      <c r="I6" s="21"/>
      <c r="J6" s="22"/>
      <c r="K6" s="23"/>
      <c r="L6" s="19"/>
      <c r="M6" s="20"/>
      <c r="N6" s="20"/>
      <c r="O6" s="22"/>
      <c r="P6" s="23"/>
    </row>
    <row r="7" spans="1:16" ht="15" thickBot="1" x14ac:dyDescent="0.4">
      <c r="A7" s="25" t="s">
        <v>8</v>
      </c>
      <c r="B7" s="26">
        <f>MIN(B3:B5)</f>
        <v>21</v>
      </c>
      <c r="C7" s="27">
        <f>MIN(C3:C5)</f>
        <v>8.7875550000000007E-3</v>
      </c>
      <c r="D7" s="28">
        <f>MIN(D3:D5)</f>
        <v>6</v>
      </c>
      <c r="E7" s="29">
        <f>1/(B7*POWER(D7,$D$8))</f>
        <v>1.3227513227513227E-3</v>
      </c>
      <c r="F7" s="30">
        <f>E7/E$7</f>
        <v>1</v>
      </c>
      <c r="G7" s="26">
        <f>MIN(G3:G5)</f>
        <v>624</v>
      </c>
      <c r="H7" s="27">
        <f>MIN(H3:H5)</f>
        <v>2.4912660980000001</v>
      </c>
      <c r="I7" s="28">
        <f>MIN(I3:I5)</f>
        <v>9</v>
      </c>
      <c r="J7" s="29">
        <f>1/(G7*POWER(I7,$D$8))</f>
        <v>1.9784742006964229E-5</v>
      </c>
      <c r="K7" s="30">
        <f>J7/J$7</f>
        <v>1</v>
      </c>
      <c r="L7" s="26">
        <f>MIN(L3:L5)</f>
        <v>408</v>
      </c>
      <c r="M7" s="27">
        <f>MIN(M3:M5)</f>
        <v>1.3619202880000001</v>
      </c>
      <c r="N7" s="28">
        <f>MIN(N3:N5)</f>
        <v>12</v>
      </c>
      <c r="O7" s="29">
        <f>1/(L7*POWER(N7,$D$8))</f>
        <v>1.7020697167755993E-5</v>
      </c>
      <c r="P7" s="30">
        <f>O7/O$7</f>
        <v>1</v>
      </c>
    </row>
    <row r="8" spans="1:16" x14ac:dyDescent="0.35">
      <c r="A8" s="1" t="s">
        <v>10</v>
      </c>
      <c r="D8" s="5">
        <v>2</v>
      </c>
    </row>
  </sheetData>
  <pageMargins left="0.7" right="0.7" top="0.75" bottom="0.75" header="0.3" footer="0.3"/>
  <pageSetup paperSize="9" orientation="portrait" horizontalDpi="0" verticalDpi="0" r:id="rId1"/>
  <ignoredErrors>
    <ignoredError sqref="E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1B88-1981-48C1-8CDA-0ADD5FDB20A2}">
  <dimension ref="A1:P7"/>
  <sheetViews>
    <sheetView workbookViewId="0">
      <selection activeCell="D3" sqref="D3:P4"/>
    </sheetView>
  </sheetViews>
  <sheetFormatPr defaultRowHeight="14.5" x14ac:dyDescent="0.35"/>
  <cols>
    <col min="1" max="1" width="16.6328125" bestFit="1" customWidth="1"/>
    <col min="2" max="2" width="7.54296875" bestFit="1" customWidth="1"/>
    <col min="3" max="3" width="4.54296875" bestFit="1" customWidth="1"/>
    <col min="4" max="4" width="2.90625" bestFit="1" customWidth="1"/>
    <col min="5" max="5" width="5.36328125" bestFit="1" customWidth="1"/>
    <col min="6" max="6" width="5.7265625" bestFit="1" customWidth="1"/>
    <col min="7" max="7" width="7.54296875" bestFit="1" customWidth="1"/>
    <col min="8" max="8" width="5.36328125" bestFit="1" customWidth="1"/>
    <col min="9" max="9" width="2.90625" bestFit="1" customWidth="1"/>
    <col min="10" max="10" width="5.36328125" bestFit="1" customWidth="1"/>
    <col min="11" max="11" width="5.7265625" bestFit="1" customWidth="1"/>
    <col min="12" max="12" width="7.54296875" bestFit="1" customWidth="1"/>
    <col min="13" max="13" width="6.1796875" bestFit="1" customWidth="1"/>
    <col min="14" max="14" width="2.90625" bestFit="1" customWidth="1"/>
    <col min="15" max="15" width="5.36328125" bestFit="1" customWidth="1"/>
    <col min="16" max="16" width="5.7265625" bestFit="1" customWidth="1"/>
  </cols>
  <sheetData>
    <row r="1" spans="1:16" ht="15" thickBot="1" x14ac:dyDescent="0.4">
      <c r="A1" s="6" t="s">
        <v>14</v>
      </c>
      <c r="B1" s="7" t="s">
        <v>2</v>
      </c>
      <c r="C1" s="8"/>
      <c r="D1" s="9"/>
      <c r="E1" s="10"/>
      <c r="F1" s="11"/>
      <c r="G1" s="7" t="s">
        <v>3</v>
      </c>
      <c r="H1" s="8"/>
      <c r="I1" s="9"/>
      <c r="J1" s="10"/>
      <c r="K1" s="11"/>
      <c r="L1" s="7" t="s">
        <v>4</v>
      </c>
      <c r="M1" s="8"/>
      <c r="N1" s="9"/>
      <c r="O1" s="10"/>
      <c r="P1" s="11"/>
    </row>
    <row r="2" spans="1:16" ht="83" thickBot="1" x14ac:dyDescent="0.4">
      <c r="A2" s="12"/>
      <c r="B2" s="13" t="s">
        <v>6</v>
      </c>
      <c r="C2" s="14" t="s">
        <v>7</v>
      </c>
      <c r="D2" s="15" t="s">
        <v>5</v>
      </c>
      <c r="E2" s="16" t="s">
        <v>11</v>
      </c>
      <c r="F2" s="17" t="s">
        <v>9</v>
      </c>
      <c r="G2" s="13" t="s">
        <v>6</v>
      </c>
      <c r="H2" s="14" t="s">
        <v>7</v>
      </c>
      <c r="I2" s="15" t="s">
        <v>5</v>
      </c>
      <c r="J2" s="16" t="s">
        <v>11</v>
      </c>
      <c r="K2" s="17" t="s">
        <v>9</v>
      </c>
      <c r="L2" s="13" t="s">
        <v>6</v>
      </c>
      <c r="M2" s="14" t="s">
        <v>7</v>
      </c>
      <c r="N2" s="14" t="s">
        <v>5</v>
      </c>
      <c r="O2" s="16" t="s">
        <v>11</v>
      </c>
      <c r="P2" s="17" t="s">
        <v>9</v>
      </c>
    </row>
    <row r="3" spans="1:16" x14ac:dyDescent="0.35">
      <c r="A3" s="18" t="s">
        <v>15</v>
      </c>
      <c r="B3" s="19">
        <v>45</v>
      </c>
      <c r="C3" s="20">
        <v>1.61596992175384E-2</v>
      </c>
      <c r="D3" s="21">
        <v>6</v>
      </c>
      <c r="E3" s="22">
        <f>1/(B3*POWER(D3,$D$7))</f>
        <v>6.1728395061728394E-4</v>
      </c>
      <c r="F3" s="23">
        <f>E3/E$6</f>
        <v>0.24444444444444441</v>
      </c>
      <c r="G3" s="19">
        <v>3689</v>
      </c>
      <c r="H3" s="20">
        <v>5.8047517435868299</v>
      </c>
      <c r="I3" s="21">
        <v>9</v>
      </c>
      <c r="J3" s="22">
        <f>1/(G3*POWER(I3,$D$7))</f>
        <v>3.3466194124005635E-6</v>
      </c>
      <c r="K3" s="23">
        <f>J3/J$6</f>
        <v>2.3312550826782324E-2</v>
      </c>
      <c r="L3" s="19">
        <v>14719</v>
      </c>
      <c r="M3" s="20">
        <v>27.5811158138177</v>
      </c>
      <c r="N3" s="21">
        <v>12</v>
      </c>
      <c r="O3" s="22">
        <f>1/(L3*POWER(N3,$D$7))</f>
        <v>4.7180137539536956E-7</v>
      </c>
      <c r="P3" s="23">
        <f>O3/O$6</f>
        <v>2.1468849785990896E-2</v>
      </c>
    </row>
    <row r="4" spans="1:16" x14ac:dyDescent="0.35">
      <c r="A4" s="18" t="s">
        <v>16</v>
      </c>
      <c r="B4" s="19">
        <v>11</v>
      </c>
      <c r="C4" s="20">
        <v>0.51996163572435505</v>
      </c>
      <c r="D4" s="21">
        <v>6</v>
      </c>
      <c r="E4" s="22">
        <f>1/(B4*POWER(D4,$D$7))</f>
        <v>2.5252525252525255E-3</v>
      </c>
      <c r="F4" s="23">
        <f>E4/E$6</f>
        <v>1</v>
      </c>
      <c r="G4" s="19">
        <v>86</v>
      </c>
      <c r="H4" s="20">
        <v>47.691294048274202</v>
      </c>
      <c r="I4" s="21">
        <v>9</v>
      </c>
      <c r="J4" s="22">
        <f>1/(G4*POWER(I4,$D$7))</f>
        <v>1.435544071202986E-4</v>
      </c>
      <c r="K4" s="23">
        <f>J4/J$6</f>
        <v>1</v>
      </c>
      <c r="L4" s="19">
        <v>316</v>
      </c>
      <c r="M4" s="20">
        <v>239.947707213332</v>
      </c>
      <c r="N4" s="21">
        <v>12</v>
      </c>
      <c r="O4" s="22">
        <f>1/(L4*POWER(N4,$D$7))</f>
        <v>2.1976090014064698E-5</v>
      </c>
      <c r="P4" s="23">
        <f>O4/O$6</f>
        <v>1</v>
      </c>
    </row>
    <row r="5" spans="1:16" ht="15" thickBot="1" x14ac:dyDescent="0.4">
      <c r="A5" s="24"/>
      <c r="B5" s="19"/>
      <c r="C5" s="20"/>
      <c r="D5" s="21"/>
      <c r="E5" s="22"/>
      <c r="F5" s="23"/>
      <c r="G5" s="19"/>
      <c r="H5" s="20"/>
      <c r="I5" s="21"/>
      <c r="J5" s="22"/>
      <c r="K5" s="23"/>
      <c r="L5" s="19"/>
      <c r="M5" s="20"/>
      <c r="N5" s="20"/>
      <c r="O5" s="22"/>
      <c r="P5" s="23"/>
    </row>
    <row r="6" spans="1:16" ht="15" thickBot="1" x14ac:dyDescent="0.4">
      <c r="A6" s="25" t="s">
        <v>8</v>
      </c>
      <c r="B6" s="26">
        <f>MIN(B3:B4)</f>
        <v>11</v>
      </c>
      <c r="C6" s="27">
        <f>MIN(C3:C4)</f>
        <v>1.61596992175384E-2</v>
      </c>
      <c r="D6" s="28">
        <f>MIN(D3:D4)</f>
        <v>6</v>
      </c>
      <c r="E6" s="29">
        <f>1/(B6*POWER(D6,$D$7))</f>
        <v>2.5252525252525255E-3</v>
      </c>
      <c r="F6" s="30">
        <f>E6/E$6</f>
        <v>1</v>
      </c>
      <c r="G6" s="26">
        <f>MIN(G3:G4)</f>
        <v>86</v>
      </c>
      <c r="H6" s="27">
        <f>MIN(H3:H4)</f>
        <v>5.8047517435868299</v>
      </c>
      <c r="I6" s="28">
        <f>MIN(I3:I4)</f>
        <v>9</v>
      </c>
      <c r="J6" s="29">
        <f>1/(G6*POWER(I6,$D$7))</f>
        <v>1.435544071202986E-4</v>
      </c>
      <c r="K6" s="30">
        <f>J6/J$6</f>
        <v>1</v>
      </c>
      <c r="L6" s="26">
        <f>MIN(L3:L4)</f>
        <v>316</v>
      </c>
      <c r="M6" s="27">
        <f>MIN(M3:M4)</f>
        <v>27.5811158138177</v>
      </c>
      <c r="N6" s="28">
        <f>MIN(N3:N4)</f>
        <v>12</v>
      </c>
      <c r="O6" s="29">
        <f>1/(L6*POWER(N6,$D$7))</f>
        <v>2.1976090014064698E-5</v>
      </c>
      <c r="P6" s="30">
        <f>O6/O$6</f>
        <v>1</v>
      </c>
    </row>
    <row r="7" spans="1:16" x14ac:dyDescent="0.35">
      <c r="A7" s="1" t="s">
        <v>10</v>
      </c>
      <c r="C7" s="3"/>
      <c r="D7" s="5">
        <v>2</v>
      </c>
      <c r="E7" s="4"/>
      <c r="H7" s="3"/>
      <c r="J7" s="4"/>
      <c r="M7" s="3"/>
      <c r="N7" s="3"/>
      <c r="O7" s="4"/>
      <c r="P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6317-8635-419A-A3FB-A0ED3DB5123B}">
  <dimension ref="A1:N23"/>
  <sheetViews>
    <sheetView zoomScale="145" zoomScaleNormal="145" workbookViewId="0">
      <selection activeCell="A4" sqref="A4:A8"/>
    </sheetView>
  </sheetViews>
  <sheetFormatPr defaultRowHeight="14.5" x14ac:dyDescent="0.35"/>
  <cols>
    <col min="1" max="1" width="16.6328125" bestFit="1" customWidth="1"/>
    <col min="2" max="2" width="4.81640625" customWidth="1"/>
    <col min="3" max="3" width="4.54296875" bestFit="1" customWidth="1"/>
    <col min="4" max="4" width="5.36328125" bestFit="1" customWidth="1"/>
    <col min="5" max="5" width="5.7265625" customWidth="1"/>
    <col min="6" max="6" width="5.36328125" customWidth="1"/>
    <col min="7" max="7" width="3.26953125" bestFit="1" customWidth="1"/>
    <col min="8" max="8" width="5.36328125" bestFit="1" customWidth="1"/>
    <col min="9" max="9" width="5.7265625" bestFit="1" customWidth="1"/>
    <col min="10" max="10" width="6" customWidth="1"/>
    <col min="11" max="11" width="3.26953125" bestFit="1" customWidth="1"/>
    <col min="12" max="12" width="5.36328125" bestFit="1" customWidth="1"/>
    <col min="13" max="13" width="5.7265625" bestFit="1" customWidth="1"/>
    <col min="14" max="14" width="3.54296875" customWidth="1"/>
    <col min="15" max="15" width="5.54296875" customWidth="1"/>
    <col min="16" max="16" width="6.36328125" customWidth="1"/>
  </cols>
  <sheetData>
    <row r="1" spans="1:14" ht="15" thickBot="1" x14ac:dyDescent="0.4">
      <c r="A1" t="s">
        <v>17</v>
      </c>
    </row>
    <row r="2" spans="1:14" ht="15" thickBot="1" x14ac:dyDescent="0.4">
      <c r="A2" s="6" t="s">
        <v>1</v>
      </c>
      <c r="B2" s="7" t="s">
        <v>2</v>
      </c>
      <c r="C2" s="9"/>
      <c r="D2" s="10"/>
      <c r="E2" s="11"/>
      <c r="F2" s="7" t="s">
        <v>3</v>
      </c>
      <c r="G2" s="9"/>
      <c r="H2" s="10"/>
      <c r="I2" s="11"/>
      <c r="J2" s="7" t="s">
        <v>4</v>
      </c>
      <c r="K2" s="9"/>
      <c r="L2" s="10"/>
      <c r="M2" s="11"/>
    </row>
    <row r="3" spans="1:14" ht="82.5" thickBot="1" x14ac:dyDescent="0.4">
      <c r="A3" s="12"/>
      <c r="B3" s="13" t="s">
        <v>6</v>
      </c>
      <c r="C3" s="15" t="s">
        <v>5</v>
      </c>
      <c r="D3" s="16" t="s">
        <v>11</v>
      </c>
      <c r="E3" s="17" t="s">
        <v>9</v>
      </c>
      <c r="F3" s="13" t="s">
        <v>6</v>
      </c>
      <c r="G3" s="15" t="s">
        <v>5</v>
      </c>
      <c r="H3" s="16" t="s">
        <v>11</v>
      </c>
      <c r="I3" s="17" t="s">
        <v>9</v>
      </c>
      <c r="J3" s="13" t="s">
        <v>6</v>
      </c>
      <c r="K3" s="14" t="s">
        <v>5</v>
      </c>
      <c r="L3" s="16" t="s">
        <v>11</v>
      </c>
      <c r="M3" s="17" t="s">
        <v>9</v>
      </c>
    </row>
    <row r="4" spans="1:14" x14ac:dyDescent="0.35">
      <c r="A4" s="36" t="s">
        <v>12</v>
      </c>
      <c r="B4" s="37">
        <v>43</v>
      </c>
      <c r="C4" s="39">
        <v>6</v>
      </c>
      <c r="D4" s="40">
        <f>1/(B4*POWER(C4,$C$11))</f>
        <v>6.459948320413437E-4</v>
      </c>
      <c r="E4" s="42">
        <f>D4/D$10</f>
        <v>0.2558139534883721</v>
      </c>
      <c r="F4" s="37">
        <v>3343</v>
      </c>
      <c r="G4" s="39">
        <v>9</v>
      </c>
      <c r="H4" s="40">
        <f>1/(F4*POWER(G4,$C$11))</f>
        <v>3.6929940210426797E-6</v>
      </c>
      <c r="I4" s="42">
        <f>H4/H$10</f>
        <v>2.5725396350583307E-2</v>
      </c>
      <c r="J4" s="37">
        <v>14663</v>
      </c>
      <c r="K4" s="39">
        <v>12</v>
      </c>
      <c r="L4" s="40">
        <f>1/(J4*POWER(K4,$C$11))</f>
        <v>4.7360324929717276E-7</v>
      </c>
      <c r="M4" s="42">
        <f>L4/L$10</f>
        <v>2.1550842256018547E-2</v>
      </c>
    </row>
    <row r="5" spans="1:14" x14ac:dyDescent="0.35">
      <c r="A5" s="36" t="s">
        <v>13</v>
      </c>
      <c r="B5" s="37">
        <v>21</v>
      </c>
      <c r="C5" s="39">
        <v>20</v>
      </c>
      <c r="D5" s="40">
        <f>1/(B5*POWER(C5,$C$11))</f>
        <v>1.1904761904761905E-4</v>
      </c>
      <c r="E5" s="42">
        <f>D5/D$10</f>
        <v>4.7142857142857139E-2</v>
      </c>
      <c r="F5" s="37">
        <v>624</v>
      </c>
      <c r="G5" s="39">
        <v>619</v>
      </c>
      <c r="H5" s="40">
        <f>1/(F5*POWER(G5,$C$11))</f>
        <v>4.1824823052557606E-9</v>
      </c>
      <c r="I5" s="42">
        <f>H5/H$10</f>
        <v>2.9135171738411627E-5</v>
      </c>
      <c r="J5" s="37">
        <v>408</v>
      </c>
      <c r="K5" s="39">
        <v>392</v>
      </c>
      <c r="L5" s="40">
        <f>1/(J5*POWER(K5,$C$11))</f>
        <v>1.5950257654082041E-8</v>
      </c>
      <c r="M5" s="42">
        <f>L5/L$10</f>
        <v>7.2580052429134924E-4</v>
      </c>
    </row>
    <row r="6" spans="1:14" x14ac:dyDescent="0.35">
      <c r="A6" s="36" t="s">
        <v>0</v>
      </c>
      <c r="B6" s="37">
        <v>55</v>
      </c>
      <c r="C6" s="39">
        <v>6</v>
      </c>
      <c r="D6" s="40">
        <f>1/(B6*POWER(C6,$C$11))</f>
        <v>5.0505050505050505E-4</v>
      </c>
      <c r="E6" s="42">
        <f>D6/D$10</f>
        <v>0.19999999999999998</v>
      </c>
      <c r="F6" s="37">
        <v>4853</v>
      </c>
      <c r="G6" s="39">
        <v>9</v>
      </c>
      <c r="H6" s="40">
        <f>1/(F6*POWER(G6,$C$11))</f>
        <v>2.5439272640316669E-6</v>
      </c>
      <c r="I6" s="42">
        <f t="shared" ref="I6" si="0">H6/H$10</f>
        <v>1.7720997321244589E-2</v>
      </c>
      <c r="J6" s="37">
        <v>18223</v>
      </c>
      <c r="K6" s="39">
        <v>12</v>
      </c>
      <c r="L6" s="40">
        <f>1/(J6*POWER(K6,$C$11))</f>
        <v>3.8108129531056601E-7</v>
      </c>
      <c r="M6" s="42">
        <f>L6/L$10</f>
        <v>1.7340723261811995E-2</v>
      </c>
    </row>
    <row r="7" spans="1:14" ht="15" thickBot="1" x14ac:dyDescent="0.4">
      <c r="A7" s="31" t="s">
        <v>15</v>
      </c>
      <c r="B7" s="32">
        <v>41</v>
      </c>
      <c r="C7" s="34">
        <v>6</v>
      </c>
      <c r="D7" s="35">
        <f>1/(B7*POWER(C7,$C$11))</f>
        <v>6.7750677506775068E-4</v>
      </c>
      <c r="E7" s="43">
        <f>D7/D$10</f>
        <v>0.26829268292682923</v>
      </c>
      <c r="F7" s="32">
        <v>1450</v>
      </c>
      <c r="G7" s="34">
        <v>9</v>
      </c>
      <c r="H7" s="35">
        <f>1/(F7*POWER(G7,$C$11))</f>
        <v>8.5142613878246066E-6</v>
      </c>
      <c r="I7" s="43">
        <f>H7/H$10</f>
        <v>5.9310344827586209E-2</v>
      </c>
      <c r="J7" s="32">
        <v>5040</v>
      </c>
      <c r="K7" s="34">
        <v>12</v>
      </c>
      <c r="L7" s="35">
        <f>1/(J7*POWER(K7,$C$11))</f>
        <v>1.3778659611992946E-6</v>
      </c>
      <c r="M7" s="43">
        <f>L7/L$10</f>
        <v>6.2698412698412698E-2</v>
      </c>
    </row>
    <row r="8" spans="1:14" ht="15.5" thickTop="1" thickBot="1" x14ac:dyDescent="0.4">
      <c r="A8" s="31" t="s">
        <v>16</v>
      </c>
      <c r="B8" s="32">
        <v>11</v>
      </c>
      <c r="C8" s="34">
        <v>6</v>
      </c>
      <c r="D8" s="35">
        <f>1/(B8*POWER(C8,$C$11))</f>
        <v>2.5252525252525255E-3</v>
      </c>
      <c r="E8" s="45">
        <f>D8/D$10</f>
        <v>1</v>
      </c>
      <c r="F8" s="34">
        <v>86</v>
      </c>
      <c r="G8" s="34">
        <v>9</v>
      </c>
      <c r="H8" s="35">
        <f>1/(F8*POWER(G8,$C$11))</f>
        <v>1.435544071202986E-4</v>
      </c>
      <c r="I8" s="45">
        <f>H8/H$10</f>
        <v>1</v>
      </c>
      <c r="J8" s="34">
        <v>316</v>
      </c>
      <c r="K8" s="34">
        <v>12</v>
      </c>
      <c r="L8" s="35">
        <f>1/(J8*POWER(K8,$C$11))</f>
        <v>2.1976090014064698E-5</v>
      </c>
      <c r="M8" s="45">
        <f>L8/L$10</f>
        <v>1</v>
      </c>
    </row>
    <row r="9" spans="1:14" ht="15.5" thickTop="1" thickBot="1" x14ac:dyDescent="0.4">
      <c r="A9" s="24"/>
      <c r="B9" s="19"/>
      <c r="C9" s="21"/>
      <c r="D9" s="22"/>
      <c r="E9" s="23"/>
      <c r="F9" s="19"/>
      <c r="G9" s="21"/>
      <c r="H9" s="22"/>
      <c r="I9" s="23"/>
      <c r="J9" s="19"/>
      <c r="K9" s="20"/>
      <c r="L9" s="22"/>
      <c r="M9" s="23"/>
    </row>
    <row r="10" spans="1:14" ht="15" thickBot="1" x14ac:dyDescent="0.4">
      <c r="A10" s="25" t="s">
        <v>8</v>
      </c>
      <c r="B10" s="26">
        <f>MIN(B4:B8)</f>
        <v>11</v>
      </c>
      <c r="C10" s="28">
        <f>MIN(C4:C8)</f>
        <v>6</v>
      </c>
      <c r="D10" s="29">
        <f>1/(B10*POWER(C10,$C$11))</f>
        <v>2.5252525252525255E-3</v>
      </c>
      <c r="E10" s="30">
        <f>D10/D$10</f>
        <v>1</v>
      </c>
      <c r="F10" s="26">
        <f>MIN(F4:F8)</f>
        <v>86</v>
      </c>
      <c r="G10" s="28">
        <f>MIN(G4:G8)</f>
        <v>9</v>
      </c>
      <c r="H10" s="29">
        <f>1/(F10*POWER(G10,$C$11))</f>
        <v>1.435544071202986E-4</v>
      </c>
      <c r="I10" s="30">
        <f>H10/H$10</f>
        <v>1</v>
      </c>
      <c r="J10" s="26">
        <f>MIN(J4:J8)</f>
        <v>316</v>
      </c>
      <c r="K10" s="28">
        <f>MIN(K4:K8)</f>
        <v>12</v>
      </c>
      <c r="L10" s="29">
        <f>1/(J10*POWER(K10,$C$11))</f>
        <v>2.1976090014064698E-5</v>
      </c>
      <c r="M10" s="30">
        <f>L10/L$10</f>
        <v>1</v>
      </c>
    </row>
    <row r="11" spans="1:14" x14ac:dyDescent="0.35">
      <c r="A11" s="1" t="s">
        <v>10</v>
      </c>
      <c r="C11" s="5">
        <v>2</v>
      </c>
      <c r="D11" s="4"/>
      <c r="H11" s="4"/>
      <c r="K11" s="3"/>
      <c r="L11" s="3"/>
      <c r="M11" s="4"/>
      <c r="N11" s="4"/>
    </row>
    <row r="14" spans="1:14" ht="15" thickBot="1" x14ac:dyDescent="0.4">
      <c r="A14" t="s">
        <v>18</v>
      </c>
    </row>
    <row r="15" spans="1:14" ht="15" thickBot="1" x14ac:dyDescent="0.4">
      <c r="A15" s="6" t="s">
        <v>1</v>
      </c>
      <c r="B15" s="7" t="s">
        <v>2</v>
      </c>
      <c r="C15" s="9"/>
      <c r="D15" s="10"/>
      <c r="E15" s="11"/>
      <c r="F15" s="7" t="s">
        <v>3</v>
      </c>
      <c r="G15" s="9"/>
      <c r="H15" s="10"/>
      <c r="I15" s="11"/>
      <c r="J15" s="7" t="s">
        <v>4</v>
      </c>
      <c r="K15" s="9"/>
      <c r="L15" s="10"/>
      <c r="M15" s="11"/>
    </row>
    <row r="16" spans="1:14" ht="83" thickBot="1" x14ac:dyDescent="0.4">
      <c r="A16" s="12"/>
      <c r="B16" s="14" t="s">
        <v>7</v>
      </c>
      <c r="C16" s="15" t="s">
        <v>5</v>
      </c>
      <c r="D16" s="16" t="s">
        <v>11</v>
      </c>
      <c r="E16" s="44" t="s">
        <v>9</v>
      </c>
      <c r="F16" s="14" t="s">
        <v>7</v>
      </c>
      <c r="G16" s="15" t="s">
        <v>5</v>
      </c>
      <c r="H16" s="16" t="s">
        <v>11</v>
      </c>
      <c r="I16" s="17" t="s">
        <v>9</v>
      </c>
      <c r="J16" s="14" t="s">
        <v>7</v>
      </c>
      <c r="K16" s="14" t="s">
        <v>5</v>
      </c>
      <c r="L16" s="16" t="s">
        <v>11</v>
      </c>
      <c r="M16" s="17" t="s">
        <v>9</v>
      </c>
    </row>
    <row r="17" spans="1:13" ht="15.5" thickTop="1" thickBot="1" x14ac:dyDescent="0.4">
      <c r="A17" s="36" t="s">
        <v>12</v>
      </c>
      <c r="B17" s="38">
        <v>1.4412626454113699E-2</v>
      </c>
      <c r="C17" s="39">
        <v>6</v>
      </c>
      <c r="D17" s="40">
        <f>1/(B17*(POWER(C17,$C$11)))</f>
        <v>1.9273223979137648</v>
      </c>
      <c r="E17" s="46">
        <f>D17/D$23</f>
        <v>0.49516060412678198</v>
      </c>
      <c r="F17" s="38">
        <v>5.0672001610600503</v>
      </c>
      <c r="G17" s="39">
        <v>9</v>
      </c>
      <c r="H17" s="40">
        <f>1/(F17*(POWER(G17,$C$11)))</f>
        <v>2.4363906338688984E-3</v>
      </c>
      <c r="I17" s="42">
        <f>H17/H$23</f>
        <v>0.37782290711521033</v>
      </c>
      <c r="J17" s="38">
        <v>25.886530075614399</v>
      </c>
      <c r="K17" s="39">
        <v>12</v>
      </c>
      <c r="L17" s="40">
        <f>1/(J17*(POWER(K17,$C$11)))</f>
        <v>2.6826478574609128E-4</v>
      </c>
      <c r="M17" s="42">
        <f>L17/L$23</f>
        <v>4.0216749750761296E-2</v>
      </c>
    </row>
    <row r="18" spans="1:13" ht="15" thickTop="1" x14ac:dyDescent="0.35">
      <c r="A18" s="36" t="s">
        <v>13</v>
      </c>
      <c r="B18" s="38">
        <v>7.1365648220725799E-3</v>
      </c>
      <c r="C18" s="39">
        <v>20</v>
      </c>
      <c r="D18" s="40">
        <f t="shared" ref="D18:D23" si="1">1/(B18*(POWER(C18,$C$11)))</f>
        <v>0.35030859556796651</v>
      </c>
      <c r="E18" s="42">
        <f>D18/D$23</f>
        <v>0.09</v>
      </c>
      <c r="F18" s="38">
        <v>1.91450429578637</v>
      </c>
      <c r="G18" s="39">
        <v>619</v>
      </c>
      <c r="H18" s="40">
        <f t="shared" ref="H18:H23" si="2">1/(F18*(POWER(G18,$C$11)))</f>
        <v>1.3632087241713961E-6</v>
      </c>
      <c r="I18" s="42">
        <f>H18/H$23</f>
        <v>2.1139938563684716E-4</v>
      </c>
      <c r="J18" s="38">
        <v>1.0410721019665401</v>
      </c>
      <c r="K18" s="39">
        <v>392</v>
      </c>
      <c r="L18" s="40">
        <f>1/(J18*(POWER(K18,$C$11)))</f>
        <v>6.2509648568746584E-6</v>
      </c>
      <c r="M18" s="42">
        <f>L18/L$23</f>
        <v>9.3710953769262815E-4</v>
      </c>
    </row>
    <row r="19" spans="1:13" ht="15" thickBot="1" x14ac:dyDescent="0.4">
      <c r="A19" s="36" t="s">
        <v>0</v>
      </c>
      <c r="B19" s="38">
        <v>1.71946425049334E-2</v>
      </c>
      <c r="C19" s="39">
        <v>6</v>
      </c>
      <c r="D19" s="40">
        <f t="shared" si="1"/>
        <v>1.6154902766840262</v>
      </c>
      <c r="E19" s="42">
        <f>D19/D$23</f>
        <v>0.41504583884340668</v>
      </c>
      <c r="F19" s="38">
        <v>7.1386943200782396</v>
      </c>
      <c r="G19" s="39">
        <v>9</v>
      </c>
      <c r="H19" s="40">
        <f t="shared" si="2"/>
        <v>1.7294029494472557E-3</v>
      </c>
      <c r="I19" s="42">
        <f>H19/H$23</f>
        <v>0.26818689944485358</v>
      </c>
      <c r="J19" s="38">
        <v>32.591426873523901</v>
      </c>
      <c r="K19" s="39">
        <v>12</v>
      </c>
      <c r="L19" s="40">
        <f>1/(J19*(POWER(K19,$C$11)))</f>
        <v>2.1307580276842253E-4</v>
      </c>
      <c r="M19" s="42">
        <f>L19/L$23</f>
        <v>3.1943127436751456E-2</v>
      </c>
    </row>
    <row r="20" spans="1:13" ht="15.5" thickTop="1" thickBot="1" x14ac:dyDescent="0.4">
      <c r="A20" s="31" t="s">
        <v>15</v>
      </c>
      <c r="B20" s="33">
        <v>1.6261853396517301E-2</v>
      </c>
      <c r="C20" s="34">
        <v>6</v>
      </c>
      <c r="D20" s="35">
        <f t="shared" si="1"/>
        <v>1.7081557126647549</v>
      </c>
      <c r="E20" s="43">
        <f>D20/D$23</f>
        <v>0.4388531029065218</v>
      </c>
      <c r="F20" s="33">
        <v>3.0068384095524099</v>
      </c>
      <c r="G20" s="34">
        <v>9</v>
      </c>
      <c r="H20" s="35">
        <f t="shared" si="2"/>
        <v>4.1058671370981402E-3</v>
      </c>
      <c r="I20" s="45">
        <f>H20/H$23</f>
        <v>0.63671672202410046</v>
      </c>
      <c r="J20" s="33">
        <v>13.789207801192999</v>
      </c>
      <c r="K20" s="34">
        <v>12</v>
      </c>
      <c r="L20" s="35">
        <f>1/(J20*(POWER(K20,$C$11)))</f>
        <v>5.0361446027694448E-4</v>
      </c>
      <c r="M20" s="45">
        <f>L20/L$23</f>
        <v>7.5499050922741895E-2</v>
      </c>
    </row>
    <row r="21" spans="1:13" ht="15" thickTop="1" x14ac:dyDescent="0.35">
      <c r="A21" s="31" t="s">
        <v>16</v>
      </c>
      <c r="B21" s="33">
        <v>0.506041029435359</v>
      </c>
      <c r="C21" s="34">
        <v>6</v>
      </c>
      <c r="D21" s="35">
        <f t="shared" si="1"/>
        <v>5.4892343035449612E-2</v>
      </c>
      <c r="E21" s="43">
        <f>D21/D$23</f>
        <v>1.4102739515085495E-2</v>
      </c>
      <c r="F21" s="33">
        <v>45.9387752077889</v>
      </c>
      <c r="G21" s="34">
        <v>9</v>
      </c>
      <c r="H21" s="35">
        <f t="shared" si="2"/>
        <v>2.6874201492103504E-4</v>
      </c>
      <c r="I21" s="43">
        <f>H21/H$23</f>
        <v>4.1675127103993112E-2</v>
      </c>
      <c r="J21" s="33">
        <v>234.347521300089</v>
      </c>
      <c r="K21" s="34">
        <v>12</v>
      </c>
      <c r="L21" s="35">
        <f>1/(J21*(POWER(K21,$C$11)))</f>
        <v>2.9633103887418022E-5</v>
      </c>
      <c r="M21" s="43">
        <f>L21/L$23</f>
        <v>4.4424284762688664E-3</v>
      </c>
    </row>
    <row r="22" spans="1:13" ht="15" thickBot="1" x14ac:dyDescent="0.4">
      <c r="A22" s="24"/>
      <c r="B22" s="20"/>
      <c r="C22" s="21"/>
      <c r="D22" s="21"/>
      <c r="E22" s="23"/>
      <c r="F22" s="20"/>
      <c r="G22" s="21"/>
      <c r="H22" s="22"/>
      <c r="I22" s="23"/>
      <c r="J22" s="20"/>
      <c r="K22" s="20"/>
      <c r="L22" s="22"/>
      <c r="M22" s="23"/>
    </row>
    <row r="23" spans="1:13" ht="15" thickBot="1" x14ac:dyDescent="0.4">
      <c r="A23" s="25" t="s">
        <v>8</v>
      </c>
      <c r="B23" s="27">
        <f>MIN(B17:B21)</f>
        <v>7.1365648220725799E-3</v>
      </c>
      <c r="C23" s="27">
        <f>MIN(C17:C21)</f>
        <v>6</v>
      </c>
      <c r="D23" s="27">
        <f t="shared" si="1"/>
        <v>3.8923177285329613</v>
      </c>
      <c r="E23" s="41">
        <f>D23/D$23</f>
        <v>1</v>
      </c>
      <c r="F23" s="27">
        <f>MIN(F17:F21)</f>
        <v>1.91450429578637</v>
      </c>
      <c r="G23" s="28">
        <f>MIN(G17:G21)</f>
        <v>9</v>
      </c>
      <c r="H23" s="29">
        <f t="shared" si="2"/>
        <v>6.4484989871881025E-3</v>
      </c>
      <c r="I23" s="30">
        <f>H23/H$23</f>
        <v>1</v>
      </c>
      <c r="J23" s="27">
        <f>MIN(J17:J21)</f>
        <v>1.0410721019665401</v>
      </c>
      <c r="K23" s="28">
        <f>MIN(K17:K21)</f>
        <v>12</v>
      </c>
      <c r="L23" s="29">
        <f>1/(J23*(POWER(K23,$C$11)))</f>
        <v>6.6704740539360241E-3</v>
      </c>
      <c r="M23" s="30">
        <f>L23/L$23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A969-9B58-4390-812C-03CB54D5AEC6}">
  <dimension ref="A1:C6"/>
  <sheetViews>
    <sheetView workbookViewId="0">
      <selection activeCell="K16" sqref="K16"/>
    </sheetView>
  </sheetViews>
  <sheetFormatPr defaultRowHeight="14.5" x14ac:dyDescent="0.35"/>
  <cols>
    <col min="1" max="1" width="20.81640625" bestFit="1" customWidth="1"/>
    <col min="2" max="2" width="24.453125" bestFit="1" customWidth="1"/>
    <col min="3" max="3" width="21.1796875" bestFit="1" customWidth="1"/>
  </cols>
  <sheetData>
    <row r="1" spans="1:3" x14ac:dyDescent="0.35">
      <c r="B1" t="s">
        <v>19</v>
      </c>
      <c r="C1" t="s">
        <v>20</v>
      </c>
    </row>
    <row r="2" spans="1:3" x14ac:dyDescent="0.35">
      <c r="A2" t="s">
        <v>12</v>
      </c>
      <c r="B2">
        <v>25.6</v>
      </c>
      <c r="C2">
        <v>49.5</v>
      </c>
    </row>
    <row r="3" spans="1:3" x14ac:dyDescent="0.35">
      <c r="A3" t="s">
        <v>13</v>
      </c>
      <c r="B3">
        <v>4.7</v>
      </c>
      <c r="C3">
        <v>9</v>
      </c>
    </row>
    <row r="4" spans="1:3" x14ac:dyDescent="0.35">
      <c r="A4" t="s">
        <v>0</v>
      </c>
      <c r="B4">
        <v>20</v>
      </c>
      <c r="C4">
        <v>41.5</v>
      </c>
    </row>
    <row r="5" spans="1:3" x14ac:dyDescent="0.35">
      <c r="A5" t="s">
        <v>15</v>
      </c>
      <c r="B5">
        <v>26.8</v>
      </c>
      <c r="C5">
        <v>43.9</v>
      </c>
    </row>
    <row r="6" spans="1:3" x14ac:dyDescent="0.35">
      <c r="A6" t="s">
        <v>16</v>
      </c>
      <c r="B6">
        <v>100</v>
      </c>
      <c r="C6">
        <v>1.4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F5C8-00D1-42A3-BBE5-D82B9BAF2100}">
  <dimension ref="A1:C6"/>
  <sheetViews>
    <sheetView topLeftCell="A8" workbookViewId="0">
      <selection activeCell="J18" sqref="J18"/>
    </sheetView>
  </sheetViews>
  <sheetFormatPr defaultRowHeight="14.5" x14ac:dyDescent="0.35"/>
  <cols>
    <col min="1" max="1" width="20.81640625" bestFit="1" customWidth="1"/>
    <col min="2" max="2" width="24.453125" bestFit="1" customWidth="1"/>
    <col min="3" max="3" width="21.1796875" bestFit="1" customWidth="1"/>
  </cols>
  <sheetData>
    <row r="1" spans="1:3" x14ac:dyDescent="0.35">
      <c r="B1" t="s">
        <v>19</v>
      </c>
      <c r="C1" t="s">
        <v>20</v>
      </c>
    </row>
    <row r="2" spans="1:3" x14ac:dyDescent="0.35">
      <c r="A2" t="s">
        <v>12</v>
      </c>
      <c r="B2">
        <v>2.6</v>
      </c>
      <c r="C2">
        <v>37.799999999999997</v>
      </c>
    </row>
    <row r="3" spans="1:3" x14ac:dyDescent="0.35">
      <c r="A3" t="s">
        <v>13</v>
      </c>
      <c r="B3">
        <v>0</v>
      </c>
      <c r="C3">
        <v>0</v>
      </c>
    </row>
    <row r="4" spans="1:3" x14ac:dyDescent="0.35">
      <c r="A4" t="s">
        <v>0</v>
      </c>
      <c r="B4">
        <v>1.8</v>
      </c>
      <c r="C4">
        <v>26.8</v>
      </c>
    </row>
    <row r="5" spans="1:3" x14ac:dyDescent="0.35">
      <c r="A5" t="s">
        <v>15</v>
      </c>
      <c r="B5">
        <v>5.9</v>
      </c>
      <c r="C5">
        <v>63.7</v>
      </c>
    </row>
    <row r="6" spans="1:3" x14ac:dyDescent="0.35">
      <c r="A6" t="s">
        <v>16</v>
      </c>
      <c r="B6">
        <v>100</v>
      </c>
      <c r="C6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2818-3CDF-47AE-8148-B985FF30137D}">
  <dimension ref="A1:C6"/>
  <sheetViews>
    <sheetView tabSelected="1" topLeftCell="A8" workbookViewId="0">
      <selection activeCell="G12" sqref="G12"/>
    </sheetView>
  </sheetViews>
  <sheetFormatPr defaultRowHeight="14.5" x14ac:dyDescent="0.35"/>
  <cols>
    <col min="1" max="1" width="20.81640625" bestFit="1" customWidth="1"/>
    <col min="2" max="2" width="24.453125" bestFit="1" customWidth="1"/>
    <col min="3" max="3" width="21.1796875" bestFit="1" customWidth="1"/>
  </cols>
  <sheetData>
    <row r="1" spans="1:3" x14ac:dyDescent="0.35">
      <c r="B1" t="s">
        <v>19</v>
      </c>
      <c r="C1" t="s">
        <v>20</v>
      </c>
    </row>
    <row r="2" spans="1:3" x14ac:dyDescent="0.35">
      <c r="A2" t="s">
        <v>12</v>
      </c>
      <c r="B2">
        <v>2.2000000000000002</v>
      </c>
      <c r="C2">
        <v>4</v>
      </c>
    </row>
    <row r="3" spans="1:3" x14ac:dyDescent="0.35">
      <c r="A3" t="s">
        <v>13</v>
      </c>
      <c r="B3">
        <v>0.1</v>
      </c>
      <c r="C3">
        <v>0.1</v>
      </c>
    </row>
    <row r="4" spans="1:3" x14ac:dyDescent="0.35">
      <c r="A4" t="s">
        <v>0</v>
      </c>
      <c r="B4">
        <v>1.7</v>
      </c>
      <c r="C4">
        <v>3.2</v>
      </c>
    </row>
    <row r="5" spans="1:3" x14ac:dyDescent="0.35">
      <c r="A5" t="s">
        <v>15</v>
      </c>
      <c r="B5">
        <v>6.3</v>
      </c>
      <c r="C5">
        <v>7.5</v>
      </c>
    </row>
    <row r="6" spans="1:3" x14ac:dyDescent="0.35">
      <c r="A6" t="s">
        <v>16</v>
      </c>
      <c r="B6">
        <v>100</v>
      </c>
      <c r="C6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 non-heuristic</vt:lpstr>
      <vt:lpstr>Analysis heuristic</vt:lpstr>
      <vt:lpstr>Analysis both</vt:lpstr>
      <vt:lpstr>Plot Problem 1</vt:lpstr>
      <vt:lpstr>Plot Problem 2</vt:lpstr>
      <vt:lpstr>Plot 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2017-12-19T21:52:32Z</dcterms:modified>
</cp:coreProperties>
</file>