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50" activeTab="1" xr2:uid="{00000000-000D-0000-FFFF-FFFF00000000}"/>
  </bookViews>
  <sheets>
    <sheet name="Raw analysis" sheetId="2" r:id="rId1"/>
    <sheet name="Analysis for submission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7" i="3" l="1"/>
  <c r="O5" i="3"/>
  <c r="O4" i="3"/>
  <c r="O3" i="3"/>
  <c r="J5" i="3"/>
  <c r="J4" i="3"/>
  <c r="J3" i="3"/>
  <c r="E5" i="3"/>
  <c r="E4" i="3"/>
  <c r="E3" i="3"/>
  <c r="L7" i="3"/>
  <c r="M7" i="3"/>
  <c r="H7" i="3"/>
  <c r="G7" i="3"/>
  <c r="J7" i="3" s="1"/>
  <c r="K7" i="3" s="1"/>
  <c r="B7" i="3"/>
  <c r="E7" i="3" s="1"/>
  <c r="F7" i="3" s="1"/>
  <c r="C7" i="3"/>
  <c r="N7" i="3"/>
  <c r="I7" i="3"/>
  <c r="D7" i="3"/>
  <c r="P3" i="3" l="1"/>
  <c r="K3" i="3"/>
  <c r="F4" i="3"/>
  <c r="F3" i="3"/>
  <c r="F5" i="3"/>
  <c r="K4" i="3"/>
  <c r="P5" i="3"/>
  <c r="P4" i="3"/>
  <c r="P7" i="3"/>
  <c r="K5" i="3"/>
</calcChain>
</file>

<file path=xl/sharedStrings.xml><?xml version="1.0" encoding="utf-8"?>
<sst xmlns="http://schemas.openxmlformats.org/spreadsheetml/2006/main" count="43" uniqueCount="19">
  <si>
    <t>breadth_first_search</t>
  </si>
  <si>
    <t>Goal Tests</t>
  </si>
  <si>
    <t>depth_first_graph_search</t>
  </si>
  <si>
    <t>uniform_cost_search</t>
  </si>
  <si>
    <t>Search / Problem</t>
  </si>
  <si>
    <t>Problem 1</t>
  </si>
  <si>
    <t>Problem 2</t>
  </si>
  <si>
    <t>Problem 3</t>
  </si>
  <si>
    <t>Expansions</t>
  </si>
  <si>
    <t>Time elapsed</t>
  </si>
  <si>
    <t>Plan Length</t>
  </si>
  <si>
    <t>Nr node expansions</t>
  </si>
  <si>
    <t>Time elapsed [s]</t>
  </si>
  <si>
    <t>Best Result</t>
  </si>
  <si>
    <t>Optimality [%]</t>
  </si>
  <si>
    <t>Weight</t>
  </si>
  <si>
    <t>Optimality [Relative]</t>
  </si>
  <si>
    <t>breadth_first</t>
  </si>
  <si>
    <t>depth_first_graph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</si>
</sst>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C6EFCE"/>
      </patternFill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0" borderId="0" xfId="0" applyAlignment="1"/>
    <xf numFmtId="0" fontId="0" fillId="0" borderId="0" xfId="0" applyAlignment="1"/>
    <xf numFmtId="0" fontId="0" fillId="4" borderId="0" xfId="0" applyFill="1"/>
    <xf numFmtId="0" fontId="0" fillId="0" borderId="0" xfId="0" applyAlignment="1">
      <alignment textRotation="60"/>
    </xf>
    <xf numFmtId="164" fontId="0" fillId="0" borderId="0" xfId="0" applyNumberFormat="1"/>
    <xf numFmtId="165" fontId="0" fillId="0" borderId="0" xfId="0" applyNumberFormat="1"/>
    <xf numFmtId="0" fontId="1" fillId="3" borderId="0" xfId="1"/>
    <xf numFmtId="0" fontId="2" fillId="4" borderId="1" xfId="0" applyFont="1" applyFill="1" applyBorder="1"/>
    <xf numFmtId="0" fontId="2" fillId="4" borderId="4" xfId="0" applyFont="1" applyFill="1" applyBorder="1"/>
    <xf numFmtId="164" fontId="2" fillId="4" borderId="5" xfId="0" applyNumberFormat="1" applyFont="1" applyFill="1" applyBorder="1"/>
    <xf numFmtId="0" fontId="2" fillId="4" borderId="5" xfId="0" applyFont="1" applyFill="1" applyBorder="1"/>
    <xf numFmtId="165" fontId="2" fillId="4" borderId="5" xfId="0" applyNumberFormat="1" applyFont="1" applyFill="1" applyBorder="1"/>
    <xf numFmtId="0" fontId="2" fillId="4" borderId="6" xfId="0" applyFont="1" applyFill="1" applyBorder="1"/>
    <xf numFmtId="0" fontId="2" fillId="4" borderId="1" xfId="0" applyFont="1" applyFill="1" applyBorder="1" applyAlignment="1">
      <alignment textRotation="90"/>
    </xf>
    <xf numFmtId="0" fontId="2" fillId="4" borderId="4" xfId="0" applyFont="1" applyFill="1" applyBorder="1" applyAlignment="1">
      <alignment textRotation="90"/>
    </xf>
    <xf numFmtId="164" fontId="2" fillId="4" borderId="5" xfId="0" applyNumberFormat="1" applyFont="1" applyFill="1" applyBorder="1" applyAlignment="1">
      <alignment textRotation="90"/>
    </xf>
    <xf numFmtId="0" fontId="2" fillId="4" borderId="5" xfId="0" applyFont="1" applyFill="1" applyBorder="1" applyAlignment="1">
      <alignment textRotation="90"/>
    </xf>
    <xf numFmtId="165" fontId="2" fillId="4" borderId="5" xfId="0" applyNumberFormat="1" applyFont="1" applyFill="1" applyBorder="1" applyAlignment="1">
      <alignment textRotation="90"/>
    </xf>
    <xf numFmtId="0" fontId="3" fillId="4" borderId="6" xfId="0" applyFont="1" applyFill="1" applyBorder="1" applyAlignment="1">
      <alignment textRotation="90"/>
    </xf>
    <xf numFmtId="0" fontId="2" fillId="4" borderId="7" xfId="0" applyFont="1" applyFill="1" applyBorder="1"/>
    <xf numFmtId="0" fontId="2" fillId="0" borderId="2" xfId="0" applyFont="1" applyBorder="1"/>
    <xf numFmtId="164" fontId="2" fillId="0" borderId="0" xfId="0" applyNumberFormat="1" applyFont="1" applyBorder="1"/>
    <xf numFmtId="0" fontId="2" fillId="0" borderId="0" xfId="0" applyFont="1" applyBorder="1"/>
    <xf numFmtId="165" fontId="2" fillId="0" borderId="0" xfId="0" applyNumberFormat="1" applyFont="1" applyBorder="1"/>
    <xf numFmtId="166" fontId="2" fillId="0" borderId="3" xfId="0" applyNumberFormat="1" applyFont="1" applyBorder="1"/>
    <xf numFmtId="0" fontId="2" fillId="0" borderId="7" xfId="0" applyFont="1" applyBorder="1"/>
    <xf numFmtId="0" fontId="4" fillId="4" borderId="1" xfId="0" applyFont="1" applyFill="1" applyBorder="1"/>
    <xf numFmtId="0" fontId="4" fillId="0" borderId="4" xfId="0" applyFont="1" applyBorder="1"/>
    <xf numFmtId="164" fontId="4" fillId="0" borderId="5" xfId="0" applyNumberFormat="1" applyFont="1" applyBorder="1"/>
    <xf numFmtId="0" fontId="4" fillId="0" borderId="5" xfId="0" applyFont="1" applyBorder="1"/>
    <xf numFmtId="165" fontId="4" fillId="0" borderId="5" xfId="0" applyNumberFormat="1" applyFont="1" applyBorder="1"/>
    <xf numFmtId="166" fontId="4" fillId="0" borderId="6" xfId="0" applyNumberFormat="1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BF82-F377-4EB1-8BA0-D118CCB1EAC5}">
  <dimension ref="A1:M5"/>
  <sheetViews>
    <sheetView workbookViewId="0">
      <selection activeCell="L11" sqref="L11"/>
    </sheetView>
  </sheetViews>
  <sheetFormatPr defaultRowHeight="14.5" x14ac:dyDescent="0.35"/>
  <cols>
    <col min="1" max="1" width="22.54296875" bestFit="1" customWidth="1"/>
    <col min="2" max="2" width="10.1796875" bestFit="1" customWidth="1"/>
    <col min="3" max="3" width="9.36328125" bestFit="1" customWidth="1"/>
    <col min="4" max="4" width="11.81640625" bestFit="1" customWidth="1"/>
    <col min="5" max="5" width="11.81640625" customWidth="1"/>
    <col min="6" max="6" width="10.1796875" bestFit="1" customWidth="1"/>
    <col min="7" max="7" width="9.36328125" bestFit="1" customWidth="1"/>
    <col min="8" max="8" width="10.26953125" bestFit="1" customWidth="1"/>
    <col min="9" max="9" width="10.26953125" customWidth="1"/>
    <col min="12" max="12" width="11.81640625" bestFit="1" customWidth="1"/>
    <col min="13" max="13" width="10.36328125" bestFit="1" customWidth="1"/>
  </cols>
  <sheetData>
    <row r="1" spans="1:13" x14ac:dyDescent="0.35">
      <c r="A1" t="s">
        <v>4</v>
      </c>
      <c r="B1" s="3" t="s">
        <v>5</v>
      </c>
      <c r="C1" s="3"/>
      <c r="D1" s="3"/>
      <c r="E1" s="2"/>
      <c r="F1" s="3" t="s">
        <v>6</v>
      </c>
      <c r="G1" s="3"/>
      <c r="H1" s="3"/>
      <c r="I1" s="2"/>
      <c r="J1" s="3" t="s">
        <v>7</v>
      </c>
      <c r="K1" s="3"/>
      <c r="L1" s="3"/>
    </row>
    <row r="2" spans="1:13" x14ac:dyDescent="0.35">
      <c r="B2" s="1" t="s">
        <v>8</v>
      </c>
      <c r="C2" s="1" t="s">
        <v>1</v>
      </c>
      <c r="D2" s="1" t="s">
        <v>9</v>
      </c>
      <c r="E2" s="1" t="s">
        <v>10</v>
      </c>
      <c r="F2" s="1" t="s">
        <v>8</v>
      </c>
      <c r="G2" s="1" t="s">
        <v>1</v>
      </c>
      <c r="H2" s="1" t="s">
        <v>9</v>
      </c>
      <c r="I2" s="1" t="s">
        <v>10</v>
      </c>
      <c r="J2" s="1" t="s">
        <v>8</v>
      </c>
      <c r="K2" s="1" t="s">
        <v>1</v>
      </c>
      <c r="L2" s="1" t="s">
        <v>9</v>
      </c>
      <c r="M2" s="1" t="s">
        <v>10</v>
      </c>
    </row>
    <row r="3" spans="1:13" x14ac:dyDescent="0.35">
      <c r="A3" s="1" t="s">
        <v>0</v>
      </c>
      <c r="B3">
        <v>43</v>
      </c>
      <c r="C3">
        <v>56</v>
      </c>
      <c r="D3">
        <v>1.8091453933487898E-2</v>
      </c>
      <c r="E3">
        <v>6</v>
      </c>
      <c r="F3">
        <v>3343</v>
      </c>
      <c r="G3">
        <v>4609</v>
      </c>
      <c r="H3">
        <v>6.45084487761806</v>
      </c>
      <c r="I3">
        <v>9</v>
      </c>
      <c r="J3">
        <v>14663</v>
      </c>
      <c r="K3">
        <v>18098</v>
      </c>
      <c r="L3">
        <v>33.9599423411712</v>
      </c>
      <c r="M3">
        <v>12</v>
      </c>
    </row>
    <row r="4" spans="1:13" x14ac:dyDescent="0.35">
      <c r="A4" s="1" t="s">
        <v>2</v>
      </c>
      <c r="B4">
        <v>21</v>
      </c>
      <c r="C4">
        <v>22</v>
      </c>
      <c r="D4">
        <v>8.7875550132369001E-3</v>
      </c>
      <c r="E4">
        <v>20</v>
      </c>
      <c r="F4">
        <v>624</v>
      </c>
      <c r="G4">
        <v>625</v>
      </c>
      <c r="H4">
        <v>2.4912660977430501</v>
      </c>
      <c r="I4">
        <v>619</v>
      </c>
      <c r="J4">
        <v>408</v>
      </c>
      <c r="K4">
        <v>409</v>
      </c>
      <c r="L4">
        <v>1.36192028835546</v>
      </c>
      <c r="M4">
        <v>392</v>
      </c>
    </row>
    <row r="5" spans="1:13" x14ac:dyDescent="0.35">
      <c r="A5" s="1" t="s">
        <v>3</v>
      </c>
      <c r="B5">
        <v>55</v>
      </c>
      <c r="C5">
        <v>57</v>
      </c>
      <c r="D5">
        <v>2.2538500962428199E-2</v>
      </c>
      <c r="E5">
        <v>6</v>
      </c>
      <c r="F5">
        <v>4853</v>
      </c>
      <c r="G5">
        <v>4855</v>
      </c>
      <c r="H5">
        <v>9.2177382144056104</v>
      </c>
      <c r="I5">
        <v>9</v>
      </c>
      <c r="J5">
        <v>18223</v>
      </c>
      <c r="K5">
        <v>18225</v>
      </c>
      <c r="L5">
        <v>42.0495253264003</v>
      </c>
      <c r="M5">
        <v>12</v>
      </c>
    </row>
  </sheetData>
  <mergeCells count="3">
    <mergeCell ref="B1:D1"/>
    <mergeCell ref="F1:H1"/>
    <mergeCell ref="J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CDEA-7BF0-4662-8493-8E2B81DD66BF}">
  <dimension ref="A1:P8"/>
  <sheetViews>
    <sheetView tabSelected="1" workbookViewId="0">
      <selection activeCell="R7" sqref="R7"/>
    </sheetView>
  </sheetViews>
  <sheetFormatPr defaultRowHeight="14.5" x14ac:dyDescent="0.35"/>
  <cols>
    <col min="1" max="1" width="18" customWidth="1"/>
    <col min="2" max="2" width="3.453125" customWidth="1"/>
    <col min="3" max="3" width="4.54296875" style="6" bestFit="1" customWidth="1"/>
    <col min="4" max="4" width="2.90625" bestFit="1" customWidth="1"/>
    <col min="5" max="5" width="5.36328125" style="7" bestFit="1" customWidth="1"/>
    <col min="6" max="6" width="5.7265625" bestFit="1" customWidth="1"/>
    <col min="7" max="7" width="4.26953125" customWidth="1"/>
    <col min="8" max="8" width="4.54296875" style="6" bestFit="1" customWidth="1"/>
    <col min="9" max="9" width="3.26953125" bestFit="1" customWidth="1"/>
    <col min="10" max="10" width="5.36328125" style="7" bestFit="1" customWidth="1"/>
    <col min="11" max="11" width="5.7265625" bestFit="1" customWidth="1"/>
    <col min="12" max="12" width="6.1796875" customWidth="1"/>
    <col min="13" max="13" width="5.36328125" style="6" bestFit="1" customWidth="1"/>
    <col min="14" max="14" width="3.26953125" style="6" bestFit="1" customWidth="1"/>
    <col min="15" max="15" width="5.36328125" style="7" bestFit="1" customWidth="1"/>
    <col min="16" max="16" width="5.7265625" style="7" bestFit="1" customWidth="1"/>
  </cols>
  <sheetData>
    <row r="1" spans="1:16" ht="15" thickBot="1" x14ac:dyDescent="0.4">
      <c r="A1" s="9" t="s">
        <v>4</v>
      </c>
      <c r="B1" s="10" t="s">
        <v>5</v>
      </c>
      <c r="C1" s="11"/>
      <c r="D1" s="12"/>
      <c r="E1" s="13"/>
      <c r="F1" s="14"/>
      <c r="G1" s="10" t="s">
        <v>6</v>
      </c>
      <c r="H1" s="11"/>
      <c r="I1" s="12"/>
      <c r="J1" s="13"/>
      <c r="K1" s="14"/>
      <c r="L1" s="10" t="s">
        <v>7</v>
      </c>
      <c r="M1" s="11"/>
      <c r="N1" s="12"/>
      <c r="O1" s="13"/>
      <c r="P1" s="14"/>
    </row>
    <row r="2" spans="1:16" s="5" customFormat="1" ht="83" thickBot="1" x14ac:dyDescent="0.4">
      <c r="A2" s="15"/>
      <c r="B2" s="16" t="s">
        <v>11</v>
      </c>
      <c r="C2" s="17" t="s">
        <v>12</v>
      </c>
      <c r="D2" s="18" t="s">
        <v>10</v>
      </c>
      <c r="E2" s="19" t="s">
        <v>16</v>
      </c>
      <c r="F2" s="20" t="s">
        <v>14</v>
      </c>
      <c r="G2" s="16" t="s">
        <v>11</v>
      </c>
      <c r="H2" s="17" t="s">
        <v>12</v>
      </c>
      <c r="I2" s="18" t="s">
        <v>10</v>
      </c>
      <c r="J2" s="19" t="s">
        <v>16</v>
      </c>
      <c r="K2" s="20" t="s">
        <v>14</v>
      </c>
      <c r="L2" s="16" t="s">
        <v>11</v>
      </c>
      <c r="M2" s="17" t="s">
        <v>12</v>
      </c>
      <c r="N2" s="17" t="s">
        <v>10</v>
      </c>
      <c r="O2" s="19" t="s">
        <v>16</v>
      </c>
      <c r="P2" s="20" t="s">
        <v>14</v>
      </c>
    </row>
    <row r="3" spans="1:16" x14ac:dyDescent="0.35">
      <c r="A3" s="21" t="s">
        <v>17</v>
      </c>
      <c r="B3" s="22">
        <v>43</v>
      </c>
      <c r="C3" s="23">
        <v>1.8091454E-2</v>
      </c>
      <c r="D3" s="24">
        <v>6</v>
      </c>
      <c r="E3" s="25">
        <f>1/(B3*POWER(D3,$D$8))</f>
        <v>6.459948320413437E-4</v>
      </c>
      <c r="F3" s="26">
        <f>E3/E$7</f>
        <v>0.48837209302325585</v>
      </c>
      <c r="G3" s="22">
        <v>3343</v>
      </c>
      <c r="H3" s="23">
        <v>6.4508448779999998</v>
      </c>
      <c r="I3" s="24">
        <v>9</v>
      </c>
      <c r="J3" s="25">
        <f>1/(G3*POWER(I3,$D$8))</f>
        <v>3.6929940210426797E-6</v>
      </c>
      <c r="K3" s="26">
        <f>J3/J$7</f>
        <v>0.1866586897995812</v>
      </c>
      <c r="L3" s="22">
        <v>14663</v>
      </c>
      <c r="M3" s="23">
        <v>33.959942339999998</v>
      </c>
      <c r="N3" s="24">
        <v>12</v>
      </c>
      <c r="O3" s="25">
        <f>1/(L3*POWER(N3,$D$8))</f>
        <v>4.7360324929717276E-7</v>
      </c>
      <c r="P3" s="26">
        <f>O3/O$7</f>
        <v>2.7825138102707491E-2</v>
      </c>
    </row>
    <row r="4" spans="1:16" x14ac:dyDescent="0.35">
      <c r="A4" s="21" t="s">
        <v>18</v>
      </c>
      <c r="B4" s="22">
        <v>21</v>
      </c>
      <c r="C4" s="23">
        <v>8.7875550000000007E-3</v>
      </c>
      <c r="D4" s="24">
        <v>20</v>
      </c>
      <c r="E4" s="25">
        <f>1/(B4*POWER(D4,$D$8))</f>
        <v>1.1904761904761905E-4</v>
      </c>
      <c r="F4" s="26">
        <f>E4/E$7</f>
        <v>9.0000000000000011E-2</v>
      </c>
      <c r="G4" s="22">
        <v>624</v>
      </c>
      <c r="H4" s="23">
        <v>2.4912660980000001</v>
      </c>
      <c r="I4" s="24">
        <v>619</v>
      </c>
      <c r="J4" s="25">
        <f>1/(G4*POWER(I4,$D$8))</f>
        <v>4.1824823052557606E-9</v>
      </c>
      <c r="K4" s="26">
        <f>J4/J$7</f>
        <v>2.1139938563684716E-4</v>
      </c>
      <c r="L4" s="22">
        <v>408</v>
      </c>
      <c r="M4" s="23">
        <v>1.3619202880000001</v>
      </c>
      <c r="N4" s="24">
        <v>392</v>
      </c>
      <c r="O4" s="25">
        <f>1/(L4*POWER(N4,$D$8))</f>
        <v>1.5950257654082041E-8</v>
      </c>
      <c r="P4" s="26">
        <f>O4/O$7</f>
        <v>9.3710953769262804E-4</v>
      </c>
    </row>
    <row r="5" spans="1:16" x14ac:dyDescent="0.35">
      <c r="A5" s="21" t="s">
        <v>3</v>
      </c>
      <c r="B5" s="22">
        <v>55</v>
      </c>
      <c r="C5" s="23">
        <v>2.2538500999999999E-2</v>
      </c>
      <c r="D5" s="24">
        <v>6</v>
      </c>
      <c r="E5" s="25">
        <f>1/(B5*POWER(D5,$D$8))</f>
        <v>5.0505050505050505E-4</v>
      </c>
      <c r="F5" s="26">
        <f>E5/E$7</f>
        <v>0.38181818181818183</v>
      </c>
      <c r="G5" s="22">
        <v>4853</v>
      </c>
      <c r="H5" s="23">
        <v>9.2177382140000006</v>
      </c>
      <c r="I5" s="24">
        <v>9</v>
      </c>
      <c r="J5" s="25">
        <f>1/(G5*POWER(I5,$D$8))</f>
        <v>2.5439272640316669E-6</v>
      </c>
      <c r="K5" s="26">
        <f>J5/J$7</f>
        <v>0.12858025963321656</v>
      </c>
      <c r="L5" s="22">
        <v>18223</v>
      </c>
      <c r="M5" s="23">
        <v>42.049525330000002</v>
      </c>
      <c r="N5" s="24">
        <v>12</v>
      </c>
      <c r="O5" s="25">
        <f>1/(L5*POWER(N5,$D$8))</f>
        <v>3.8108129531056601E-7</v>
      </c>
      <c r="P5" s="26">
        <f>O5/O$7</f>
        <v>2.2389288262086374E-2</v>
      </c>
    </row>
    <row r="6" spans="1:16" ht="15" thickBot="1" x14ac:dyDescent="0.4">
      <c r="A6" s="27"/>
      <c r="B6" s="22"/>
      <c r="C6" s="23"/>
      <c r="D6" s="24"/>
      <c r="E6" s="25"/>
      <c r="F6" s="26"/>
      <c r="G6" s="22"/>
      <c r="H6" s="23"/>
      <c r="I6" s="24"/>
      <c r="J6" s="25"/>
      <c r="K6" s="26"/>
      <c r="L6" s="22"/>
      <c r="M6" s="23"/>
      <c r="N6" s="23"/>
      <c r="O6" s="25"/>
      <c r="P6" s="26"/>
    </row>
    <row r="7" spans="1:16" ht="15" thickBot="1" x14ac:dyDescent="0.4">
      <c r="A7" s="28" t="s">
        <v>13</v>
      </c>
      <c r="B7" s="29">
        <f>MIN(B3:B5)</f>
        <v>21</v>
      </c>
      <c r="C7" s="30">
        <f>MIN(C3:C5)</f>
        <v>8.7875550000000007E-3</v>
      </c>
      <c r="D7" s="31">
        <f>MIN(D3:D5)</f>
        <v>6</v>
      </c>
      <c r="E7" s="32">
        <f>1/(B7*POWER(D7,$D$8))</f>
        <v>1.3227513227513227E-3</v>
      </c>
      <c r="F7" s="33">
        <f>E7/E$7</f>
        <v>1</v>
      </c>
      <c r="G7" s="29">
        <f>MIN(G3:G5)</f>
        <v>624</v>
      </c>
      <c r="H7" s="30">
        <f>MIN(H3:H5)</f>
        <v>2.4912660980000001</v>
      </c>
      <c r="I7" s="31">
        <f>MIN(I3:I5)</f>
        <v>9</v>
      </c>
      <c r="J7" s="32">
        <f>1/(G7*POWER(I7,$D$8))</f>
        <v>1.9784742006964229E-5</v>
      </c>
      <c r="K7" s="33">
        <f>J7/J$7</f>
        <v>1</v>
      </c>
      <c r="L7" s="29">
        <f>MIN(L3:L5)</f>
        <v>408</v>
      </c>
      <c r="M7" s="30">
        <f>MIN(M3:M5)</f>
        <v>1.3619202880000001</v>
      </c>
      <c r="N7" s="31">
        <f>MIN(N3:N5)</f>
        <v>12</v>
      </c>
      <c r="O7" s="32">
        <f>1/(L7*POWER(N7,$D$8))</f>
        <v>1.7020697167755993E-5</v>
      </c>
      <c r="P7" s="33">
        <f>O7/O$7</f>
        <v>1</v>
      </c>
    </row>
    <row r="8" spans="1:16" x14ac:dyDescent="0.35">
      <c r="A8" s="4" t="s">
        <v>15</v>
      </c>
      <c r="D8" s="8">
        <v>2</v>
      </c>
    </row>
  </sheetData>
  <pageMargins left="0.7" right="0.7" top="0.75" bottom="0.75" header="0.3" footer="0.3"/>
  <pageSetup paperSize="9" orientation="portrait" horizontalDpi="0" verticalDpi="0" r:id="rId1"/>
  <ignoredErrors>
    <ignoredError sqref="E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analysis</vt:lpstr>
      <vt:lpstr>Analysis for submission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2017-12-13T19:16:44Z</dcterms:modified>
</cp:coreProperties>
</file>