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5955" activeTab="3"/>
  </bookViews>
  <sheets>
    <sheet name="DatosGrales" sheetId="1" r:id="rId1"/>
    <sheet name="Neuropsi_resumido" sheetId="7" r:id="rId2"/>
    <sheet name="Neuropsi_resumidoX_ÁREAS" sheetId="8" r:id="rId3"/>
    <sheet name="Neuropsi_detall" sheetId="4" r:id="rId4"/>
    <sheet name="MMSE_DETAL" sheetId="6" r:id="rId5"/>
    <sheet name="MMSE SATS KATZ" sheetId="2" r:id="rId6"/>
    <sheet name="GDS" sheetId="3" r:id="rId7"/>
    <sheet name="KATZ" sheetId="5" r:id="rId8"/>
  </sheets>
  <calcPr calcId="145621"/>
</workbook>
</file>

<file path=xl/calcChain.xml><?xml version="1.0" encoding="utf-8"?>
<calcChain xmlns="http://schemas.openxmlformats.org/spreadsheetml/2006/main">
  <c r="L6" i="8" l="1"/>
  <c r="L5" i="8"/>
  <c r="L7" i="8"/>
  <c r="L11" i="8" s="1"/>
  <c r="L8" i="8"/>
  <c r="L9" i="8"/>
  <c r="L14" i="8"/>
  <c r="N5" i="8" s="1"/>
  <c r="O5" i="8" s="1"/>
  <c r="L15" i="8"/>
  <c r="L16" i="8"/>
  <c r="L17" i="8"/>
  <c r="E20" i="8"/>
  <c r="D20" i="8"/>
  <c r="E19" i="8"/>
  <c r="D19" i="8"/>
  <c r="E12" i="8"/>
  <c r="D12" i="8"/>
  <c r="N11" i="8"/>
  <c r="O11" i="8" s="1"/>
  <c r="E11" i="8"/>
  <c r="D11" i="8"/>
  <c r="N8" i="8"/>
  <c r="O8" i="8" s="1"/>
  <c r="AM14" i="7"/>
  <c r="AM19" i="7" s="1"/>
  <c r="AM6" i="7"/>
  <c r="AM11" i="7" s="1"/>
  <c r="AM7" i="7"/>
  <c r="AM8" i="7"/>
  <c r="AM9" i="7"/>
  <c r="AM15" i="7"/>
  <c r="AM16" i="7"/>
  <c r="AM20" i="7" s="1"/>
  <c r="AM17" i="7"/>
  <c r="AM5" i="7"/>
  <c r="AM12" i="7" s="1"/>
  <c r="AE14" i="7"/>
  <c r="AE15" i="7"/>
  <c r="AE16" i="7"/>
  <c r="AE17" i="7"/>
  <c r="AE6" i="7"/>
  <c r="AE7" i="7"/>
  <c r="AE12" i="7" s="1"/>
  <c r="AE8" i="7"/>
  <c r="AE9" i="7"/>
  <c r="AE5" i="7"/>
  <c r="AE11" i="7" s="1"/>
  <c r="AA14" i="7"/>
  <c r="AA20" i="7" s="1"/>
  <c r="AA15" i="7"/>
  <c r="AA16" i="7"/>
  <c r="AA17" i="7"/>
  <c r="AA6" i="7"/>
  <c r="AA7" i="7"/>
  <c r="AA8" i="7"/>
  <c r="AA9" i="7"/>
  <c r="AA5" i="7"/>
  <c r="AA12" i="7" s="1"/>
  <c r="U15" i="7"/>
  <c r="U16" i="7"/>
  <c r="U17" i="7"/>
  <c r="U14" i="7"/>
  <c r="U20" i="7" s="1"/>
  <c r="U6" i="7"/>
  <c r="U7" i="7"/>
  <c r="U8" i="7"/>
  <c r="U9" i="7"/>
  <c r="U12" i="7" s="1"/>
  <c r="U5" i="7"/>
  <c r="U11" i="7" s="1"/>
  <c r="N5" i="7"/>
  <c r="N12" i="7" s="1"/>
  <c r="N14" i="7"/>
  <c r="N20" i="7" s="1"/>
  <c r="N15" i="7"/>
  <c r="N16" i="7"/>
  <c r="N17" i="7"/>
  <c r="N6" i="7"/>
  <c r="N11" i="7" s="1"/>
  <c r="N7" i="7"/>
  <c r="N8" i="7"/>
  <c r="N9" i="7"/>
  <c r="U19" i="7" l="1"/>
  <c r="AE20" i="7"/>
  <c r="AA11" i="7"/>
  <c r="AE19" i="7"/>
  <c r="AA19" i="7"/>
  <c r="N19" i="7"/>
  <c r="L12" i="8"/>
  <c r="L19" i="8"/>
  <c r="L20" i="8"/>
  <c r="J6" i="7"/>
  <c r="J7" i="7"/>
  <c r="J8" i="7"/>
  <c r="J9" i="7"/>
  <c r="J14" i="7"/>
  <c r="J15" i="7"/>
  <c r="J16" i="7"/>
  <c r="J17" i="7"/>
  <c r="J5" i="7"/>
  <c r="AL20" i="7"/>
  <c r="AK20" i="7"/>
  <c r="AJ20" i="7"/>
  <c r="AI20" i="7"/>
  <c r="AH20" i="7"/>
  <c r="AG20" i="7"/>
  <c r="AF20" i="7"/>
  <c r="AD20" i="7"/>
  <c r="AC20" i="7"/>
  <c r="AB20" i="7"/>
  <c r="Z20" i="7"/>
  <c r="Y20" i="7"/>
  <c r="X20" i="7"/>
  <c r="W20" i="7"/>
  <c r="V20" i="7"/>
  <c r="T20" i="7"/>
  <c r="S20" i="7"/>
  <c r="R20" i="7"/>
  <c r="Q20" i="7"/>
  <c r="P20" i="7"/>
  <c r="O20" i="7"/>
  <c r="M20" i="7"/>
  <c r="L20" i="7"/>
  <c r="K20" i="7"/>
  <c r="I20" i="7"/>
  <c r="H20" i="7"/>
  <c r="G20" i="7"/>
  <c r="E20" i="7"/>
  <c r="D20" i="7"/>
  <c r="AL19" i="7"/>
  <c r="AK19" i="7"/>
  <c r="AJ19" i="7"/>
  <c r="AI19" i="7"/>
  <c r="AH19" i="7"/>
  <c r="AG19" i="7"/>
  <c r="AF19" i="7"/>
  <c r="AD19" i="7"/>
  <c r="AC19" i="7"/>
  <c r="AB19" i="7"/>
  <c r="Z19" i="7"/>
  <c r="Y19" i="7"/>
  <c r="X19" i="7"/>
  <c r="W19" i="7"/>
  <c r="V19" i="7"/>
  <c r="T19" i="7"/>
  <c r="S19" i="7"/>
  <c r="R19" i="7"/>
  <c r="Q19" i="7"/>
  <c r="P19" i="7"/>
  <c r="O19" i="7"/>
  <c r="M19" i="7"/>
  <c r="L19" i="7"/>
  <c r="K19" i="7"/>
  <c r="I19" i="7"/>
  <c r="H19" i="7"/>
  <c r="G19" i="7"/>
  <c r="E19" i="7"/>
  <c r="D19" i="7"/>
  <c r="AL12" i="7"/>
  <c r="AK12" i="7"/>
  <c r="AJ12" i="7"/>
  <c r="AI12" i="7"/>
  <c r="AH12" i="7"/>
  <c r="AG12" i="7"/>
  <c r="AF12" i="7"/>
  <c r="AD12" i="7"/>
  <c r="AC12" i="7"/>
  <c r="AB12" i="7"/>
  <c r="Z12" i="7"/>
  <c r="Y12" i="7"/>
  <c r="X12" i="7"/>
  <c r="W12" i="7"/>
  <c r="V12" i="7"/>
  <c r="T12" i="7"/>
  <c r="S12" i="7"/>
  <c r="R12" i="7"/>
  <c r="Q12" i="7"/>
  <c r="P12" i="7"/>
  <c r="O12" i="7"/>
  <c r="M12" i="7"/>
  <c r="L12" i="7"/>
  <c r="K12" i="7"/>
  <c r="I12" i="7"/>
  <c r="H12" i="7"/>
  <c r="G12" i="7"/>
  <c r="E12" i="7"/>
  <c r="D12" i="7"/>
  <c r="AP11" i="7"/>
  <c r="AQ11" i="7" s="1"/>
  <c r="AL11" i="7"/>
  <c r="AK11" i="7"/>
  <c r="AJ11" i="7"/>
  <c r="AI11" i="7"/>
  <c r="AH11" i="7"/>
  <c r="AG11" i="7"/>
  <c r="AF11" i="7"/>
  <c r="AD11" i="7"/>
  <c r="AC11" i="7"/>
  <c r="AB11" i="7"/>
  <c r="Z11" i="7"/>
  <c r="Y11" i="7"/>
  <c r="X11" i="7"/>
  <c r="W11" i="7"/>
  <c r="V11" i="7"/>
  <c r="T11" i="7"/>
  <c r="S11" i="7"/>
  <c r="R11" i="7"/>
  <c r="Q11" i="7"/>
  <c r="P11" i="7"/>
  <c r="O11" i="7"/>
  <c r="M11" i="7"/>
  <c r="L11" i="7"/>
  <c r="K11" i="7"/>
  <c r="I11" i="7"/>
  <c r="H11" i="7"/>
  <c r="G11" i="7"/>
  <c r="E11" i="7"/>
  <c r="D11" i="7"/>
  <c r="AP8" i="7"/>
  <c r="AQ8" i="7" s="1"/>
  <c r="J11" i="7" l="1"/>
  <c r="J12" i="7"/>
  <c r="J19" i="7"/>
  <c r="J20" i="7"/>
  <c r="AP5" i="7"/>
  <c r="AQ5" i="7" s="1"/>
  <c r="E11" i="4"/>
  <c r="E19" i="4"/>
  <c r="AI11" i="4"/>
  <c r="AJ11" i="4" s="1"/>
  <c r="D12" i="4"/>
  <c r="AI8" i="4"/>
  <c r="AJ8" i="4" s="1"/>
  <c r="E20" i="4" l="1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D20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D19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D11" i="4"/>
  <c r="AG8" i="4"/>
  <c r="AG9" i="4"/>
  <c r="M16" i="1" l="1"/>
  <c r="N16" i="1"/>
  <c r="O16" i="1"/>
  <c r="M17" i="1"/>
  <c r="N17" i="1"/>
  <c r="O17" i="1"/>
  <c r="M18" i="1"/>
  <c r="N18" i="1"/>
  <c r="O18" i="1"/>
  <c r="D19" i="6" l="1"/>
  <c r="E19" i="6"/>
  <c r="AK6" i="6" l="1"/>
  <c r="AK7" i="6"/>
  <c r="AK8" i="6"/>
  <c r="AK9" i="6"/>
  <c r="AK10" i="6"/>
  <c r="AK11" i="6"/>
  <c r="AK12" i="6"/>
  <c r="AK13" i="6"/>
  <c r="AK14" i="6"/>
  <c r="AK15" i="6"/>
  <c r="AK16" i="6"/>
  <c r="F16" i="2"/>
  <c r="H19" i="2"/>
  <c r="AJ19" i="6"/>
  <c r="AI19" i="6"/>
  <c r="AH19" i="6"/>
  <c r="AG19" i="6"/>
  <c r="AF19" i="6"/>
  <c r="AE19" i="6"/>
  <c r="AD19" i="6"/>
  <c r="AC19" i="6"/>
  <c r="AB19" i="6"/>
  <c r="AA19" i="6"/>
  <c r="Z19" i="6"/>
  <c r="Y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G5" i="4"/>
  <c r="AG16" i="4"/>
  <c r="AG23" i="4"/>
  <c r="AG17" i="4"/>
  <c r="AG14" i="4"/>
  <c r="AG15" i="4"/>
  <c r="AG6" i="4"/>
  <c r="AG7" i="4"/>
  <c r="AG24" i="4"/>
  <c r="AG22" i="4"/>
  <c r="AJ15" i="3"/>
  <c r="I16" i="2" s="1"/>
  <c r="G19" i="2"/>
  <c r="F19" i="6"/>
  <c r="T19" i="6"/>
  <c r="U19" i="6"/>
  <c r="V19" i="6"/>
  <c r="W19" i="6"/>
  <c r="X19" i="6"/>
  <c r="F15" i="2"/>
  <c r="AJ14" i="3"/>
  <c r="I15" i="2" s="1"/>
  <c r="AJ13" i="3"/>
  <c r="I13" i="2" s="1"/>
  <c r="I14" i="2"/>
  <c r="AJ2" i="3"/>
  <c r="AJ3" i="3"/>
  <c r="AJ4" i="3"/>
  <c r="AJ5" i="3"/>
  <c r="I5" i="2" s="1"/>
  <c r="AJ6" i="3"/>
  <c r="I6" i="2" s="1"/>
  <c r="AJ7" i="3"/>
  <c r="I7" i="2" s="1"/>
  <c r="AJ8" i="3"/>
  <c r="I8" i="2" s="1"/>
  <c r="AJ9" i="3"/>
  <c r="I9" i="2" s="1"/>
  <c r="AJ10" i="3"/>
  <c r="I10" i="2" s="1"/>
  <c r="AJ11" i="3"/>
  <c r="I11" i="2" s="1"/>
  <c r="H20" i="2"/>
  <c r="G20" i="2"/>
  <c r="F20" i="2"/>
  <c r="E20" i="2"/>
  <c r="D21" i="2"/>
  <c r="E19" i="2"/>
  <c r="D20" i="2"/>
  <c r="AJ12" i="3"/>
  <c r="I12" i="2" s="1"/>
  <c r="L21" i="2"/>
  <c r="M21" i="2"/>
  <c r="N21" i="2"/>
  <c r="O21" i="2"/>
  <c r="P21" i="2"/>
  <c r="K21" i="2"/>
  <c r="AK5" i="6"/>
  <c r="E22" i="6"/>
  <c r="D22" i="6"/>
  <c r="E21" i="6"/>
  <c r="D21" i="6"/>
  <c r="E20" i="6"/>
  <c r="D20" i="6"/>
  <c r="H18" i="1"/>
  <c r="G18" i="1"/>
  <c r="E16" i="1"/>
  <c r="E17" i="1"/>
  <c r="F17" i="1"/>
  <c r="G17" i="1"/>
  <c r="H17" i="1"/>
  <c r="I17" i="1"/>
  <c r="J17" i="1"/>
  <c r="K17" i="1"/>
  <c r="L17" i="1"/>
  <c r="K18" i="1"/>
  <c r="I18" i="1"/>
  <c r="J18" i="1"/>
  <c r="L18" i="1"/>
  <c r="H16" i="1"/>
  <c r="I16" i="1"/>
  <c r="J16" i="1"/>
  <c r="K16" i="1"/>
  <c r="L16" i="1"/>
  <c r="G16" i="1"/>
  <c r="F19" i="1"/>
  <c r="E19" i="1"/>
  <c r="F18" i="1"/>
  <c r="E18" i="1"/>
  <c r="F16" i="1"/>
  <c r="AI5" i="4" l="1"/>
  <c r="AJ5" i="4" s="1"/>
  <c r="AG20" i="4"/>
  <c r="AG19" i="4"/>
  <c r="AG12" i="4"/>
  <c r="AG11" i="4"/>
  <c r="I20" i="2"/>
  <c r="F19" i="2"/>
  <c r="I19" i="2"/>
</calcChain>
</file>

<file path=xl/sharedStrings.xml><?xml version="1.0" encoding="utf-8"?>
<sst xmlns="http://schemas.openxmlformats.org/spreadsheetml/2006/main" count="660" uniqueCount="210">
  <si>
    <t>NO. SUJ</t>
  </si>
  <si>
    <t>NOMBRE</t>
  </si>
  <si>
    <t>SEXO</t>
  </si>
  <si>
    <t>EDAD</t>
  </si>
  <si>
    <t>AÑOS ESC</t>
  </si>
  <si>
    <t>ENFERM</t>
  </si>
  <si>
    <t>DEPENDENCIA</t>
  </si>
  <si>
    <t>TRAUMAT CE</t>
  </si>
  <si>
    <t>NIVEL SOCIOECONOMICO</t>
  </si>
  <si>
    <t>Nombre</t>
  </si>
  <si>
    <t>No. De Expediente</t>
  </si>
  <si>
    <t>HA</t>
  </si>
  <si>
    <t>DIABETES</t>
  </si>
  <si>
    <t>SUEÑocasNun</t>
  </si>
  <si>
    <t>OTRAS</t>
  </si>
  <si>
    <t>VCR</t>
  </si>
  <si>
    <t>F</t>
  </si>
  <si>
    <t>Verónica Calderón Rodriguez</t>
  </si>
  <si>
    <t>RRU</t>
  </si>
  <si>
    <t>M</t>
  </si>
  <si>
    <t>Rafael Ruiz Uvaldo</t>
  </si>
  <si>
    <t>MSB</t>
  </si>
  <si>
    <t>MGD</t>
  </si>
  <si>
    <t>MGG</t>
  </si>
  <si>
    <t>María García González</t>
  </si>
  <si>
    <t>JGZ</t>
  </si>
  <si>
    <t>José Victor Carlos García Zacarias</t>
  </si>
  <si>
    <t>MLH</t>
  </si>
  <si>
    <t>CGV</t>
  </si>
  <si>
    <t>CLO</t>
  </si>
  <si>
    <t>Cecilia Lugo Oropeza</t>
  </si>
  <si>
    <t>RLO</t>
  </si>
  <si>
    <t>Rosa Lugo Oropeza</t>
  </si>
  <si>
    <t>RMG</t>
  </si>
  <si>
    <t>AOP</t>
  </si>
  <si>
    <t>JGM</t>
  </si>
  <si>
    <t>NO TIENE</t>
  </si>
  <si>
    <t>AHJ</t>
  </si>
  <si>
    <t>JMS</t>
  </si>
  <si>
    <t>GMR</t>
  </si>
  <si>
    <t>MJH</t>
  </si>
  <si>
    <t>María Francisca Juarez Hernández</t>
  </si>
  <si>
    <t>MCG</t>
  </si>
  <si>
    <t>JAE</t>
  </si>
  <si>
    <t>Jacoba Arenas Escudero</t>
  </si>
  <si>
    <t>PA003</t>
  </si>
  <si>
    <t>PA0019</t>
  </si>
  <si>
    <t>JGGM</t>
  </si>
  <si>
    <t>C+</t>
  </si>
  <si>
    <t>MVJ</t>
  </si>
  <si>
    <t>RIDR</t>
  </si>
  <si>
    <t>A</t>
  </si>
  <si>
    <t>LRDR</t>
  </si>
  <si>
    <t>FCE</t>
  </si>
  <si>
    <t>EMT</t>
  </si>
  <si>
    <t>Eva María Molina Trinidad</t>
  </si>
  <si>
    <t>PA007</t>
  </si>
  <si>
    <t>MFGR</t>
  </si>
  <si>
    <t>GURM</t>
  </si>
  <si>
    <t>Ma. Felipa Guadalupe Gutierrez Rodriguez</t>
  </si>
  <si>
    <t>PA035</t>
  </si>
  <si>
    <t>PA008</t>
  </si>
  <si>
    <t>RCB</t>
  </si>
  <si>
    <t>D+</t>
  </si>
  <si>
    <t>TGF</t>
  </si>
  <si>
    <t>RAS</t>
  </si>
  <si>
    <t>C</t>
  </si>
  <si>
    <t>PA012</t>
  </si>
  <si>
    <t>RSB</t>
  </si>
  <si>
    <t>FGH</t>
  </si>
  <si>
    <t>Felicitas García Hernández</t>
  </si>
  <si>
    <t>PA015</t>
  </si>
  <si>
    <t>LIR</t>
  </si>
  <si>
    <t>EVR</t>
  </si>
  <si>
    <t>MSE</t>
  </si>
  <si>
    <t>PA032</t>
  </si>
  <si>
    <t>GRS</t>
  </si>
  <si>
    <t>MAR</t>
  </si>
  <si>
    <t>CMR</t>
  </si>
  <si>
    <t>AMS</t>
  </si>
  <si>
    <t>RAV</t>
  </si>
  <si>
    <t>GAM</t>
  </si>
  <si>
    <t>JEG</t>
  </si>
  <si>
    <t>SJ</t>
  </si>
  <si>
    <t>GHA</t>
  </si>
  <si>
    <t>Gabriel Hernández Arroyo</t>
  </si>
  <si>
    <t>JLO</t>
  </si>
  <si>
    <t>RPC</t>
  </si>
  <si>
    <t>VIM</t>
  </si>
  <si>
    <t>MCJ</t>
  </si>
  <si>
    <t>GPO</t>
  </si>
  <si>
    <t>MGP</t>
  </si>
  <si>
    <t>CRU</t>
  </si>
  <si>
    <t>MMR</t>
  </si>
  <si>
    <t>GCL</t>
  </si>
  <si>
    <t>MPP</t>
  </si>
  <si>
    <t>MRO</t>
  </si>
  <si>
    <t>IFR</t>
  </si>
  <si>
    <t>MHC</t>
  </si>
  <si>
    <t>AMPS</t>
  </si>
  <si>
    <t>EAEA</t>
  </si>
  <si>
    <t>MCP</t>
  </si>
  <si>
    <t>SRJ</t>
  </si>
  <si>
    <t>PRR</t>
  </si>
  <si>
    <t>VVR</t>
  </si>
  <si>
    <t>MEDIA</t>
  </si>
  <si>
    <t>DE</t>
  </si>
  <si>
    <t>MEDIANA/%</t>
  </si>
  <si>
    <t>MODA</t>
  </si>
  <si>
    <t>RANG0</t>
  </si>
  <si>
    <t>0 A 12 AÑOS</t>
  </si>
  <si>
    <t>0 A 4</t>
  </si>
  <si>
    <t>SUJ</t>
  </si>
  <si>
    <t>ESC</t>
  </si>
  <si>
    <t xml:space="preserve">PUNTUAC </t>
  </si>
  <si>
    <t>NORMALIZADA</t>
  </si>
  <si>
    <t>ORIENTACIÓN</t>
  </si>
  <si>
    <t>AT Y CON</t>
  </si>
  <si>
    <t>MEMORIA</t>
  </si>
  <si>
    <t>LENGUAJE</t>
  </si>
  <si>
    <t>LECTURA/ESCRIT</t>
  </si>
  <si>
    <t>FX EJECUT CONC Y MOT</t>
  </si>
  <si>
    <t>esc</t>
  </si>
  <si>
    <t>TIEMPO</t>
  </si>
  <si>
    <t>LUGAR</t>
  </si>
  <si>
    <t>PERSONA</t>
  </si>
  <si>
    <t>DÍG</t>
  </si>
  <si>
    <t>DETVIS</t>
  </si>
  <si>
    <t>20MEN3</t>
  </si>
  <si>
    <t>PALABRAS</t>
  </si>
  <si>
    <t>FIG SEMICOMP</t>
  </si>
  <si>
    <t>ESPONTÁN</t>
  </si>
  <si>
    <t>CATEG</t>
  </si>
  <si>
    <t>RECONOC</t>
  </si>
  <si>
    <t>EVOCFGASE</t>
  </si>
  <si>
    <t>DENOMI</t>
  </si>
  <si>
    <t>REPET</t>
  </si>
  <si>
    <t>COMPREN</t>
  </si>
  <si>
    <t>FLUIDSEM</t>
  </si>
  <si>
    <t>FLUIDFONO</t>
  </si>
  <si>
    <t>LECTURA</t>
  </si>
  <si>
    <t>DICT</t>
  </si>
  <si>
    <t>COPIADO</t>
  </si>
  <si>
    <t>SEMEJ</t>
  </si>
  <si>
    <t>CÁLCULO</t>
  </si>
  <si>
    <t>SECUENC</t>
  </si>
  <si>
    <t>MANO DER</t>
  </si>
  <si>
    <t>MANO IZQ</t>
  </si>
  <si>
    <t>MOV ALTER</t>
  </si>
  <si>
    <t>REACC OP</t>
  </si>
  <si>
    <t>NORMAL</t>
  </si>
  <si>
    <t>NORMAL ALTO</t>
  </si>
  <si>
    <t>ALT MODERADAS</t>
  </si>
  <si>
    <t>DC</t>
  </si>
  <si>
    <t>MMSE</t>
  </si>
  <si>
    <t>MEMORIA INMEDIATA</t>
  </si>
  <si>
    <t>AT Y CÁLC</t>
  </si>
  <si>
    <t>REC DIFERIDO</t>
  </si>
  <si>
    <t>LENG Y CON</t>
  </si>
  <si>
    <t>repetición</t>
  </si>
  <si>
    <t>comprensión</t>
  </si>
  <si>
    <t>SEM</t>
  </si>
  <si>
    <t>DIA</t>
  </si>
  <si>
    <t>MES</t>
  </si>
  <si>
    <t>AÑO</t>
  </si>
  <si>
    <t>HR</t>
  </si>
  <si>
    <t>PAÍS</t>
  </si>
  <si>
    <t>ESTADO</t>
  </si>
  <si>
    <t>CD</t>
  </si>
  <si>
    <t>COLONIA</t>
  </si>
  <si>
    <t>FLOR</t>
  </si>
  <si>
    <t>COCHE</t>
  </si>
  <si>
    <t>NARIZ</t>
  </si>
  <si>
    <t>LÁPIZ</t>
  </si>
  <si>
    <t>RELOJ</t>
  </si>
  <si>
    <t>tomar</t>
  </si>
  <si>
    <t>doblar</t>
  </si>
  <si>
    <t>poner</t>
  </si>
  <si>
    <t>cierre ojos</t>
  </si>
  <si>
    <t>frase suj y p</t>
  </si>
  <si>
    <t>pentág</t>
  </si>
  <si>
    <t>PUNT</t>
  </si>
  <si>
    <t>SATS</t>
  </si>
  <si>
    <t>KATZ</t>
  </si>
  <si>
    <t>DEP</t>
  </si>
  <si>
    <t>Paralisis facial, hipotiroides, columna, cataratas</t>
  </si>
  <si>
    <t>disminución ag visual y audit/antes, alcoholismo</t>
  </si>
  <si>
    <t>Puntaje</t>
  </si>
  <si>
    <t>DEPRESIÓN</t>
  </si>
  <si>
    <t>SIN DEPRESIÓN</t>
  </si>
  <si>
    <t>DEPRESIÓN LEVE</t>
  </si>
  <si>
    <t>BAÑARSE</t>
  </si>
  <si>
    <t>VESTIRSE</t>
  </si>
  <si>
    <t>RETRETE</t>
  </si>
  <si>
    <t>MOVILIDAD</t>
  </si>
  <si>
    <t>CONTINENCIA</t>
  </si>
  <si>
    <t>ALIMENTACIÓN</t>
  </si>
  <si>
    <t>LETRA</t>
  </si>
  <si>
    <t>B</t>
  </si>
  <si>
    <t xml:space="preserve">Otro </t>
  </si>
  <si>
    <t>G</t>
  </si>
  <si>
    <t>TMA</t>
  </si>
  <si>
    <t>EIA</t>
  </si>
  <si>
    <t>DEMENCIA</t>
  </si>
  <si>
    <t>fechaaplic</t>
  </si>
  <si>
    <t>t</t>
  </si>
  <si>
    <t>p</t>
  </si>
  <si>
    <t>neuropsi global</t>
  </si>
  <si>
    <t>edad</t>
  </si>
  <si>
    <t>escolaridad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</si>
</sst>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i/>
      <u/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7" fillId="3" borderId="0" xfId="2"/>
    <xf numFmtId="0" fontId="8" fillId="2" borderId="0" xfId="1" applyAlignment="1">
      <alignment horizontal="center"/>
    </xf>
    <xf numFmtId="0" fontId="8" fillId="2" borderId="0" xfId="1"/>
    <xf numFmtId="0" fontId="0" fillId="0" borderId="0" xfId="0" applyAlignment="1">
      <alignment horizontal="right"/>
    </xf>
    <xf numFmtId="0" fontId="7" fillId="3" borderId="0" xfId="2" applyAlignment="1">
      <alignment horizontal="right"/>
    </xf>
    <xf numFmtId="0" fontId="7" fillId="4" borderId="0" xfId="3" applyAlignment="1">
      <alignment horizontal="center" vertical="center"/>
    </xf>
    <xf numFmtId="0" fontId="7" fillId="4" borderId="0" xfId="3"/>
    <xf numFmtId="0" fontId="0" fillId="4" borderId="0" xfId="3" applyFont="1"/>
    <xf numFmtId="0" fontId="5" fillId="2" borderId="0" xfId="1" applyFont="1" applyAlignment="1">
      <alignment horizontal="center"/>
    </xf>
    <xf numFmtId="0" fontId="8" fillId="2" borderId="0" xfId="1" applyAlignment="1">
      <alignment horizontal="right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2" borderId="0" xfId="1" applyFont="1" applyAlignment="1">
      <alignment horizontal="center"/>
    </xf>
    <xf numFmtId="0" fontId="8" fillId="2" borderId="0" xfId="1" quotePrefix="1" applyAlignment="1">
      <alignment horizontal="center"/>
    </xf>
    <xf numFmtId="0" fontId="7" fillId="5" borderId="0" xfId="4"/>
    <xf numFmtId="0" fontId="7" fillId="5" borderId="0" xfId="4" applyAlignment="1">
      <alignment horizontal="center"/>
    </xf>
    <xf numFmtId="0" fontId="0" fillId="5" borderId="0" xfId="4" applyFont="1" applyAlignment="1">
      <alignment horizontal="center"/>
    </xf>
    <xf numFmtId="0" fontId="4" fillId="2" borderId="0" xfId="1" applyFont="1" applyAlignment="1">
      <alignment horizontal="center"/>
    </xf>
    <xf numFmtId="0" fontId="12" fillId="2" borderId="0" xfId="1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2" borderId="0" xfId="1" applyFont="1" applyAlignment="1">
      <alignment horizontal="center"/>
    </xf>
    <xf numFmtId="0" fontId="14" fillId="2" borderId="0" xfId="1" applyFont="1" applyAlignment="1">
      <alignment horizontal="center"/>
    </xf>
    <xf numFmtId="0" fontId="15" fillId="2" borderId="0" xfId="1" applyFont="1" applyAlignment="1">
      <alignment horizontal="center"/>
    </xf>
    <xf numFmtId="0" fontId="12" fillId="0" borderId="0" xfId="0" applyFont="1"/>
    <xf numFmtId="0" fontId="12" fillId="0" borderId="0" xfId="0" quotePrefix="1" applyFont="1"/>
    <xf numFmtId="0" fontId="16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164" fontId="0" fillId="0" borderId="0" xfId="0" applyNumberForma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0" borderId="0" xfId="0" applyFont="1"/>
    <xf numFmtId="1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16" fontId="17" fillId="0" borderId="0" xfId="0" applyNumberFormat="1" applyFont="1" applyAlignment="1">
      <alignment horizontal="center"/>
    </xf>
    <xf numFmtId="0" fontId="5" fillId="0" borderId="0" xfId="1" applyFont="1" applyFill="1" applyAlignment="1">
      <alignment horizontal="center"/>
    </xf>
    <xf numFmtId="0" fontId="17" fillId="0" borderId="0" xfId="0" applyFont="1"/>
    <xf numFmtId="0" fontId="18" fillId="0" borderId="0" xfId="0" applyFont="1"/>
    <xf numFmtId="0" fontId="12" fillId="0" borderId="0" xfId="0" quotePrefix="1" applyFont="1" applyAlignment="1">
      <alignment horizontal="center"/>
    </xf>
    <xf numFmtId="0" fontId="18" fillId="2" borderId="0" xfId="1" applyFont="1" applyAlignment="1">
      <alignment horizontal="center"/>
    </xf>
    <xf numFmtId="0" fontId="18" fillId="6" borderId="0" xfId="0" applyFont="1" applyFill="1" applyAlignment="1">
      <alignment horizontal="center"/>
    </xf>
    <xf numFmtId="0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0" borderId="0" xfId="1" applyFont="1" applyFill="1" applyAlignment="1">
      <alignment horizontal="center"/>
    </xf>
    <xf numFmtId="2" fontId="5" fillId="6" borderId="0" xfId="0" applyNumberFormat="1" applyFont="1" applyFill="1" applyAlignment="1">
      <alignment horizontal="center"/>
    </xf>
  </cellXfs>
  <cellStyles count="5">
    <cellStyle name="20% - Énfasis1" xfId="2" builtinId="30"/>
    <cellStyle name="20% - Énfasis3" xfId="4" builtinId="38"/>
    <cellStyle name="20% - Énfasis4" xfId="3" builtinId="42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zoomScale="90" zoomScaleNormal="90" workbookViewId="0">
      <selection activeCell="A18" sqref="A18"/>
    </sheetView>
  </sheetViews>
  <sheetFormatPr baseColWidth="10" defaultColWidth="11.42578125" defaultRowHeight="15" x14ac:dyDescent="0.25"/>
  <cols>
    <col min="1" max="1" width="5.28515625" customWidth="1"/>
    <col min="2" max="2" width="5.85546875" customWidth="1"/>
    <col min="3" max="3" width="6.85546875" customWidth="1"/>
    <col min="4" max="4" width="8" customWidth="1"/>
    <col min="5" max="5" width="6.42578125" customWidth="1"/>
    <col min="6" max="6" width="13.42578125" customWidth="1"/>
    <col min="7" max="7" width="21" customWidth="1"/>
    <col min="8" max="8" width="13" customWidth="1"/>
    <col min="9" max="9" width="18.7109375" customWidth="1"/>
    <col min="10" max="10" width="12.42578125" customWidth="1"/>
    <col min="11" max="11" width="14" customWidth="1"/>
    <col min="12" max="12" width="15.5703125" customWidth="1"/>
    <col min="16" max="16" width="38.85546875" customWidth="1"/>
    <col min="17" max="17" width="19.140625" customWidth="1"/>
    <col min="18" max="18" width="17.85546875" customWidth="1"/>
  </cols>
  <sheetData>
    <row r="1" spans="1:20" x14ac:dyDescent="0.25">
      <c r="A1" t="s">
        <v>204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P1" s="21" t="s">
        <v>9</v>
      </c>
      <c r="Q1" s="30" t="s">
        <v>10</v>
      </c>
      <c r="T1" s="31">
        <v>1</v>
      </c>
    </row>
    <row r="2" spans="1:20" x14ac:dyDescent="0.25"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14</v>
      </c>
      <c r="K2" s="1" t="s">
        <v>6</v>
      </c>
      <c r="L2" s="1" t="s">
        <v>7</v>
      </c>
      <c r="M2" t="s">
        <v>8</v>
      </c>
      <c r="O2" s="1" t="s">
        <v>203</v>
      </c>
      <c r="P2" s="22"/>
      <c r="Q2" s="31"/>
      <c r="T2" s="31">
        <v>2</v>
      </c>
    </row>
    <row r="3" spans="1:20" x14ac:dyDescent="0.25">
      <c r="A3">
        <v>1</v>
      </c>
      <c r="B3" s="17">
        <v>1</v>
      </c>
      <c r="C3" s="17" t="s">
        <v>15</v>
      </c>
      <c r="D3" s="17" t="s">
        <v>16</v>
      </c>
      <c r="E3" s="17">
        <v>59</v>
      </c>
      <c r="F3" s="17">
        <v>12</v>
      </c>
      <c r="G3" s="17">
        <v>1</v>
      </c>
      <c r="H3" s="17">
        <v>1</v>
      </c>
      <c r="I3" s="17">
        <v>0</v>
      </c>
      <c r="J3" s="17">
        <v>0</v>
      </c>
      <c r="K3" s="17">
        <v>0</v>
      </c>
      <c r="L3" s="17">
        <v>0</v>
      </c>
      <c r="P3" s="23" t="s">
        <v>17</v>
      </c>
      <c r="Q3" s="31">
        <v>1</v>
      </c>
      <c r="T3" s="31">
        <v>4</v>
      </c>
    </row>
    <row r="4" spans="1:20" x14ac:dyDescent="0.25">
      <c r="A4">
        <v>2</v>
      </c>
      <c r="B4" s="17">
        <v>2</v>
      </c>
      <c r="C4" s="17" t="s">
        <v>18</v>
      </c>
      <c r="D4" s="17" t="s">
        <v>19</v>
      </c>
      <c r="E4" s="17">
        <v>69</v>
      </c>
      <c r="F4" s="17">
        <v>9</v>
      </c>
      <c r="G4" s="17">
        <v>1</v>
      </c>
      <c r="H4" s="17">
        <v>0</v>
      </c>
      <c r="I4" s="17">
        <v>1</v>
      </c>
      <c r="J4" s="17">
        <v>0</v>
      </c>
      <c r="K4" s="17">
        <v>0</v>
      </c>
      <c r="L4" s="17">
        <v>0</v>
      </c>
      <c r="P4" s="23" t="s">
        <v>20</v>
      </c>
      <c r="Q4" s="31">
        <v>2</v>
      </c>
      <c r="T4" s="31">
        <v>5</v>
      </c>
    </row>
    <row r="5" spans="1:20" x14ac:dyDescent="0.25">
      <c r="A5">
        <v>3</v>
      </c>
      <c r="B5" s="17">
        <v>5</v>
      </c>
      <c r="C5" s="17" t="s">
        <v>23</v>
      </c>
      <c r="D5" s="17" t="s">
        <v>16</v>
      </c>
      <c r="E5" s="17">
        <v>61</v>
      </c>
      <c r="F5" s="17">
        <v>9</v>
      </c>
      <c r="G5" s="17">
        <v>0</v>
      </c>
      <c r="H5" s="17">
        <v>0</v>
      </c>
      <c r="I5" s="17">
        <v>1</v>
      </c>
      <c r="J5" s="17">
        <v>1</v>
      </c>
      <c r="K5" s="17">
        <v>1</v>
      </c>
      <c r="L5" s="17">
        <v>0</v>
      </c>
      <c r="P5" s="23" t="s">
        <v>24</v>
      </c>
      <c r="Q5" s="31">
        <v>5</v>
      </c>
      <c r="T5" s="31">
        <v>9</v>
      </c>
    </row>
    <row r="6" spans="1:20" x14ac:dyDescent="0.25">
      <c r="A6">
        <v>4</v>
      </c>
      <c r="B6" s="17">
        <v>6</v>
      </c>
      <c r="C6" s="17" t="s">
        <v>25</v>
      </c>
      <c r="D6" s="17" t="s">
        <v>19</v>
      </c>
      <c r="E6" s="17">
        <v>65</v>
      </c>
      <c r="F6" s="17">
        <v>11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P6" s="23" t="s">
        <v>26</v>
      </c>
      <c r="Q6" s="31">
        <v>6</v>
      </c>
      <c r="T6" s="31">
        <v>10</v>
      </c>
    </row>
    <row r="7" spans="1:20" x14ac:dyDescent="0.25">
      <c r="A7">
        <v>5</v>
      </c>
      <c r="B7" s="17">
        <v>9</v>
      </c>
      <c r="C7" s="17" t="s">
        <v>29</v>
      </c>
      <c r="D7" s="17" t="s">
        <v>16</v>
      </c>
      <c r="E7" s="17">
        <v>68</v>
      </c>
      <c r="F7" s="17">
        <v>5</v>
      </c>
      <c r="G7" s="17">
        <v>1</v>
      </c>
      <c r="H7" s="17">
        <v>1</v>
      </c>
      <c r="I7" s="17">
        <v>1</v>
      </c>
      <c r="J7" s="17">
        <v>0</v>
      </c>
      <c r="K7" s="17">
        <v>1</v>
      </c>
      <c r="L7" s="17">
        <v>0</v>
      </c>
      <c r="P7" s="23" t="s">
        <v>30</v>
      </c>
      <c r="Q7" s="31">
        <v>9</v>
      </c>
      <c r="T7" s="31">
        <v>15</v>
      </c>
    </row>
    <row r="8" spans="1:20" x14ac:dyDescent="0.25">
      <c r="A8">
        <v>6</v>
      </c>
      <c r="B8" s="17">
        <v>10</v>
      </c>
      <c r="C8" s="17" t="s">
        <v>31</v>
      </c>
      <c r="D8" s="17" t="s">
        <v>16</v>
      </c>
      <c r="E8" s="17">
        <v>63</v>
      </c>
      <c r="F8" s="17">
        <v>9</v>
      </c>
      <c r="G8" s="17">
        <v>1</v>
      </c>
      <c r="H8" s="17">
        <v>1</v>
      </c>
      <c r="I8" s="17">
        <v>0</v>
      </c>
      <c r="J8" s="17">
        <v>1</v>
      </c>
      <c r="K8" s="17">
        <v>0</v>
      </c>
      <c r="L8" s="17">
        <v>0</v>
      </c>
      <c r="P8" s="23" t="s">
        <v>32</v>
      </c>
      <c r="Q8" s="31">
        <v>10</v>
      </c>
      <c r="T8" s="31">
        <v>16</v>
      </c>
    </row>
    <row r="9" spans="1:20" x14ac:dyDescent="0.25">
      <c r="A9">
        <v>7</v>
      </c>
      <c r="B9" s="17">
        <v>17</v>
      </c>
      <c r="C9" s="17" t="s">
        <v>40</v>
      </c>
      <c r="D9" s="17" t="s">
        <v>16</v>
      </c>
      <c r="E9" s="17">
        <v>72</v>
      </c>
      <c r="F9" s="17">
        <v>9</v>
      </c>
      <c r="G9" s="17">
        <v>0</v>
      </c>
      <c r="H9" s="17">
        <v>1</v>
      </c>
      <c r="I9" s="17">
        <v>1</v>
      </c>
      <c r="J9" s="17">
        <v>0</v>
      </c>
      <c r="K9" s="17">
        <v>0</v>
      </c>
      <c r="L9" s="17">
        <v>0</v>
      </c>
      <c r="P9" s="23" t="s">
        <v>41</v>
      </c>
      <c r="Q9" s="31">
        <v>17</v>
      </c>
      <c r="T9" s="31" t="s">
        <v>36</v>
      </c>
    </row>
    <row r="10" spans="1:20" x14ac:dyDescent="0.25">
      <c r="A10">
        <v>8</v>
      </c>
      <c r="B10" s="17">
        <v>19</v>
      </c>
      <c r="C10" s="17" t="s">
        <v>43</v>
      </c>
      <c r="D10" s="17" t="s">
        <v>16</v>
      </c>
      <c r="E10" s="17">
        <v>78</v>
      </c>
      <c r="F10" s="17">
        <v>5</v>
      </c>
      <c r="G10" s="17">
        <v>1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P10" s="23" t="s">
        <v>44</v>
      </c>
      <c r="Q10" s="32" t="s">
        <v>45</v>
      </c>
      <c r="T10" s="32" t="s">
        <v>46</v>
      </c>
    </row>
    <row r="11" spans="1:20" x14ac:dyDescent="0.25">
      <c r="A11">
        <v>9</v>
      </c>
      <c r="B11" s="17">
        <v>25</v>
      </c>
      <c r="C11" s="17" t="s">
        <v>54</v>
      </c>
      <c r="D11" s="17" t="s">
        <v>16</v>
      </c>
      <c r="E11" s="17">
        <v>50</v>
      </c>
      <c r="F11" s="17">
        <v>22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P11" s="23" t="s">
        <v>55</v>
      </c>
      <c r="Q11" s="31">
        <v>19</v>
      </c>
      <c r="T11" s="31" t="s">
        <v>56</v>
      </c>
    </row>
    <row r="12" spans="1:20" x14ac:dyDescent="0.25">
      <c r="A12">
        <v>10</v>
      </c>
      <c r="B12" s="17">
        <v>26</v>
      </c>
      <c r="C12" s="17" t="s">
        <v>57</v>
      </c>
      <c r="D12" s="17" t="s">
        <v>16</v>
      </c>
      <c r="E12" s="17">
        <v>67</v>
      </c>
      <c r="F12" s="17">
        <v>11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t="s">
        <v>48</v>
      </c>
      <c r="O12" t="s">
        <v>58</v>
      </c>
      <c r="P12" s="23" t="s">
        <v>59</v>
      </c>
      <c r="Q12" s="31" t="s">
        <v>60</v>
      </c>
      <c r="T12" s="32" t="s">
        <v>61</v>
      </c>
    </row>
    <row r="13" spans="1:20" x14ac:dyDescent="0.25">
      <c r="A13">
        <v>11</v>
      </c>
      <c r="B13" s="17">
        <v>31</v>
      </c>
      <c r="C13" s="17" t="s">
        <v>69</v>
      </c>
      <c r="D13" s="17" t="s">
        <v>16</v>
      </c>
      <c r="E13" s="17">
        <v>71</v>
      </c>
      <c r="F13" s="17">
        <v>9</v>
      </c>
      <c r="G13" s="17">
        <v>0</v>
      </c>
      <c r="H13" s="17">
        <v>0</v>
      </c>
      <c r="I13" s="17">
        <v>0</v>
      </c>
      <c r="J13" s="17">
        <v>1</v>
      </c>
      <c r="K13" s="17">
        <v>0</v>
      </c>
      <c r="L13" s="17">
        <v>0</v>
      </c>
      <c r="M13" t="s">
        <v>63</v>
      </c>
      <c r="P13" s="23" t="s">
        <v>70</v>
      </c>
      <c r="Q13" s="31" t="s">
        <v>67</v>
      </c>
      <c r="T13" s="32" t="s">
        <v>71</v>
      </c>
    </row>
    <row r="14" spans="1:20" x14ac:dyDescent="0.25">
      <c r="A14">
        <v>12</v>
      </c>
      <c r="B14" s="1">
        <v>44</v>
      </c>
      <c r="C14" s="1" t="s">
        <v>84</v>
      </c>
      <c r="D14" s="1" t="s">
        <v>19</v>
      </c>
      <c r="E14" s="1">
        <v>65</v>
      </c>
      <c r="F14" s="1">
        <v>9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t="s">
        <v>48</v>
      </c>
      <c r="P14" s="23" t="s">
        <v>85</v>
      </c>
      <c r="Q14" s="32" t="s">
        <v>46</v>
      </c>
      <c r="T14" s="32" t="s">
        <v>75</v>
      </c>
    </row>
    <row r="15" spans="1:20" x14ac:dyDescent="0.25">
      <c r="B15" s="1"/>
      <c r="D15" s="1"/>
      <c r="E15" s="1"/>
      <c r="F15" s="1"/>
      <c r="G15" s="1"/>
      <c r="H15" s="1"/>
      <c r="I15" s="1"/>
      <c r="J15" s="1"/>
      <c r="K15" s="1"/>
      <c r="L15" s="1"/>
    </row>
    <row r="16" spans="1:20" x14ac:dyDescent="0.25">
      <c r="B16" t="s">
        <v>105</v>
      </c>
      <c r="E16" s="2">
        <f>AVERAGE(E3:E15)</f>
        <v>65.666666666666671</v>
      </c>
      <c r="F16" s="2">
        <f>AVERAGE(F3:F15)</f>
        <v>10</v>
      </c>
      <c r="G16" s="3">
        <f t="shared" ref="G16:O16" si="0">SUM(G3:G15)</f>
        <v>6</v>
      </c>
      <c r="H16" s="3">
        <f t="shared" si="0"/>
        <v>4</v>
      </c>
      <c r="I16" s="3">
        <f t="shared" si="0"/>
        <v>4</v>
      </c>
      <c r="J16" s="3">
        <f t="shared" si="0"/>
        <v>3</v>
      </c>
      <c r="K16" s="3">
        <f t="shared" si="0"/>
        <v>2</v>
      </c>
      <c r="L16" s="3">
        <f t="shared" si="0"/>
        <v>0</v>
      </c>
      <c r="M16" s="3">
        <f t="shared" si="0"/>
        <v>0</v>
      </c>
      <c r="N16" s="3">
        <f t="shared" si="0"/>
        <v>0</v>
      </c>
      <c r="O16" s="3">
        <f t="shared" si="0"/>
        <v>0</v>
      </c>
    </row>
    <row r="17" spans="2:15" x14ac:dyDescent="0.25">
      <c r="B17" t="s">
        <v>106</v>
      </c>
      <c r="E17" s="2">
        <f t="shared" ref="E17:O17" si="1">STDEV(E3:E9)</f>
        <v>4.6445052020025308</v>
      </c>
      <c r="F17" s="2">
        <f t="shared" si="1"/>
        <v>2.1930626551751353</v>
      </c>
      <c r="G17" s="2">
        <f t="shared" si="1"/>
        <v>0.53452248382484879</v>
      </c>
      <c r="H17" s="2">
        <f t="shared" si="1"/>
        <v>0.53452248382484879</v>
      </c>
      <c r="I17" s="2">
        <f t="shared" si="1"/>
        <v>0.53452248382484879</v>
      </c>
      <c r="J17" s="2">
        <f t="shared" si="1"/>
        <v>0.4879500364742666</v>
      </c>
      <c r="K17" s="2">
        <f t="shared" si="1"/>
        <v>0.4879500364742666</v>
      </c>
      <c r="L17" s="2">
        <f t="shared" si="1"/>
        <v>0</v>
      </c>
      <c r="M17" s="2" t="e">
        <f t="shared" si="1"/>
        <v>#DIV/0!</v>
      </c>
      <c r="N17" s="2" t="e">
        <f t="shared" si="1"/>
        <v>#DIV/0!</v>
      </c>
      <c r="O17" s="2" t="e">
        <f t="shared" si="1"/>
        <v>#DIV/0!</v>
      </c>
    </row>
    <row r="18" spans="2:15" x14ac:dyDescent="0.25">
      <c r="B18" t="s">
        <v>107</v>
      </c>
      <c r="E18" s="1">
        <f>MEDIAN(E3:E9)</f>
        <v>65</v>
      </c>
      <c r="F18" s="1">
        <f>MEDIAN(F3:F9)</f>
        <v>9</v>
      </c>
      <c r="G18" s="2">
        <f t="shared" ref="G18:O18" si="2">SUM(G3:G9)/18*100</f>
        <v>22.222222222222221</v>
      </c>
      <c r="H18" s="2">
        <f t="shared" si="2"/>
        <v>22.222222222222221</v>
      </c>
      <c r="I18" s="2">
        <f t="shared" si="2"/>
        <v>22.222222222222221</v>
      </c>
      <c r="J18" s="2">
        <f t="shared" si="2"/>
        <v>11.111111111111111</v>
      </c>
      <c r="K18" s="2">
        <f t="shared" si="2"/>
        <v>11.111111111111111</v>
      </c>
      <c r="L18" s="2">
        <f t="shared" si="2"/>
        <v>0</v>
      </c>
      <c r="M18" s="2">
        <f t="shared" si="2"/>
        <v>0</v>
      </c>
      <c r="N18" s="2">
        <f t="shared" si="2"/>
        <v>0</v>
      </c>
      <c r="O18" s="2">
        <f t="shared" si="2"/>
        <v>0</v>
      </c>
    </row>
    <row r="19" spans="2:15" x14ac:dyDescent="0.25">
      <c r="B19" t="s">
        <v>108</v>
      </c>
      <c r="E19" s="1" t="e">
        <f>MODE(E3:E9)</f>
        <v>#N/A</v>
      </c>
      <c r="F19" s="1">
        <f>MODE(F3:F9)</f>
        <v>9</v>
      </c>
      <c r="G19" s="1"/>
      <c r="H19" s="1"/>
      <c r="I19" s="1"/>
      <c r="J19" s="1"/>
      <c r="K19" s="1"/>
      <c r="L19" s="1"/>
    </row>
    <row r="20" spans="2:15" x14ac:dyDescent="0.25">
      <c r="B20" t="s">
        <v>109</v>
      </c>
      <c r="F20" t="s">
        <v>110</v>
      </c>
      <c r="K20" s="1" t="s">
        <v>111</v>
      </c>
    </row>
  </sheetData>
  <sortState ref="T1:T63">
    <sortCondition ref="T1"/>
  </sortState>
  <printOptions gridLines="1"/>
  <pageMargins left="0.70866141732283472" right="0.70866141732283472" top="0.74803149606299213" bottom="0.74803149606299213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1"/>
  <sheetViews>
    <sheetView zoomScale="98" zoomScaleNormal="98" workbookViewId="0">
      <selection activeCell="J23" sqref="J23"/>
    </sheetView>
  </sheetViews>
  <sheetFormatPr baseColWidth="10" defaultColWidth="11.42578125" defaultRowHeight="15" x14ac:dyDescent="0.25"/>
  <cols>
    <col min="1" max="1" width="3.140625" customWidth="1"/>
    <col min="2" max="2" width="4.7109375" customWidth="1"/>
    <col min="3" max="3" width="3.85546875" customWidth="1"/>
    <col min="4" max="4" width="6" customWidth="1"/>
    <col min="5" max="7" width="3.7109375" customWidth="1"/>
    <col min="8" max="8" width="4.42578125" customWidth="1"/>
    <col min="9" max="9" width="4.140625" customWidth="1"/>
    <col min="10" max="10" width="8.85546875" style="49" customWidth="1"/>
    <col min="11" max="11" width="3.42578125" customWidth="1"/>
    <col min="12" max="12" width="4" customWidth="1"/>
    <col min="13" max="13" width="5.42578125" customWidth="1"/>
    <col min="14" max="14" width="5.42578125" style="49" customWidth="1"/>
    <col min="15" max="15" width="4.28515625" customWidth="1"/>
    <col min="16" max="16" width="5.28515625" customWidth="1"/>
    <col min="17" max="17" width="6.42578125" customWidth="1"/>
    <col min="18" max="18" width="5" customWidth="1"/>
    <col min="19" max="19" width="5.140625" customWidth="1"/>
    <col min="20" max="20" width="4.7109375" customWidth="1"/>
    <col min="21" max="21" width="4.7109375" style="49" customWidth="1"/>
    <col min="22" max="22" width="5.5703125" customWidth="1"/>
    <col min="23" max="23" width="4.85546875" customWidth="1"/>
    <col min="24" max="24" width="4.5703125" customWidth="1"/>
    <col min="25" max="25" width="5.42578125" customWidth="1"/>
    <col min="26" max="26" width="5.5703125" customWidth="1"/>
    <col min="27" max="27" width="5.5703125" style="49" customWidth="1"/>
    <col min="28" max="28" width="5.7109375" customWidth="1"/>
    <col min="29" max="29" width="5.140625" customWidth="1"/>
    <col min="30" max="30" width="5.28515625" customWidth="1"/>
    <col min="31" max="31" width="5.28515625" style="49" customWidth="1"/>
    <col min="32" max="32" width="5.5703125" customWidth="1"/>
    <col min="33" max="33" width="4.140625" customWidth="1"/>
    <col min="34" max="34" width="4.85546875" customWidth="1"/>
    <col min="35" max="35" width="4" customWidth="1"/>
    <col min="36" max="36" width="4.5703125" customWidth="1"/>
    <col min="37" max="37" width="4.85546875" customWidth="1"/>
    <col min="38" max="38" width="4.28515625" customWidth="1"/>
    <col min="39" max="39" width="4.28515625" style="49" customWidth="1"/>
    <col min="40" max="40" width="6.140625" customWidth="1"/>
    <col min="42" max="42" width="12.28515625" bestFit="1" customWidth="1"/>
  </cols>
  <sheetData>
    <row r="1" spans="1:43" x14ac:dyDescent="0.25">
      <c r="A1" s="1" t="s">
        <v>112</v>
      </c>
      <c r="B1" s="1" t="s">
        <v>1</v>
      </c>
      <c r="C1" s="1" t="s">
        <v>2</v>
      </c>
      <c r="D1" s="4" t="s">
        <v>3</v>
      </c>
      <c r="E1" s="4" t="s">
        <v>113</v>
      </c>
      <c r="F1" s="4"/>
      <c r="G1" s="4" t="s">
        <v>114</v>
      </c>
      <c r="H1" s="4"/>
      <c r="I1" s="4"/>
      <c r="J1" s="46"/>
      <c r="K1" s="4"/>
      <c r="L1" s="4"/>
      <c r="M1" s="4"/>
      <c r="N1" s="46"/>
      <c r="O1" s="5"/>
      <c r="P1" s="5"/>
      <c r="Q1" s="5"/>
      <c r="R1" s="5"/>
      <c r="S1" s="5"/>
      <c r="T1" s="5"/>
      <c r="U1" s="54"/>
      <c r="V1" s="5"/>
      <c r="W1" s="5"/>
      <c r="X1" s="5"/>
      <c r="Y1" s="5"/>
      <c r="Z1" s="5"/>
      <c r="AA1" s="54"/>
      <c r="AB1" s="5"/>
      <c r="AC1" s="5"/>
      <c r="AD1" s="5"/>
      <c r="AE1" s="54"/>
      <c r="AF1" s="5"/>
      <c r="AG1" s="5"/>
      <c r="AH1" s="5"/>
      <c r="AI1" s="5"/>
      <c r="AJ1" s="5"/>
      <c r="AK1" s="5"/>
      <c r="AL1" s="5"/>
      <c r="AM1" s="54"/>
      <c r="AN1" s="5"/>
    </row>
    <row r="2" spans="1:43" x14ac:dyDescent="0.25">
      <c r="A2" s="1"/>
      <c r="B2" s="1"/>
      <c r="C2" s="1"/>
      <c r="D2" s="4"/>
      <c r="E2" s="4"/>
      <c r="F2" s="4"/>
      <c r="G2" s="4" t="s">
        <v>115</v>
      </c>
      <c r="H2" s="4"/>
      <c r="I2" s="4"/>
      <c r="J2" s="46"/>
      <c r="K2" s="4"/>
      <c r="L2" s="4"/>
      <c r="M2" s="4"/>
      <c r="N2" s="46"/>
      <c r="O2" s="5"/>
      <c r="P2" s="5"/>
      <c r="Q2" s="5"/>
      <c r="R2" s="5"/>
      <c r="S2" s="5"/>
      <c r="T2" s="5"/>
      <c r="U2" s="54"/>
      <c r="V2" s="5"/>
      <c r="W2" s="5"/>
      <c r="X2" s="5"/>
      <c r="Y2" s="5"/>
      <c r="Z2" s="5"/>
      <c r="AA2" s="54"/>
      <c r="AB2" s="5"/>
      <c r="AC2" s="5"/>
      <c r="AD2" s="5"/>
      <c r="AE2" s="54"/>
      <c r="AF2" s="5"/>
      <c r="AG2" s="5"/>
      <c r="AH2" s="5"/>
      <c r="AI2" s="5"/>
      <c r="AJ2" s="5"/>
      <c r="AK2" s="5"/>
      <c r="AL2" s="5"/>
      <c r="AM2" s="54"/>
      <c r="AN2" s="5"/>
    </row>
    <row r="3" spans="1:43" x14ac:dyDescent="0.25">
      <c r="A3" s="1"/>
      <c r="B3" s="1"/>
      <c r="C3" s="1"/>
      <c r="D3" s="4"/>
      <c r="E3" s="4"/>
      <c r="F3" s="4"/>
      <c r="G3" s="4" t="s">
        <v>116</v>
      </c>
      <c r="H3" s="4"/>
      <c r="I3" s="4"/>
      <c r="J3" s="46"/>
      <c r="K3" s="4" t="s">
        <v>117</v>
      </c>
      <c r="L3" s="4"/>
      <c r="M3" s="4"/>
      <c r="N3" s="46"/>
      <c r="O3" s="5" t="s">
        <v>118</v>
      </c>
      <c r="P3" s="5"/>
      <c r="Q3" s="5"/>
      <c r="R3" s="5"/>
      <c r="S3" s="5"/>
      <c r="T3" s="5"/>
      <c r="U3" s="54"/>
      <c r="V3" s="5" t="s">
        <v>119</v>
      </c>
      <c r="W3" s="5"/>
      <c r="X3" s="5"/>
      <c r="Y3" s="5"/>
      <c r="Z3" s="5"/>
      <c r="AA3" s="54"/>
      <c r="AB3" s="5" t="s">
        <v>120</v>
      </c>
      <c r="AC3" s="5"/>
      <c r="AD3" s="5"/>
      <c r="AE3" s="54"/>
      <c r="AF3" s="5" t="s">
        <v>121</v>
      </c>
      <c r="AG3" s="5"/>
      <c r="AH3" s="5"/>
      <c r="AI3" s="5"/>
      <c r="AJ3" s="5"/>
      <c r="AK3" s="5"/>
      <c r="AL3" s="5"/>
      <c r="AM3" s="54"/>
      <c r="AN3" s="5"/>
      <c r="AP3" t="s">
        <v>207</v>
      </c>
    </row>
    <row r="4" spans="1:43" x14ac:dyDescent="0.25">
      <c r="A4" s="1"/>
      <c r="B4" s="1"/>
      <c r="C4" s="1"/>
      <c r="D4" s="4"/>
      <c r="E4" s="4" t="s">
        <v>122</v>
      </c>
      <c r="F4" s="4"/>
      <c r="G4" s="4" t="s">
        <v>123</v>
      </c>
      <c r="H4" s="4" t="s">
        <v>124</v>
      </c>
      <c r="I4" s="4" t="s">
        <v>125</v>
      </c>
      <c r="J4" s="46"/>
      <c r="K4" s="4" t="s">
        <v>126</v>
      </c>
      <c r="L4" s="4" t="s">
        <v>127</v>
      </c>
      <c r="M4" s="6" t="s">
        <v>128</v>
      </c>
      <c r="N4" s="52"/>
      <c r="O4" s="4" t="s">
        <v>129</v>
      </c>
      <c r="P4" s="4" t="s">
        <v>130</v>
      </c>
      <c r="Q4" s="4" t="s">
        <v>131</v>
      </c>
      <c r="R4" s="4" t="s">
        <v>132</v>
      </c>
      <c r="S4" s="4" t="s">
        <v>133</v>
      </c>
      <c r="T4" s="4" t="s">
        <v>134</v>
      </c>
      <c r="U4" s="46"/>
      <c r="V4" s="5" t="s">
        <v>135</v>
      </c>
      <c r="W4" s="5" t="s">
        <v>136</v>
      </c>
      <c r="X4" s="5" t="s">
        <v>137</v>
      </c>
      <c r="Y4" s="5" t="s">
        <v>138</v>
      </c>
      <c r="Z4" s="5" t="s">
        <v>139</v>
      </c>
      <c r="AA4" s="54"/>
      <c r="AB4" s="5" t="s">
        <v>140</v>
      </c>
      <c r="AC4" s="5" t="s">
        <v>141</v>
      </c>
      <c r="AD4" s="5" t="s">
        <v>142</v>
      </c>
      <c r="AE4" s="54"/>
      <c r="AF4" s="5" t="s">
        <v>143</v>
      </c>
      <c r="AG4" s="5" t="s">
        <v>144</v>
      </c>
      <c r="AH4" s="5" t="s">
        <v>145</v>
      </c>
      <c r="AI4" s="5" t="s">
        <v>146</v>
      </c>
      <c r="AJ4" s="5" t="s">
        <v>147</v>
      </c>
      <c r="AK4" s="5" t="s">
        <v>148</v>
      </c>
      <c r="AL4" s="5" t="s">
        <v>149</v>
      </c>
      <c r="AM4" s="54"/>
      <c r="AN4" s="5"/>
      <c r="AP4" s="4" t="s">
        <v>206</v>
      </c>
      <c r="AQ4" s="1" t="s">
        <v>205</v>
      </c>
    </row>
    <row r="5" spans="1:43" x14ac:dyDescent="0.25">
      <c r="A5" s="17">
        <v>1</v>
      </c>
      <c r="B5" s="17" t="s">
        <v>15</v>
      </c>
      <c r="C5" s="17" t="s">
        <v>16</v>
      </c>
      <c r="D5" s="17">
        <v>59</v>
      </c>
      <c r="E5" s="17">
        <v>12</v>
      </c>
      <c r="F5" s="17"/>
      <c r="G5" s="17">
        <v>3</v>
      </c>
      <c r="H5" s="17">
        <v>2</v>
      </c>
      <c r="I5" s="17">
        <v>1</v>
      </c>
      <c r="J5" s="24">
        <f>SUM(G5:I5)</f>
        <v>6</v>
      </c>
      <c r="K5" s="17">
        <v>4</v>
      </c>
      <c r="L5" s="17">
        <v>15</v>
      </c>
      <c r="M5" s="17">
        <v>3</v>
      </c>
      <c r="N5" s="24">
        <f>SUM(K5:M5)</f>
        <v>22</v>
      </c>
      <c r="O5" s="17">
        <v>4</v>
      </c>
      <c r="P5" s="17">
        <v>8</v>
      </c>
      <c r="Q5" s="17">
        <v>5</v>
      </c>
      <c r="R5" s="17">
        <v>5</v>
      </c>
      <c r="S5" s="17">
        <v>6</v>
      </c>
      <c r="T5" s="17">
        <v>7</v>
      </c>
      <c r="U5" s="24">
        <f>SUM(O5:T5)</f>
        <v>35</v>
      </c>
      <c r="V5" s="17">
        <v>8</v>
      </c>
      <c r="W5" s="17">
        <v>4</v>
      </c>
      <c r="X5" s="17">
        <v>6</v>
      </c>
      <c r="Y5" s="17">
        <v>2</v>
      </c>
      <c r="Z5" s="17">
        <v>2</v>
      </c>
      <c r="AA5" s="24">
        <f>SUM(V5:Z5)</f>
        <v>22</v>
      </c>
      <c r="AB5" s="17">
        <v>3</v>
      </c>
      <c r="AC5" s="17">
        <v>1</v>
      </c>
      <c r="AD5" s="17">
        <v>1</v>
      </c>
      <c r="AE5" s="24">
        <f>SUM(AB5:AD5)</f>
        <v>5</v>
      </c>
      <c r="AF5" s="17">
        <v>6</v>
      </c>
      <c r="AG5" s="17">
        <v>2</v>
      </c>
      <c r="AH5" s="17">
        <v>1</v>
      </c>
      <c r="AI5" s="17">
        <v>2</v>
      </c>
      <c r="AJ5" s="17">
        <v>2</v>
      </c>
      <c r="AK5" s="17">
        <v>2</v>
      </c>
      <c r="AL5" s="17">
        <v>2</v>
      </c>
      <c r="AM5" s="24">
        <f>SUM(AF5:AL5)</f>
        <v>17</v>
      </c>
      <c r="AN5" s="27"/>
      <c r="AO5" s="17" t="s">
        <v>150</v>
      </c>
      <c r="AP5" s="45" t="e">
        <f>TTEST(AN5:AN9,AN14:AN17,2,2)</f>
        <v>#DIV/0!</v>
      </c>
      <c r="AQ5" s="45" t="e">
        <f>_xlfn.T.INV.2T(AP5,7)</f>
        <v>#DIV/0!</v>
      </c>
    </row>
    <row r="6" spans="1:43" x14ac:dyDescent="0.25">
      <c r="A6" s="17">
        <v>17</v>
      </c>
      <c r="B6" s="17" t="s">
        <v>40</v>
      </c>
      <c r="C6" s="17" t="s">
        <v>16</v>
      </c>
      <c r="D6" s="17">
        <v>72</v>
      </c>
      <c r="E6" s="17">
        <v>9</v>
      </c>
      <c r="F6" s="17"/>
      <c r="G6" s="17">
        <v>3</v>
      </c>
      <c r="H6" s="17">
        <v>2</v>
      </c>
      <c r="I6" s="17">
        <v>1</v>
      </c>
      <c r="J6" s="24">
        <f t="shared" ref="J6:J17" si="0">SUM(G6:I6)</f>
        <v>6</v>
      </c>
      <c r="K6" s="17">
        <v>3</v>
      </c>
      <c r="L6" s="17">
        <v>15</v>
      </c>
      <c r="M6" s="17">
        <v>5</v>
      </c>
      <c r="N6" s="24">
        <f t="shared" ref="N6:N17" si="1">SUM(K6:M6)</f>
        <v>23</v>
      </c>
      <c r="O6" s="17">
        <v>5</v>
      </c>
      <c r="P6" s="17">
        <v>12</v>
      </c>
      <c r="Q6" s="17">
        <v>4</v>
      </c>
      <c r="R6" s="17">
        <v>3</v>
      </c>
      <c r="S6" s="17">
        <v>6</v>
      </c>
      <c r="T6" s="17">
        <v>9</v>
      </c>
      <c r="U6" s="24">
        <f t="shared" ref="U6:U9" si="2">SUM(O6:T6)</f>
        <v>39</v>
      </c>
      <c r="V6" s="17">
        <v>8</v>
      </c>
      <c r="W6" s="17">
        <v>4</v>
      </c>
      <c r="X6" s="17">
        <v>6</v>
      </c>
      <c r="Y6" s="17">
        <v>3</v>
      </c>
      <c r="Z6" s="17">
        <v>3</v>
      </c>
      <c r="AA6" s="24">
        <f t="shared" ref="AA6:AA17" si="3">SUM(V6:Z6)</f>
        <v>24</v>
      </c>
      <c r="AB6" s="17">
        <v>3</v>
      </c>
      <c r="AC6" s="17">
        <v>1</v>
      </c>
      <c r="AD6" s="17">
        <v>1</v>
      </c>
      <c r="AE6" s="24">
        <f t="shared" ref="AE6:AE17" si="4">SUM(AB6:AD6)</f>
        <v>5</v>
      </c>
      <c r="AF6" s="17">
        <v>6</v>
      </c>
      <c r="AG6" s="17">
        <v>3</v>
      </c>
      <c r="AH6" s="17">
        <v>0</v>
      </c>
      <c r="AI6" s="17">
        <v>1</v>
      </c>
      <c r="AJ6" s="17">
        <v>2</v>
      </c>
      <c r="AK6" s="17">
        <v>2</v>
      </c>
      <c r="AL6" s="17">
        <v>2</v>
      </c>
      <c r="AM6" s="24">
        <f t="shared" ref="AM6:AM17" si="5">SUM(AF6:AL6)</f>
        <v>16</v>
      </c>
      <c r="AN6" s="27"/>
      <c r="AO6" s="17" t="s">
        <v>151</v>
      </c>
      <c r="AP6" s="45"/>
      <c r="AQ6" s="45"/>
    </row>
    <row r="7" spans="1:43" x14ac:dyDescent="0.25">
      <c r="A7" s="17">
        <v>19</v>
      </c>
      <c r="B7" s="17" t="s">
        <v>43</v>
      </c>
      <c r="C7" s="17" t="s">
        <v>16</v>
      </c>
      <c r="D7" s="17">
        <v>78</v>
      </c>
      <c r="E7" s="17">
        <v>5</v>
      </c>
      <c r="F7" s="17"/>
      <c r="G7" s="17">
        <v>3</v>
      </c>
      <c r="H7" s="17">
        <v>2</v>
      </c>
      <c r="I7" s="17">
        <v>1</v>
      </c>
      <c r="J7" s="24">
        <f t="shared" si="0"/>
        <v>6</v>
      </c>
      <c r="K7" s="17">
        <v>4</v>
      </c>
      <c r="L7" s="17">
        <v>12</v>
      </c>
      <c r="M7" s="17">
        <v>4</v>
      </c>
      <c r="N7" s="24">
        <f t="shared" si="1"/>
        <v>20</v>
      </c>
      <c r="O7" s="17">
        <v>4</v>
      </c>
      <c r="P7" s="17">
        <v>10.5</v>
      </c>
      <c r="Q7" s="17">
        <v>3</v>
      </c>
      <c r="R7" s="17">
        <v>3</v>
      </c>
      <c r="S7" s="17">
        <v>6</v>
      </c>
      <c r="T7" s="17">
        <v>9.5</v>
      </c>
      <c r="U7" s="24">
        <f t="shared" si="2"/>
        <v>36</v>
      </c>
      <c r="V7" s="17">
        <v>8</v>
      </c>
      <c r="W7" s="17">
        <v>4</v>
      </c>
      <c r="X7" s="17">
        <v>5</v>
      </c>
      <c r="Y7" s="17">
        <v>3</v>
      </c>
      <c r="Z7" s="17">
        <v>2</v>
      </c>
      <c r="AA7" s="24">
        <f t="shared" si="3"/>
        <v>22</v>
      </c>
      <c r="AB7" s="17">
        <v>1</v>
      </c>
      <c r="AC7" s="17">
        <v>1</v>
      </c>
      <c r="AD7" s="17">
        <v>1</v>
      </c>
      <c r="AE7" s="24">
        <f t="shared" si="4"/>
        <v>3</v>
      </c>
      <c r="AF7" s="17">
        <v>6</v>
      </c>
      <c r="AG7" s="17">
        <v>2</v>
      </c>
      <c r="AH7" s="17">
        <v>0</v>
      </c>
      <c r="AI7" s="17">
        <v>2</v>
      </c>
      <c r="AJ7" s="17">
        <v>2</v>
      </c>
      <c r="AK7" s="17">
        <v>1</v>
      </c>
      <c r="AL7" s="17">
        <v>2</v>
      </c>
      <c r="AM7" s="24">
        <f t="shared" si="5"/>
        <v>15</v>
      </c>
      <c r="AN7" s="27"/>
      <c r="AO7" s="17" t="s">
        <v>150</v>
      </c>
      <c r="AP7" s="45" t="s">
        <v>208</v>
      </c>
      <c r="AQ7" s="45"/>
    </row>
    <row r="8" spans="1:43" s="40" customFormat="1" x14ac:dyDescent="0.25">
      <c r="A8" s="36">
        <v>44</v>
      </c>
      <c r="B8" s="36" t="s">
        <v>84</v>
      </c>
      <c r="C8" s="36" t="s">
        <v>19</v>
      </c>
      <c r="D8" s="36">
        <v>65</v>
      </c>
      <c r="E8" s="36">
        <v>9</v>
      </c>
      <c r="F8" s="36"/>
      <c r="G8" s="36">
        <v>3</v>
      </c>
      <c r="H8" s="36">
        <v>2</v>
      </c>
      <c r="I8" s="36">
        <v>1</v>
      </c>
      <c r="J8" s="24">
        <f t="shared" si="0"/>
        <v>6</v>
      </c>
      <c r="K8" s="36">
        <v>3</v>
      </c>
      <c r="L8" s="36">
        <v>16</v>
      </c>
      <c r="M8" s="36">
        <v>5</v>
      </c>
      <c r="N8" s="24">
        <f t="shared" si="1"/>
        <v>24</v>
      </c>
      <c r="O8" s="36">
        <v>4</v>
      </c>
      <c r="P8" s="36">
        <v>11</v>
      </c>
      <c r="Q8" s="36">
        <v>3</v>
      </c>
      <c r="R8" s="36">
        <v>3</v>
      </c>
      <c r="S8" s="36">
        <v>6</v>
      </c>
      <c r="T8" s="36">
        <v>7.5</v>
      </c>
      <c r="U8" s="24">
        <f t="shared" si="2"/>
        <v>34.5</v>
      </c>
      <c r="V8" s="40">
        <v>8</v>
      </c>
      <c r="W8" s="40">
        <v>4</v>
      </c>
      <c r="X8" s="40">
        <v>6</v>
      </c>
      <c r="Y8" s="40">
        <v>2</v>
      </c>
      <c r="Z8" s="40">
        <v>2</v>
      </c>
      <c r="AA8" s="24">
        <f t="shared" si="3"/>
        <v>22</v>
      </c>
      <c r="AB8" s="40">
        <v>3</v>
      </c>
      <c r="AC8" s="40">
        <v>1</v>
      </c>
      <c r="AD8" s="40">
        <v>1</v>
      </c>
      <c r="AE8" s="24">
        <f t="shared" si="4"/>
        <v>5</v>
      </c>
      <c r="AF8" s="36">
        <v>6</v>
      </c>
      <c r="AG8" s="36">
        <v>3</v>
      </c>
      <c r="AH8" s="56">
        <v>0</v>
      </c>
      <c r="AI8" s="36">
        <v>2</v>
      </c>
      <c r="AJ8" s="36">
        <v>2</v>
      </c>
      <c r="AK8" s="36">
        <v>1</v>
      </c>
      <c r="AL8" s="36">
        <v>2</v>
      </c>
      <c r="AM8" s="24">
        <f t="shared" si="5"/>
        <v>16</v>
      </c>
      <c r="AN8" s="42"/>
      <c r="AO8" s="35" t="s">
        <v>150</v>
      </c>
      <c r="AP8" s="45">
        <f>TTEST(D5:D9,D14:D17,2,2)</f>
        <v>0.62731899212185227</v>
      </c>
      <c r="AQ8" s="45">
        <f>_xlfn.T.INV.2T(AP8,7)</f>
        <v>0.5076200013601484</v>
      </c>
    </row>
    <row r="9" spans="1:43" x14ac:dyDescent="0.25">
      <c r="A9" s="43">
        <v>26</v>
      </c>
      <c r="B9" s="43" t="s">
        <v>57</v>
      </c>
      <c r="C9" s="43" t="s">
        <v>16</v>
      </c>
      <c r="D9" s="43">
        <v>67</v>
      </c>
      <c r="E9" s="43">
        <v>11</v>
      </c>
      <c r="F9" s="43"/>
      <c r="G9" s="43">
        <v>3</v>
      </c>
      <c r="H9" s="43">
        <v>2</v>
      </c>
      <c r="I9" s="43">
        <v>1</v>
      </c>
      <c r="J9" s="24">
        <f t="shared" si="0"/>
        <v>6</v>
      </c>
      <c r="K9" s="43">
        <v>3</v>
      </c>
      <c r="L9" s="43">
        <v>15</v>
      </c>
      <c r="M9" s="43">
        <v>5</v>
      </c>
      <c r="N9" s="24">
        <f t="shared" si="1"/>
        <v>23</v>
      </c>
      <c r="O9" s="43">
        <v>5</v>
      </c>
      <c r="P9" s="43">
        <v>12</v>
      </c>
      <c r="Q9" s="43">
        <v>2</v>
      </c>
      <c r="R9" s="43">
        <v>3</v>
      </c>
      <c r="S9" s="43">
        <v>6</v>
      </c>
      <c r="T9" s="43">
        <v>11</v>
      </c>
      <c r="U9" s="24">
        <f t="shared" si="2"/>
        <v>39</v>
      </c>
      <c r="V9" s="43">
        <v>8</v>
      </c>
      <c r="W9" s="43">
        <v>4</v>
      </c>
      <c r="X9" s="43">
        <v>6</v>
      </c>
      <c r="Y9" s="43">
        <v>2</v>
      </c>
      <c r="Z9" s="43">
        <v>2</v>
      </c>
      <c r="AA9" s="24">
        <f t="shared" si="3"/>
        <v>22</v>
      </c>
      <c r="AB9" s="43">
        <v>3</v>
      </c>
      <c r="AC9" s="43">
        <v>1</v>
      </c>
      <c r="AD9" s="43">
        <v>1</v>
      </c>
      <c r="AE9" s="24">
        <f t="shared" si="4"/>
        <v>5</v>
      </c>
      <c r="AF9" s="43">
        <v>5</v>
      </c>
      <c r="AG9" s="43">
        <v>2</v>
      </c>
      <c r="AH9" s="43">
        <v>1</v>
      </c>
      <c r="AI9" s="43">
        <v>1</v>
      </c>
      <c r="AJ9" s="43">
        <v>2</v>
      </c>
      <c r="AK9" s="43">
        <v>2</v>
      </c>
      <c r="AL9" s="43">
        <v>2</v>
      </c>
      <c r="AM9" s="24">
        <f t="shared" si="5"/>
        <v>15</v>
      </c>
      <c r="AN9" s="27"/>
      <c r="AO9" s="1" t="s">
        <v>150</v>
      </c>
      <c r="AP9" s="45"/>
      <c r="AQ9" s="45"/>
    </row>
    <row r="10" spans="1:43" x14ac:dyDescent="0.25">
      <c r="A10" s="43"/>
      <c r="B10" s="43"/>
      <c r="C10" s="43"/>
      <c r="D10" s="43"/>
      <c r="E10" s="43"/>
      <c r="F10" s="43"/>
      <c r="G10" s="43"/>
      <c r="H10" s="43"/>
      <c r="I10" s="43"/>
      <c r="J10" s="24"/>
      <c r="K10" s="43"/>
      <c r="L10" s="43"/>
      <c r="M10" s="43"/>
      <c r="N10" s="24"/>
      <c r="O10" s="43"/>
      <c r="P10" s="43"/>
      <c r="Q10" s="43"/>
      <c r="R10" s="43"/>
      <c r="S10" s="43"/>
      <c r="T10" s="43"/>
      <c r="U10" s="48"/>
      <c r="V10" s="43"/>
      <c r="W10" s="43"/>
      <c r="X10" s="43"/>
      <c r="Y10" s="43"/>
      <c r="Z10" s="43"/>
      <c r="AA10" s="24"/>
      <c r="AB10" s="43"/>
      <c r="AC10" s="43"/>
      <c r="AD10" s="43"/>
      <c r="AE10" s="24"/>
      <c r="AF10" s="43"/>
      <c r="AG10" s="43"/>
      <c r="AH10" s="43"/>
      <c r="AI10" s="44"/>
      <c r="AJ10" s="44"/>
      <c r="AK10" s="44"/>
      <c r="AL10" s="43"/>
      <c r="AM10" s="24"/>
      <c r="AN10" s="27"/>
      <c r="AO10" s="1"/>
      <c r="AP10" s="45" t="s">
        <v>209</v>
      </c>
      <c r="AQ10" s="45"/>
    </row>
    <row r="11" spans="1:43" x14ac:dyDescent="0.25">
      <c r="A11" t="s">
        <v>105</v>
      </c>
      <c r="C11" s="43"/>
      <c r="D11" s="43">
        <f>AVERAGE(D5:D9)</f>
        <v>68.2</v>
      </c>
      <c r="E11" s="43">
        <f>AVERAGE(E5:E9)</f>
        <v>9.1999999999999993</v>
      </c>
      <c r="F11" s="43"/>
      <c r="G11" s="43">
        <f t="shared" ref="G11:AL11" si="6">AVERAGE(G5:G9)</f>
        <v>3</v>
      </c>
      <c r="H11" s="43">
        <f t="shared" si="6"/>
        <v>2</v>
      </c>
      <c r="I11" s="43">
        <f t="shared" si="6"/>
        <v>1</v>
      </c>
      <c r="J11" s="57">
        <f>AVERAGE(J5:J9)</f>
        <v>6</v>
      </c>
      <c r="K11" s="43">
        <f t="shared" si="6"/>
        <v>3.4</v>
      </c>
      <c r="L11" s="43">
        <f t="shared" si="6"/>
        <v>14.6</v>
      </c>
      <c r="M11" s="43">
        <f t="shared" si="6"/>
        <v>4.4000000000000004</v>
      </c>
      <c r="N11" s="58">
        <f>AVERAGE(N5:N9)</f>
        <v>22.4</v>
      </c>
      <c r="O11" s="43">
        <f t="shared" si="6"/>
        <v>4.4000000000000004</v>
      </c>
      <c r="P11" s="43">
        <f t="shared" si="6"/>
        <v>10.7</v>
      </c>
      <c r="Q11" s="43">
        <f t="shared" si="6"/>
        <v>3.4</v>
      </c>
      <c r="R11" s="43">
        <f t="shared" si="6"/>
        <v>3.4</v>
      </c>
      <c r="S11" s="43">
        <f t="shared" si="6"/>
        <v>6</v>
      </c>
      <c r="T11" s="43">
        <f t="shared" si="6"/>
        <v>8.8000000000000007</v>
      </c>
      <c r="U11" s="58">
        <f>AVERAGE(U5:U9)</f>
        <v>36.700000000000003</v>
      </c>
      <c r="V11" s="43">
        <f t="shared" si="6"/>
        <v>8</v>
      </c>
      <c r="W11" s="43">
        <f t="shared" si="6"/>
        <v>4</v>
      </c>
      <c r="X11" s="43">
        <f t="shared" si="6"/>
        <v>5.8</v>
      </c>
      <c r="Y11" s="43">
        <f t="shared" si="6"/>
        <v>2.4</v>
      </c>
      <c r="Z11" s="43">
        <f t="shared" si="6"/>
        <v>2.2000000000000002</v>
      </c>
      <c r="AA11" s="58">
        <f>AVERAGE(AA5:AA9)</f>
        <v>22.4</v>
      </c>
      <c r="AB11" s="43">
        <f t="shared" si="6"/>
        <v>2.6</v>
      </c>
      <c r="AC11" s="43">
        <f t="shared" si="6"/>
        <v>1</v>
      </c>
      <c r="AD11" s="43">
        <f t="shared" si="6"/>
        <v>1</v>
      </c>
      <c r="AE11" s="58">
        <f>AVERAGE(AE5:AE9)</f>
        <v>4.5999999999999996</v>
      </c>
      <c r="AF11" s="43">
        <f t="shared" si="6"/>
        <v>5.8</v>
      </c>
      <c r="AG11" s="43">
        <f t="shared" si="6"/>
        <v>2.4</v>
      </c>
      <c r="AH11" s="43">
        <f t="shared" si="6"/>
        <v>0.4</v>
      </c>
      <c r="AI11" s="43">
        <f t="shared" si="6"/>
        <v>1.6</v>
      </c>
      <c r="AJ11" s="43">
        <f t="shared" si="6"/>
        <v>2</v>
      </c>
      <c r="AK11" s="43">
        <f t="shared" si="6"/>
        <v>1.6</v>
      </c>
      <c r="AL11" s="43">
        <f t="shared" si="6"/>
        <v>2</v>
      </c>
      <c r="AM11" s="58">
        <f>AVERAGE(AM5:AM9)</f>
        <v>15.8</v>
      </c>
      <c r="AN11" s="43"/>
      <c r="AO11" s="1"/>
      <c r="AP11" s="45">
        <f>TTEST(E5:E9,E14:E17,2,2)</f>
        <v>0.70155632494687237</v>
      </c>
      <c r="AQ11" s="45">
        <f>_xlfn.T.INV.2T(AP11,7)</f>
        <v>0.39932532595124814</v>
      </c>
    </row>
    <row r="12" spans="1:43" x14ac:dyDescent="0.25">
      <c r="A12" t="s">
        <v>106</v>
      </c>
      <c r="C12" s="43"/>
      <c r="D12" s="43">
        <f>STDEV(D5:D9)</f>
        <v>7.1902712048990196</v>
      </c>
      <c r="E12" s="43">
        <f t="shared" ref="E12:AL12" si="7">STDEV(E5:E9)</f>
        <v>2.6832815729997481</v>
      </c>
      <c r="F12" s="43"/>
      <c r="G12" s="43">
        <f t="shared" si="7"/>
        <v>0</v>
      </c>
      <c r="H12" s="43">
        <f t="shared" si="7"/>
        <v>0</v>
      </c>
      <c r="I12" s="43">
        <f t="shared" si="7"/>
        <v>0</v>
      </c>
      <c r="J12" s="58">
        <f>STDEV(J5:J9)</f>
        <v>0</v>
      </c>
      <c r="K12" s="43">
        <f t="shared" si="7"/>
        <v>0.54772255750516674</v>
      </c>
      <c r="L12" s="43">
        <f t="shared" si="7"/>
        <v>1.51657508881031</v>
      </c>
      <c r="M12" s="43">
        <f t="shared" si="7"/>
        <v>0.8944271909999163</v>
      </c>
      <c r="N12" s="58">
        <f>STDEV(N5:N9)</f>
        <v>1.51657508881031</v>
      </c>
      <c r="O12" s="43">
        <f t="shared" si="7"/>
        <v>0.54772255750516674</v>
      </c>
      <c r="P12" s="43">
        <f t="shared" si="7"/>
        <v>1.6431676725154949</v>
      </c>
      <c r="Q12" s="43">
        <f t="shared" si="7"/>
        <v>1.1401754250991383</v>
      </c>
      <c r="R12" s="43">
        <f t="shared" si="7"/>
        <v>0.8944271909999163</v>
      </c>
      <c r="S12" s="43">
        <f t="shared" si="7"/>
        <v>0</v>
      </c>
      <c r="T12" s="43">
        <f t="shared" si="7"/>
        <v>1.6046806535881222</v>
      </c>
      <c r="U12" s="58">
        <f>STDEV(U5:U9)</f>
        <v>2.16794833886788</v>
      </c>
      <c r="V12" s="43">
        <f t="shared" si="7"/>
        <v>0</v>
      </c>
      <c r="W12" s="43">
        <f t="shared" si="7"/>
        <v>0</v>
      </c>
      <c r="X12" s="43">
        <f t="shared" si="7"/>
        <v>0.44721359549995793</v>
      </c>
      <c r="Y12" s="43">
        <f t="shared" si="7"/>
        <v>0.54772255750516596</v>
      </c>
      <c r="Z12" s="43">
        <f t="shared" si="7"/>
        <v>0.44721359549995815</v>
      </c>
      <c r="AA12" s="58">
        <f>STDEV(AA5:AA9)</f>
        <v>0.89442719099991586</v>
      </c>
      <c r="AB12" s="43">
        <f t="shared" si="7"/>
        <v>0.8944271909999163</v>
      </c>
      <c r="AC12" s="43">
        <f t="shared" si="7"/>
        <v>0</v>
      </c>
      <c r="AD12" s="43">
        <f t="shared" si="7"/>
        <v>0</v>
      </c>
      <c r="AE12" s="58">
        <f>STDEV(AE5:AE9)</f>
        <v>0.8944271909999163</v>
      </c>
      <c r="AF12" s="43">
        <f t="shared" si="7"/>
        <v>0.44721359549995793</v>
      </c>
      <c r="AG12" s="43">
        <f t="shared" si="7"/>
        <v>0.54772255750516596</v>
      </c>
      <c r="AH12" s="43">
        <f t="shared" si="7"/>
        <v>0.54772255750516607</v>
      </c>
      <c r="AI12" s="43">
        <f t="shared" si="7"/>
        <v>0.54772255750516596</v>
      </c>
      <c r="AJ12" s="43">
        <f t="shared" si="7"/>
        <v>0</v>
      </c>
      <c r="AK12" s="43">
        <f t="shared" si="7"/>
        <v>0.54772255750516596</v>
      </c>
      <c r="AL12" s="43">
        <f t="shared" si="7"/>
        <v>0</v>
      </c>
      <c r="AM12" s="58">
        <f>STDEV(AM5:AM9)</f>
        <v>0.83666002653407556</v>
      </c>
      <c r="AN12" s="43"/>
      <c r="AO12" s="1"/>
    </row>
    <row r="13" spans="1:43" x14ac:dyDescent="0.25">
      <c r="A13" s="43"/>
      <c r="B13" s="43"/>
      <c r="C13" s="43"/>
      <c r="D13" s="43"/>
      <c r="E13" s="43"/>
      <c r="F13" s="43"/>
      <c r="G13" s="43"/>
      <c r="H13" s="43"/>
      <c r="I13" s="43"/>
      <c r="J13" s="24"/>
      <c r="K13" s="43"/>
      <c r="L13" s="43"/>
      <c r="M13" s="43"/>
      <c r="N13" s="24"/>
      <c r="O13" s="43"/>
      <c r="P13" s="43"/>
      <c r="Q13" s="43"/>
      <c r="R13" s="43"/>
      <c r="S13" s="43"/>
      <c r="T13" s="43"/>
      <c r="U13" s="48"/>
      <c r="V13" s="43"/>
      <c r="W13" s="43"/>
      <c r="X13" s="43"/>
      <c r="Y13" s="43"/>
      <c r="Z13" s="43"/>
      <c r="AA13" s="24"/>
      <c r="AB13" s="43"/>
      <c r="AC13" s="43"/>
      <c r="AD13" s="43"/>
      <c r="AE13" s="24"/>
      <c r="AF13" s="43"/>
      <c r="AG13" s="43"/>
      <c r="AH13" s="43"/>
      <c r="AI13" s="44"/>
      <c r="AJ13" s="44"/>
      <c r="AK13" s="44"/>
      <c r="AL13" s="43"/>
      <c r="AM13" s="24"/>
      <c r="AN13" s="27"/>
      <c r="AO13" s="1"/>
    </row>
    <row r="14" spans="1:43" x14ac:dyDescent="0.25">
      <c r="A14" s="17">
        <v>9</v>
      </c>
      <c r="B14" s="37" t="s">
        <v>29</v>
      </c>
      <c r="C14" s="17" t="s">
        <v>16</v>
      </c>
      <c r="D14" s="17">
        <v>68</v>
      </c>
      <c r="E14" s="17">
        <v>5</v>
      </c>
      <c r="F14" s="17"/>
      <c r="G14" s="17">
        <v>3</v>
      </c>
      <c r="H14" s="17">
        <v>2</v>
      </c>
      <c r="I14" s="17">
        <v>1</v>
      </c>
      <c r="J14" s="24">
        <f t="shared" si="0"/>
        <v>6</v>
      </c>
      <c r="K14" s="17">
        <v>3</v>
      </c>
      <c r="L14" s="17">
        <v>8</v>
      </c>
      <c r="M14" s="38">
        <v>2</v>
      </c>
      <c r="N14" s="24">
        <f t="shared" si="1"/>
        <v>13</v>
      </c>
      <c r="O14" s="17">
        <v>4</v>
      </c>
      <c r="P14" s="17">
        <v>9</v>
      </c>
      <c r="Q14" s="17">
        <v>2</v>
      </c>
      <c r="R14" s="17">
        <v>2</v>
      </c>
      <c r="S14" s="17">
        <v>4</v>
      </c>
      <c r="T14" s="17">
        <v>6</v>
      </c>
      <c r="U14" s="24">
        <f>SUM(O14:T14)</f>
        <v>27</v>
      </c>
      <c r="V14" s="17">
        <v>8</v>
      </c>
      <c r="W14" s="17">
        <v>4</v>
      </c>
      <c r="X14" s="17">
        <v>3</v>
      </c>
      <c r="Y14" s="17">
        <v>2</v>
      </c>
      <c r="Z14" s="17">
        <v>2</v>
      </c>
      <c r="AA14" s="24">
        <f t="shared" si="3"/>
        <v>19</v>
      </c>
      <c r="AB14" s="17">
        <v>3</v>
      </c>
      <c r="AC14" s="17">
        <v>1</v>
      </c>
      <c r="AD14" s="17">
        <v>1</v>
      </c>
      <c r="AE14" s="24">
        <f t="shared" si="4"/>
        <v>5</v>
      </c>
      <c r="AF14" s="17">
        <v>4</v>
      </c>
      <c r="AG14" s="17">
        <v>3</v>
      </c>
      <c r="AH14" s="17">
        <v>0</v>
      </c>
      <c r="AI14" s="17">
        <v>1</v>
      </c>
      <c r="AJ14" s="17">
        <v>1</v>
      </c>
      <c r="AK14" s="17">
        <v>1</v>
      </c>
      <c r="AL14" s="17">
        <v>1</v>
      </c>
      <c r="AM14" s="24">
        <f>SUM(AF14:AL14)</f>
        <v>11</v>
      </c>
      <c r="AN14" s="27"/>
      <c r="AO14" s="17" t="s">
        <v>150</v>
      </c>
    </row>
    <row r="15" spans="1:43" x14ac:dyDescent="0.25">
      <c r="A15" s="17">
        <v>10</v>
      </c>
      <c r="B15" s="37" t="s">
        <v>31</v>
      </c>
      <c r="C15" s="17" t="s">
        <v>16</v>
      </c>
      <c r="D15" s="17">
        <v>63</v>
      </c>
      <c r="E15" s="17">
        <v>9</v>
      </c>
      <c r="F15" s="17"/>
      <c r="G15" s="17">
        <v>3</v>
      </c>
      <c r="H15" s="17">
        <v>2</v>
      </c>
      <c r="I15" s="17">
        <v>1</v>
      </c>
      <c r="J15" s="24">
        <f t="shared" si="0"/>
        <v>6</v>
      </c>
      <c r="K15" s="17">
        <v>3</v>
      </c>
      <c r="L15" s="17">
        <v>15</v>
      </c>
      <c r="M15" s="17">
        <v>5</v>
      </c>
      <c r="N15" s="24">
        <f t="shared" si="1"/>
        <v>23</v>
      </c>
      <c r="O15" s="17">
        <v>5</v>
      </c>
      <c r="P15" s="33">
        <v>4</v>
      </c>
      <c r="Q15" s="17">
        <v>4</v>
      </c>
      <c r="R15" s="17">
        <v>3</v>
      </c>
      <c r="S15" s="17">
        <v>6</v>
      </c>
      <c r="T15" s="17">
        <v>2</v>
      </c>
      <c r="U15" s="24">
        <f t="shared" ref="U15:U17" si="8">SUM(O15:T15)</f>
        <v>24</v>
      </c>
      <c r="V15" s="17">
        <v>8</v>
      </c>
      <c r="W15" s="17">
        <v>4</v>
      </c>
      <c r="X15" s="17">
        <v>5</v>
      </c>
      <c r="Y15" s="17">
        <v>2</v>
      </c>
      <c r="Z15" s="17">
        <v>1</v>
      </c>
      <c r="AA15" s="24">
        <f t="shared" si="3"/>
        <v>20</v>
      </c>
      <c r="AB15" s="17">
        <v>3</v>
      </c>
      <c r="AC15" s="17">
        <v>1</v>
      </c>
      <c r="AD15" s="17">
        <v>1</v>
      </c>
      <c r="AE15" s="24">
        <f t="shared" si="4"/>
        <v>5</v>
      </c>
      <c r="AF15" s="17">
        <v>5</v>
      </c>
      <c r="AG15" s="17">
        <v>3</v>
      </c>
      <c r="AH15" s="17">
        <v>0</v>
      </c>
      <c r="AI15" s="17">
        <v>1</v>
      </c>
      <c r="AJ15" s="17">
        <v>1</v>
      </c>
      <c r="AK15" s="17">
        <v>1</v>
      </c>
      <c r="AL15" s="17">
        <v>1</v>
      </c>
      <c r="AM15" s="24">
        <f t="shared" si="5"/>
        <v>12</v>
      </c>
      <c r="AN15" s="27"/>
      <c r="AO15" s="17" t="s">
        <v>152</v>
      </c>
    </row>
    <row r="16" spans="1:43" x14ac:dyDescent="0.25">
      <c r="A16" s="17">
        <v>2</v>
      </c>
      <c r="B16" s="17" t="s">
        <v>18</v>
      </c>
      <c r="C16" s="17" t="s">
        <v>19</v>
      </c>
      <c r="D16" s="17">
        <v>69</v>
      </c>
      <c r="E16" s="17">
        <v>9</v>
      </c>
      <c r="F16" s="17"/>
      <c r="G16" s="17">
        <v>3</v>
      </c>
      <c r="H16" s="17">
        <v>2</v>
      </c>
      <c r="I16" s="17">
        <v>1</v>
      </c>
      <c r="J16" s="24">
        <f t="shared" si="0"/>
        <v>6</v>
      </c>
      <c r="K16" s="17">
        <v>2</v>
      </c>
      <c r="L16" s="17">
        <v>5</v>
      </c>
      <c r="M16" s="33">
        <v>3</v>
      </c>
      <c r="N16" s="24">
        <f t="shared" si="1"/>
        <v>10</v>
      </c>
      <c r="O16" s="17">
        <v>4</v>
      </c>
      <c r="P16" s="17">
        <v>9</v>
      </c>
      <c r="Q16" s="33">
        <v>0</v>
      </c>
      <c r="R16" s="17">
        <v>3</v>
      </c>
      <c r="S16" s="17">
        <v>6</v>
      </c>
      <c r="T16" s="17">
        <v>9</v>
      </c>
      <c r="U16" s="24">
        <f t="shared" si="8"/>
        <v>31</v>
      </c>
      <c r="V16" s="17">
        <v>8</v>
      </c>
      <c r="W16" s="33">
        <v>3</v>
      </c>
      <c r="X16" s="17">
        <v>5</v>
      </c>
      <c r="Y16" s="17">
        <v>3</v>
      </c>
      <c r="Z16" s="17">
        <v>2</v>
      </c>
      <c r="AA16" s="24">
        <f t="shared" si="3"/>
        <v>21</v>
      </c>
      <c r="AB16" s="17">
        <v>3</v>
      </c>
      <c r="AC16" s="17">
        <v>1</v>
      </c>
      <c r="AD16" s="17">
        <v>1</v>
      </c>
      <c r="AE16" s="24">
        <f t="shared" si="4"/>
        <v>5</v>
      </c>
      <c r="AF16" s="17">
        <v>3</v>
      </c>
      <c r="AG16" s="17">
        <v>2</v>
      </c>
      <c r="AH16" s="17">
        <v>0</v>
      </c>
      <c r="AI16" s="17">
        <v>1</v>
      </c>
      <c r="AJ16" s="17">
        <v>2</v>
      </c>
      <c r="AK16" s="17">
        <v>2</v>
      </c>
      <c r="AL16" s="17">
        <v>2</v>
      </c>
      <c r="AM16" s="24">
        <f t="shared" si="5"/>
        <v>12</v>
      </c>
      <c r="AN16" s="27"/>
      <c r="AO16" s="17" t="s">
        <v>150</v>
      </c>
    </row>
    <row r="17" spans="1:41" x14ac:dyDescent="0.25">
      <c r="A17" s="17">
        <v>6</v>
      </c>
      <c r="B17" s="17" t="s">
        <v>25</v>
      </c>
      <c r="C17" s="17" t="s">
        <v>19</v>
      </c>
      <c r="D17" s="17">
        <v>65</v>
      </c>
      <c r="E17" s="17">
        <v>11</v>
      </c>
      <c r="F17" s="17"/>
      <c r="G17" s="17">
        <v>3</v>
      </c>
      <c r="H17" s="17">
        <v>2</v>
      </c>
      <c r="I17" s="17">
        <v>1</v>
      </c>
      <c r="J17" s="24">
        <f t="shared" si="0"/>
        <v>6</v>
      </c>
      <c r="K17" s="17">
        <v>3</v>
      </c>
      <c r="L17" s="17">
        <v>8</v>
      </c>
      <c r="M17" s="17">
        <v>4</v>
      </c>
      <c r="N17" s="24">
        <f t="shared" si="1"/>
        <v>15</v>
      </c>
      <c r="O17" s="17">
        <v>5</v>
      </c>
      <c r="P17" s="17">
        <v>8</v>
      </c>
      <c r="Q17" s="38">
        <v>0</v>
      </c>
      <c r="R17" s="17">
        <v>4</v>
      </c>
      <c r="S17" s="17">
        <v>6</v>
      </c>
      <c r="T17" s="17">
        <v>6</v>
      </c>
      <c r="U17" s="24">
        <f t="shared" si="8"/>
        <v>29</v>
      </c>
      <c r="V17" s="17">
        <v>8</v>
      </c>
      <c r="W17" s="17">
        <v>4</v>
      </c>
      <c r="X17" s="17">
        <v>6</v>
      </c>
      <c r="Y17" s="17">
        <v>2</v>
      </c>
      <c r="Z17" s="17">
        <v>1</v>
      </c>
      <c r="AA17" s="24">
        <f t="shared" si="3"/>
        <v>21</v>
      </c>
      <c r="AB17" s="17">
        <v>3</v>
      </c>
      <c r="AC17" s="17">
        <v>1</v>
      </c>
      <c r="AD17" s="17">
        <v>1</v>
      </c>
      <c r="AE17" s="24">
        <f t="shared" si="4"/>
        <v>5</v>
      </c>
      <c r="AF17" s="17">
        <v>5</v>
      </c>
      <c r="AG17" s="17">
        <v>1</v>
      </c>
      <c r="AH17" s="17">
        <v>0</v>
      </c>
      <c r="AI17" s="17">
        <v>2</v>
      </c>
      <c r="AJ17" s="17">
        <v>1</v>
      </c>
      <c r="AK17" s="17">
        <v>1</v>
      </c>
      <c r="AL17" s="17">
        <v>1</v>
      </c>
      <c r="AM17" s="24">
        <f t="shared" si="5"/>
        <v>11</v>
      </c>
      <c r="AN17" s="27"/>
      <c r="AO17" s="17" t="s">
        <v>152</v>
      </c>
    </row>
    <row r="18" spans="1:4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24"/>
      <c r="K18" s="17"/>
      <c r="L18" s="17"/>
      <c r="M18" s="17"/>
      <c r="N18" s="24"/>
      <c r="O18" s="17"/>
      <c r="P18" s="17"/>
      <c r="Q18" s="38"/>
      <c r="R18" s="17"/>
      <c r="S18" s="17"/>
      <c r="T18" s="17"/>
      <c r="U18" s="24"/>
      <c r="V18" s="17"/>
      <c r="W18" s="17"/>
      <c r="X18" s="17"/>
      <c r="Y18" s="17"/>
      <c r="Z18" s="17"/>
      <c r="AA18" s="24"/>
      <c r="AB18" s="17"/>
      <c r="AC18" s="17"/>
      <c r="AD18" s="17"/>
      <c r="AE18" s="24"/>
      <c r="AF18" s="17"/>
      <c r="AG18" s="17"/>
      <c r="AH18" s="17"/>
      <c r="AI18" s="17"/>
      <c r="AJ18" s="17"/>
      <c r="AK18" s="17"/>
      <c r="AL18" s="17"/>
      <c r="AM18" s="24"/>
      <c r="AN18" s="27"/>
      <c r="AO18" s="17"/>
    </row>
    <row r="19" spans="1:41" x14ac:dyDescent="0.25">
      <c r="A19" t="s">
        <v>105</v>
      </c>
      <c r="C19" s="43"/>
      <c r="D19" s="43">
        <f>AVERAGE(D14:D17)</f>
        <v>66.25</v>
      </c>
      <c r="E19" s="43">
        <f>AVERAGE(E14:E17)</f>
        <v>8.5</v>
      </c>
      <c r="F19" s="43"/>
      <c r="G19" s="43">
        <f t="shared" ref="G19:AL19" si="9">AVERAGE(G14:G17)</f>
        <v>3</v>
      </c>
      <c r="H19" s="43">
        <f t="shared" si="9"/>
        <v>2</v>
      </c>
      <c r="I19" s="43">
        <f t="shared" si="9"/>
        <v>1</v>
      </c>
      <c r="J19" s="58">
        <f>AVERAGE(J14:J17)</f>
        <v>6</v>
      </c>
      <c r="K19" s="43">
        <f t="shared" si="9"/>
        <v>2.75</v>
      </c>
      <c r="L19" s="43">
        <f t="shared" si="9"/>
        <v>9</v>
      </c>
      <c r="M19" s="43">
        <f t="shared" si="9"/>
        <v>3.5</v>
      </c>
      <c r="N19" s="58">
        <f>AVERAGE(N14:N17)</f>
        <v>15.25</v>
      </c>
      <c r="O19" s="43">
        <f t="shared" si="9"/>
        <v>4.5</v>
      </c>
      <c r="P19" s="43">
        <f t="shared" si="9"/>
        <v>7.5</v>
      </c>
      <c r="Q19" s="43">
        <f t="shared" si="9"/>
        <v>1.5</v>
      </c>
      <c r="R19" s="43">
        <f t="shared" si="9"/>
        <v>3</v>
      </c>
      <c r="S19" s="43">
        <f t="shared" si="9"/>
        <v>5.5</v>
      </c>
      <c r="T19" s="43">
        <f t="shared" si="9"/>
        <v>5.75</v>
      </c>
      <c r="U19" s="58">
        <f>AVERAGE(U14:U17)</f>
        <v>27.75</v>
      </c>
      <c r="V19" s="43">
        <f t="shared" si="9"/>
        <v>8</v>
      </c>
      <c r="W19" s="43">
        <f t="shared" si="9"/>
        <v>3.75</v>
      </c>
      <c r="X19" s="43">
        <f t="shared" si="9"/>
        <v>4.75</v>
      </c>
      <c r="Y19" s="43">
        <f t="shared" si="9"/>
        <v>2.25</v>
      </c>
      <c r="Z19" s="43">
        <f t="shared" si="9"/>
        <v>1.5</v>
      </c>
      <c r="AA19" s="58">
        <f>AVERAGE(AA14:AA17)</f>
        <v>20.25</v>
      </c>
      <c r="AB19" s="43">
        <f t="shared" si="9"/>
        <v>3</v>
      </c>
      <c r="AC19" s="43">
        <f t="shared" si="9"/>
        <v>1</v>
      </c>
      <c r="AD19" s="43">
        <f t="shared" si="9"/>
        <v>1</v>
      </c>
      <c r="AE19" s="58">
        <f>AVERAGE(AE14:AE17)</f>
        <v>5</v>
      </c>
      <c r="AF19" s="43">
        <f t="shared" si="9"/>
        <v>4.25</v>
      </c>
      <c r="AG19" s="43">
        <f t="shared" si="9"/>
        <v>2.25</v>
      </c>
      <c r="AH19" s="43">
        <f t="shared" si="9"/>
        <v>0</v>
      </c>
      <c r="AI19" s="43">
        <f t="shared" si="9"/>
        <v>1.25</v>
      </c>
      <c r="AJ19" s="43">
        <f t="shared" si="9"/>
        <v>1.25</v>
      </c>
      <c r="AK19" s="43">
        <f t="shared" si="9"/>
        <v>1.25</v>
      </c>
      <c r="AL19" s="43">
        <f t="shared" si="9"/>
        <v>1.25</v>
      </c>
      <c r="AM19" s="58">
        <f>AVERAGE(AM14:AM17)</f>
        <v>11.5</v>
      </c>
      <c r="AN19" s="43"/>
      <c r="AO19" s="1"/>
    </row>
    <row r="20" spans="1:41" x14ac:dyDescent="0.25">
      <c r="A20" t="s">
        <v>106</v>
      </c>
      <c r="C20" s="43"/>
      <c r="D20" s="43">
        <f>STDEV(D14:D17)</f>
        <v>2.753785273643051</v>
      </c>
      <c r="E20" s="43">
        <f t="shared" ref="E20:AL20" si="10">STDEV(E14:E17)</f>
        <v>2.5166114784235831</v>
      </c>
      <c r="F20" s="43"/>
      <c r="G20" s="43">
        <f t="shared" si="10"/>
        <v>0</v>
      </c>
      <c r="H20" s="43">
        <f t="shared" si="10"/>
        <v>0</v>
      </c>
      <c r="I20" s="43">
        <f t="shared" si="10"/>
        <v>0</v>
      </c>
      <c r="J20" s="58">
        <f t="shared" si="10"/>
        <v>0</v>
      </c>
      <c r="K20" s="43">
        <f t="shared" si="10"/>
        <v>0.5</v>
      </c>
      <c r="L20" s="43">
        <f t="shared" si="10"/>
        <v>4.2426406871192848</v>
      </c>
      <c r="M20" s="43">
        <f t="shared" si="10"/>
        <v>1.2909944487358056</v>
      </c>
      <c r="N20" s="58">
        <f>STDEV(N14:N17)</f>
        <v>5.5602757725374259</v>
      </c>
      <c r="O20" s="43">
        <f t="shared" si="10"/>
        <v>0.57735026918962573</v>
      </c>
      <c r="P20" s="43">
        <f t="shared" si="10"/>
        <v>2.3804761428476167</v>
      </c>
      <c r="Q20" s="43">
        <f t="shared" si="10"/>
        <v>1.9148542155126762</v>
      </c>
      <c r="R20" s="43">
        <f t="shared" si="10"/>
        <v>0.81649658092772603</v>
      </c>
      <c r="S20" s="43">
        <f t="shared" si="10"/>
        <v>1</v>
      </c>
      <c r="T20" s="43">
        <f t="shared" si="10"/>
        <v>2.8722813232690143</v>
      </c>
      <c r="U20" s="58">
        <f>STDEV(U14:U17)</f>
        <v>2.9860788111948193</v>
      </c>
      <c r="V20" s="43">
        <f t="shared" si="10"/>
        <v>0</v>
      </c>
      <c r="W20" s="43">
        <f t="shared" si="10"/>
        <v>0.5</v>
      </c>
      <c r="X20" s="43">
        <f t="shared" si="10"/>
        <v>1.2583057392117916</v>
      </c>
      <c r="Y20" s="43">
        <f t="shared" si="10"/>
        <v>0.5</v>
      </c>
      <c r="Z20" s="43">
        <f t="shared" si="10"/>
        <v>0.57735026918962573</v>
      </c>
      <c r="AA20" s="58">
        <f>STDEV(AA14:AA17)</f>
        <v>0.9574271077563381</v>
      </c>
      <c r="AB20" s="43">
        <f t="shared" si="10"/>
        <v>0</v>
      </c>
      <c r="AC20" s="43">
        <f t="shared" si="10"/>
        <v>0</v>
      </c>
      <c r="AD20" s="43">
        <f t="shared" si="10"/>
        <v>0</v>
      </c>
      <c r="AE20" s="58">
        <f t="shared" si="10"/>
        <v>0</v>
      </c>
      <c r="AF20" s="43">
        <f t="shared" si="10"/>
        <v>0.9574271077563381</v>
      </c>
      <c r="AG20" s="43">
        <f t="shared" si="10"/>
        <v>0.9574271077563381</v>
      </c>
      <c r="AH20" s="43">
        <f t="shared" si="10"/>
        <v>0</v>
      </c>
      <c r="AI20" s="43">
        <f t="shared" si="10"/>
        <v>0.5</v>
      </c>
      <c r="AJ20" s="43">
        <f t="shared" si="10"/>
        <v>0.5</v>
      </c>
      <c r="AK20" s="43">
        <f t="shared" si="10"/>
        <v>0.5</v>
      </c>
      <c r="AL20" s="43">
        <f t="shared" si="10"/>
        <v>0.5</v>
      </c>
      <c r="AM20" s="58">
        <f>STDEV(AM14:AM17)</f>
        <v>0.57735026918962573</v>
      </c>
      <c r="AN20" s="43"/>
      <c r="AO20" s="1"/>
    </row>
    <row r="21" spans="1:41" x14ac:dyDescent="0.25">
      <c r="C21" s="43"/>
      <c r="D21" s="43"/>
      <c r="E21" s="43"/>
      <c r="F21" s="43"/>
      <c r="G21" s="43"/>
      <c r="H21" s="43"/>
      <c r="I21" s="43"/>
      <c r="J21" s="48"/>
      <c r="K21" s="43"/>
      <c r="L21" s="43"/>
      <c r="M21" s="43"/>
      <c r="N21" s="48"/>
      <c r="O21" s="43"/>
      <c r="P21" s="43"/>
      <c r="Q21" s="43"/>
      <c r="R21" s="43"/>
      <c r="S21" s="43"/>
      <c r="T21" s="43"/>
      <c r="U21" s="48"/>
      <c r="V21" s="43"/>
      <c r="W21" s="43"/>
      <c r="X21" s="43"/>
      <c r="Y21" s="43"/>
      <c r="Z21" s="43"/>
      <c r="AA21" s="48"/>
      <c r="AB21" s="43"/>
      <c r="AC21" s="43"/>
      <c r="AD21" s="43"/>
      <c r="AE21" s="48"/>
      <c r="AF21" s="43"/>
      <c r="AG21" s="43"/>
      <c r="AH21" s="43"/>
      <c r="AI21" s="43"/>
      <c r="AJ21" s="43"/>
      <c r="AK21" s="43"/>
      <c r="AL21" s="43"/>
      <c r="AM21" s="48"/>
      <c r="AN21" s="43"/>
      <c r="AO21" s="1"/>
    </row>
    <row r="22" spans="1:41" s="40" customForma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47"/>
      <c r="K22" s="36"/>
      <c r="L22" s="36"/>
      <c r="M22" s="36"/>
      <c r="N22" s="53"/>
      <c r="O22" s="36"/>
      <c r="P22" s="36"/>
      <c r="Q22" s="36"/>
      <c r="R22" s="36"/>
      <c r="S22" s="36"/>
      <c r="T22" s="36"/>
      <c r="U22" s="47"/>
      <c r="AA22" s="55"/>
      <c r="AE22" s="55"/>
      <c r="AH22" s="41"/>
      <c r="AM22" s="55"/>
      <c r="AN22" s="42"/>
      <c r="AO22" s="35"/>
    </row>
    <row r="23" spans="1:41" x14ac:dyDescent="0.25">
      <c r="A23" s="28">
        <v>31</v>
      </c>
      <c r="B23" s="34" t="s">
        <v>69</v>
      </c>
      <c r="C23" s="28" t="s">
        <v>19</v>
      </c>
      <c r="D23" s="28">
        <v>71</v>
      </c>
      <c r="E23" s="17">
        <v>9</v>
      </c>
      <c r="F23" s="17"/>
      <c r="G23" s="17">
        <v>2</v>
      </c>
      <c r="H23" s="17">
        <v>2</v>
      </c>
      <c r="I23" s="17">
        <v>1</v>
      </c>
      <c r="J23" s="24"/>
      <c r="K23" s="17">
        <v>2</v>
      </c>
      <c r="L23" s="17">
        <v>13</v>
      </c>
      <c r="M23" s="33">
        <v>1</v>
      </c>
      <c r="N23" s="24"/>
      <c r="O23" s="17">
        <v>3</v>
      </c>
      <c r="P23" s="17">
        <v>11.5</v>
      </c>
      <c r="Q23" s="17">
        <v>2</v>
      </c>
      <c r="R23" s="33">
        <v>0</v>
      </c>
      <c r="S23" s="17">
        <v>5</v>
      </c>
      <c r="T23" s="17">
        <v>9</v>
      </c>
      <c r="U23" s="24"/>
      <c r="V23" s="17">
        <v>7</v>
      </c>
      <c r="W23" s="33">
        <v>3</v>
      </c>
      <c r="X23" s="17">
        <v>6</v>
      </c>
      <c r="Y23" s="17">
        <v>2</v>
      </c>
      <c r="Z23" s="17">
        <v>1</v>
      </c>
      <c r="AA23" s="24"/>
      <c r="AB23" s="17">
        <v>2</v>
      </c>
      <c r="AC23" s="17">
        <v>1</v>
      </c>
      <c r="AD23" s="17">
        <v>1</v>
      </c>
      <c r="AE23" s="24"/>
      <c r="AF23" s="33">
        <v>0</v>
      </c>
      <c r="AG23" s="17">
        <v>1</v>
      </c>
      <c r="AH23" s="29">
        <v>0</v>
      </c>
      <c r="AI23" s="18">
        <v>2</v>
      </c>
      <c r="AJ23" s="18">
        <v>2</v>
      </c>
      <c r="AK23" s="18">
        <v>2</v>
      </c>
      <c r="AL23" s="17">
        <v>2</v>
      </c>
      <c r="AM23" s="24"/>
      <c r="AN23" s="27"/>
      <c r="AO23" s="17" t="s">
        <v>153</v>
      </c>
    </row>
    <row r="24" spans="1:41" x14ac:dyDescent="0.25">
      <c r="A24" s="17">
        <v>5</v>
      </c>
      <c r="B24" s="17" t="s">
        <v>23</v>
      </c>
      <c r="C24" s="17" t="s">
        <v>16</v>
      </c>
      <c r="D24" s="17">
        <v>61</v>
      </c>
      <c r="E24" s="17">
        <v>9</v>
      </c>
      <c r="F24" s="17"/>
      <c r="G24" s="17">
        <v>3</v>
      </c>
      <c r="H24" s="17">
        <v>2</v>
      </c>
      <c r="I24" s="17">
        <v>1</v>
      </c>
      <c r="J24" s="24"/>
      <c r="K24" s="17">
        <v>4</v>
      </c>
      <c r="L24" s="17">
        <v>15</v>
      </c>
      <c r="M24" s="17">
        <v>5</v>
      </c>
      <c r="N24" s="24"/>
      <c r="O24" s="17">
        <v>5</v>
      </c>
      <c r="P24" s="17">
        <v>10.5</v>
      </c>
      <c r="Q24" s="17">
        <v>5</v>
      </c>
      <c r="R24" s="17">
        <v>5</v>
      </c>
      <c r="S24" s="17">
        <v>6</v>
      </c>
      <c r="T24" s="17">
        <v>8.5</v>
      </c>
      <c r="U24" s="24"/>
      <c r="V24" s="17">
        <v>8</v>
      </c>
      <c r="W24" s="17">
        <v>4</v>
      </c>
      <c r="X24" s="17">
        <v>6</v>
      </c>
      <c r="Y24" s="17">
        <v>3</v>
      </c>
      <c r="Z24" s="17">
        <v>2</v>
      </c>
      <c r="AA24" s="24"/>
      <c r="AB24" s="17">
        <v>3</v>
      </c>
      <c r="AC24" s="17">
        <v>1</v>
      </c>
      <c r="AD24" s="17">
        <v>1</v>
      </c>
      <c r="AE24" s="24"/>
      <c r="AF24" s="17">
        <v>5</v>
      </c>
      <c r="AG24" s="17">
        <v>3</v>
      </c>
      <c r="AH24" s="17">
        <v>0</v>
      </c>
      <c r="AI24" s="17">
        <v>2</v>
      </c>
      <c r="AJ24" s="17">
        <v>2</v>
      </c>
      <c r="AK24" s="17">
        <v>2</v>
      </c>
      <c r="AL24" s="17">
        <v>2</v>
      </c>
      <c r="AM24" s="24"/>
      <c r="AN24" s="27"/>
      <c r="AO24" s="17" t="s">
        <v>151</v>
      </c>
    </row>
    <row r="25" spans="1:41" x14ac:dyDescent="0.25">
      <c r="A25" s="17">
        <v>25</v>
      </c>
      <c r="B25" s="17" t="s">
        <v>54</v>
      </c>
      <c r="C25" s="17" t="s">
        <v>19</v>
      </c>
      <c r="D25" s="17">
        <v>50</v>
      </c>
      <c r="E25" s="17">
        <v>22</v>
      </c>
      <c r="F25" s="17"/>
      <c r="G25" s="17">
        <v>3</v>
      </c>
      <c r="H25" s="17">
        <v>2</v>
      </c>
      <c r="I25" s="17">
        <v>1</v>
      </c>
      <c r="J25" s="24"/>
      <c r="K25" s="17">
        <v>4</v>
      </c>
      <c r="L25" s="17">
        <v>13</v>
      </c>
      <c r="M25" s="17">
        <v>5</v>
      </c>
      <c r="N25" s="24"/>
      <c r="O25" s="17">
        <v>5</v>
      </c>
      <c r="P25" s="17">
        <v>12</v>
      </c>
      <c r="Q25" s="17">
        <v>4</v>
      </c>
      <c r="R25" s="17">
        <v>5</v>
      </c>
      <c r="S25" s="17">
        <v>6</v>
      </c>
      <c r="T25" s="17">
        <v>11</v>
      </c>
      <c r="U25" s="24"/>
      <c r="V25" s="17">
        <v>8</v>
      </c>
      <c r="W25" s="17">
        <v>4</v>
      </c>
      <c r="X25" s="17">
        <v>6</v>
      </c>
      <c r="Y25" s="17">
        <v>3</v>
      </c>
      <c r="Z25" s="17">
        <v>3</v>
      </c>
      <c r="AA25" s="24"/>
      <c r="AB25" s="17">
        <v>3</v>
      </c>
      <c r="AC25" s="17">
        <v>1</v>
      </c>
      <c r="AD25" s="17">
        <v>1</v>
      </c>
      <c r="AE25" s="24"/>
      <c r="AF25" s="17">
        <v>6</v>
      </c>
      <c r="AG25" s="17">
        <v>3</v>
      </c>
      <c r="AH25" s="17">
        <v>0</v>
      </c>
      <c r="AI25" s="17">
        <v>2</v>
      </c>
      <c r="AJ25" s="17">
        <v>2</v>
      </c>
      <c r="AK25" s="17">
        <v>2</v>
      </c>
      <c r="AL25" s="17">
        <v>2</v>
      </c>
      <c r="AM25" s="24"/>
      <c r="AN25" s="27"/>
      <c r="AO25" s="17"/>
    </row>
    <row r="26" spans="1:41" x14ac:dyDescent="0.25">
      <c r="A26" s="7"/>
    </row>
    <row r="27" spans="1:41" x14ac:dyDescent="0.25">
      <c r="D27" s="2"/>
      <c r="E27" s="2"/>
      <c r="F27" s="2"/>
      <c r="G27" s="3"/>
      <c r="H27" s="3"/>
      <c r="I27" s="3"/>
      <c r="J27" s="50"/>
      <c r="K27" s="3"/>
      <c r="L27" s="3"/>
      <c r="M27" s="3"/>
      <c r="N27" s="50"/>
    </row>
    <row r="28" spans="1:41" x14ac:dyDescent="0.25">
      <c r="D28" s="2"/>
      <c r="E28" s="2"/>
      <c r="F28" s="2"/>
      <c r="G28" s="2"/>
      <c r="H28" s="2"/>
      <c r="I28" s="2"/>
      <c r="J28" s="51"/>
      <c r="K28" s="2"/>
      <c r="L28" s="2"/>
      <c r="M28" s="2"/>
      <c r="N28" s="51"/>
    </row>
    <row r="29" spans="1:41" x14ac:dyDescent="0.25">
      <c r="D29" s="1"/>
      <c r="E29" s="1"/>
      <c r="F29" s="1"/>
      <c r="G29" s="2"/>
      <c r="H29" s="2"/>
      <c r="I29" s="2"/>
      <c r="J29" s="51"/>
      <c r="K29" s="2"/>
      <c r="L29" s="2"/>
      <c r="M29" s="2"/>
      <c r="N29" s="51"/>
    </row>
    <row r="30" spans="1:41" x14ac:dyDescent="0.25">
      <c r="D30" s="1"/>
      <c r="E30" s="1"/>
      <c r="F30" s="1"/>
      <c r="G30" s="1"/>
      <c r="H30" s="1"/>
      <c r="I30" s="1"/>
      <c r="J30" s="11"/>
      <c r="K30" s="1"/>
      <c r="L30" s="1"/>
      <c r="M30" s="1"/>
      <c r="N30" s="11"/>
    </row>
    <row r="31" spans="1:41" x14ac:dyDescent="0.25">
      <c r="L31" s="1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98" zoomScaleNormal="98" workbookViewId="0">
      <selection activeCell="I26" sqref="I26"/>
    </sheetView>
  </sheetViews>
  <sheetFormatPr baseColWidth="10" defaultColWidth="11.42578125" defaultRowHeight="15" x14ac:dyDescent="0.25"/>
  <cols>
    <col min="1" max="1" width="3.140625" customWidth="1"/>
    <col min="2" max="2" width="4.7109375" customWidth="1"/>
    <col min="3" max="3" width="3.85546875" customWidth="1"/>
    <col min="4" max="4" width="6" customWidth="1"/>
    <col min="5" max="7" width="3.7109375" customWidth="1"/>
    <col min="8" max="8" width="4.42578125" customWidth="1"/>
    <col min="9" max="9" width="4.140625" customWidth="1"/>
    <col min="10" max="10" width="5.140625" style="49" customWidth="1"/>
    <col min="11" max="11" width="5.7109375" customWidth="1"/>
    <col min="12" max="12" width="7.5703125" customWidth="1"/>
    <col min="14" max="14" width="12.28515625" bestFit="1" customWidth="1"/>
  </cols>
  <sheetData>
    <row r="1" spans="1:15" x14ac:dyDescent="0.25">
      <c r="A1" s="1" t="s">
        <v>112</v>
      </c>
      <c r="B1" s="1" t="s">
        <v>1</v>
      </c>
      <c r="C1" s="1" t="s">
        <v>2</v>
      </c>
      <c r="D1" s="4" t="s">
        <v>3</v>
      </c>
      <c r="E1" s="4" t="s">
        <v>113</v>
      </c>
      <c r="F1" s="4"/>
      <c r="G1" s="4" t="s">
        <v>114</v>
      </c>
      <c r="H1" s="4"/>
      <c r="I1" s="4"/>
      <c r="J1" s="46"/>
      <c r="K1" s="5"/>
      <c r="L1" s="5"/>
    </row>
    <row r="2" spans="1:15" x14ac:dyDescent="0.25">
      <c r="A2" s="1"/>
      <c r="B2" s="1"/>
      <c r="C2" s="1"/>
      <c r="D2" s="4"/>
      <c r="E2" s="4"/>
      <c r="F2" s="4"/>
      <c r="G2" s="4" t="s">
        <v>115</v>
      </c>
      <c r="H2" s="4"/>
      <c r="I2" s="4"/>
      <c r="J2" s="46"/>
      <c r="K2" s="5"/>
      <c r="L2" s="5"/>
    </row>
    <row r="3" spans="1:15" x14ac:dyDescent="0.25">
      <c r="A3" s="1"/>
      <c r="B3" s="1"/>
      <c r="C3" s="1"/>
      <c r="D3" s="4"/>
      <c r="E3" s="4"/>
      <c r="F3" s="4"/>
      <c r="G3" s="4" t="s">
        <v>116</v>
      </c>
      <c r="H3" s="5" t="s">
        <v>118</v>
      </c>
      <c r="I3" s="4"/>
      <c r="J3" s="5" t="s">
        <v>120</v>
      </c>
      <c r="L3" s="5"/>
      <c r="N3" t="s">
        <v>207</v>
      </c>
    </row>
    <row r="4" spans="1:15" x14ac:dyDescent="0.25">
      <c r="A4" s="1"/>
      <c r="B4" s="1"/>
      <c r="C4" s="1"/>
      <c r="D4" s="4"/>
      <c r="E4" s="4" t="s">
        <v>122</v>
      </c>
      <c r="F4" s="4" t="s">
        <v>117</v>
      </c>
      <c r="G4" s="46"/>
      <c r="H4" s="4"/>
      <c r="I4" s="5" t="s">
        <v>119</v>
      </c>
      <c r="J4" s="46"/>
      <c r="K4" s="5" t="s">
        <v>121</v>
      </c>
      <c r="L4" s="5"/>
      <c r="N4" s="4" t="s">
        <v>206</v>
      </c>
      <c r="O4" s="1" t="s">
        <v>205</v>
      </c>
    </row>
    <row r="5" spans="1:15" x14ac:dyDescent="0.25">
      <c r="A5" s="17">
        <v>1</v>
      </c>
      <c r="B5" s="17" t="s">
        <v>15</v>
      </c>
      <c r="C5" s="17" t="s">
        <v>16</v>
      </c>
      <c r="D5" s="17">
        <v>59</v>
      </c>
      <c r="E5" s="17">
        <v>12</v>
      </c>
      <c r="F5" s="59">
        <v>6</v>
      </c>
      <c r="G5" s="59">
        <v>22</v>
      </c>
      <c r="H5" s="59">
        <v>35</v>
      </c>
      <c r="I5" s="59">
        <v>22</v>
      </c>
      <c r="J5" s="60">
        <v>5</v>
      </c>
      <c r="K5" s="59">
        <v>17</v>
      </c>
      <c r="L5" s="27">
        <f>SUM(F5:K5)</f>
        <v>107</v>
      </c>
      <c r="M5" s="17" t="s">
        <v>150</v>
      </c>
      <c r="N5" s="45">
        <f>TTEST(L5:L9,L14:L17,2,2)</f>
        <v>6.8240131100367606E-5</v>
      </c>
      <c r="O5" s="45">
        <f>_xlfn.T.INV.2T(N5,7)</f>
        <v>8.3695648042167079</v>
      </c>
    </row>
    <row r="6" spans="1:15" x14ac:dyDescent="0.25">
      <c r="A6" s="17">
        <v>17</v>
      </c>
      <c r="B6" s="17" t="s">
        <v>40</v>
      </c>
      <c r="C6" s="17" t="s">
        <v>16</v>
      </c>
      <c r="D6" s="17">
        <v>72</v>
      </c>
      <c r="E6" s="17">
        <v>9</v>
      </c>
      <c r="F6" s="59">
        <v>6</v>
      </c>
      <c r="G6" s="59">
        <v>23</v>
      </c>
      <c r="H6" s="59">
        <v>39</v>
      </c>
      <c r="I6" s="59">
        <v>24</v>
      </c>
      <c r="J6" s="60">
        <v>5</v>
      </c>
      <c r="K6" s="59">
        <v>16</v>
      </c>
      <c r="L6" s="27">
        <f>SUM(F6:K6)</f>
        <v>113</v>
      </c>
      <c r="M6" s="17" t="s">
        <v>151</v>
      </c>
      <c r="N6" s="45"/>
      <c r="O6" s="45"/>
    </row>
    <row r="7" spans="1:15" x14ac:dyDescent="0.25">
      <c r="A7" s="17">
        <v>19</v>
      </c>
      <c r="B7" s="17" t="s">
        <v>43</v>
      </c>
      <c r="C7" s="17" t="s">
        <v>16</v>
      </c>
      <c r="D7" s="17">
        <v>78</v>
      </c>
      <c r="E7" s="17">
        <v>5</v>
      </c>
      <c r="F7" s="59">
        <v>6</v>
      </c>
      <c r="G7" s="59">
        <v>20</v>
      </c>
      <c r="H7" s="59">
        <v>36</v>
      </c>
      <c r="I7" s="59">
        <v>22</v>
      </c>
      <c r="J7" s="60">
        <v>3</v>
      </c>
      <c r="K7" s="59">
        <v>15</v>
      </c>
      <c r="L7" s="27">
        <f t="shared" ref="L7:L17" si="0">SUM(F7:K7)</f>
        <v>102</v>
      </c>
      <c r="M7" s="17" t="s">
        <v>150</v>
      </c>
      <c r="N7" s="45" t="s">
        <v>208</v>
      </c>
      <c r="O7" s="45"/>
    </row>
    <row r="8" spans="1:15" s="40" customFormat="1" x14ac:dyDescent="0.25">
      <c r="A8" s="36">
        <v>44</v>
      </c>
      <c r="B8" s="36" t="s">
        <v>84</v>
      </c>
      <c r="C8" s="36" t="s">
        <v>19</v>
      </c>
      <c r="D8" s="36">
        <v>65</v>
      </c>
      <c r="E8" s="36">
        <v>9</v>
      </c>
      <c r="F8" s="59">
        <v>6</v>
      </c>
      <c r="G8" s="61">
        <v>24</v>
      </c>
      <c r="H8" s="61">
        <v>34.5</v>
      </c>
      <c r="I8" s="61">
        <v>22</v>
      </c>
      <c r="J8" s="61">
        <v>5</v>
      </c>
      <c r="K8" s="61">
        <v>16</v>
      </c>
      <c r="L8" s="27">
        <f t="shared" si="0"/>
        <v>107.5</v>
      </c>
      <c r="M8" s="35" t="s">
        <v>150</v>
      </c>
      <c r="N8" s="45">
        <f>TTEST(D5:D9,D14:D17,2,2)</f>
        <v>0.62731899212185227</v>
      </c>
      <c r="O8" s="45">
        <f>_xlfn.T.INV.2T(N8,7)</f>
        <v>0.5076200013601484</v>
      </c>
    </row>
    <row r="9" spans="1:15" x14ac:dyDescent="0.25">
      <c r="A9" s="43">
        <v>26</v>
      </c>
      <c r="B9" s="43" t="s">
        <v>57</v>
      </c>
      <c r="C9" s="43" t="s">
        <v>16</v>
      </c>
      <c r="D9" s="43">
        <v>67</v>
      </c>
      <c r="E9" s="43">
        <v>11</v>
      </c>
      <c r="F9" s="59">
        <v>6</v>
      </c>
      <c r="G9" s="60">
        <v>23</v>
      </c>
      <c r="H9" s="60">
        <v>39</v>
      </c>
      <c r="I9" s="60">
        <v>22</v>
      </c>
      <c r="J9" s="60">
        <v>5</v>
      </c>
      <c r="K9" s="60">
        <v>15</v>
      </c>
      <c r="L9" s="27">
        <f t="shared" si="0"/>
        <v>110</v>
      </c>
      <c r="M9" s="1" t="s">
        <v>150</v>
      </c>
      <c r="N9" s="45"/>
      <c r="O9" s="45"/>
    </row>
    <row r="10" spans="1:15" x14ac:dyDescent="0.25">
      <c r="A10" s="43"/>
      <c r="B10" s="43"/>
      <c r="C10" s="43"/>
      <c r="D10" s="43"/>
      <c r="E10" s="43"/>
      <c r="F10" s="59"/>
      <c r="G10" s="60"/>
      <c r="H10" s="60"/>
      <c r="I10" s="60"/>
      <c r="J10" s="60"/>
      <c r="K10" s="60"/>
      <c r="L10" s="27"/>
      <c r="M10" s="1"/>
      <c r="N10" s="45" t="s">
        <v>209</v>
      </c>
      <c r="O10" s="45"/>
    </row>
    <row r="11" spans="1:15" x14ac:dyDescent="0.25">
      <c r="A11" t="s">
        <v>105</v>
      </c>
      <c r="C11" s="43"/>
      <c r="D11" s="43">
        <f>AVERAGE(D5:D9)</f>
        <v>68.2</v>
      </c>
      <c r="E11" s="43">
        <f>AVERAGE(E5:E9)</f>
        <v>9.1999999999999993</v>
      </c>
      <c r="F11" s="62">
        <v>6</v>
      </c>
      <c r="G11" s="60">
        <v>22.4</v>
      </c>
      <c r="H11" s="60">
        <v>36.700000000000003</v>
      </c>
      <c r="I11" s="60">
        <v>22.4</v>
      </c>
      <c r="J11" s="60">
        <v>4.5999999999999996</v>
      </c>
      <c r="K11" s="60">
        <v>15.8</v>
      </c>
      <c r="L11" s="63">
        <f>AVERAGE(L5:L9)</f>
        <v>107.9</v>
      </c>
      <c r="M11" s="1"/>
      <c r="N11" s="45">
        <f>TTEST(E5:E9,E14:E17,2,2)</f>
        <v>0.70155632494687237</v>
      </c>
      <c r="O11" s="45">
        <f>_xlfn.T.INV.2T(N11,7)</f>
        <v>0.39932532595124814</v>
      </c>
    </row>
    <row r="12" spans="1:15" x14ac:dyDescent="0.25">
      <c r="A12" t="s">
        <v>106</v>
      </c>
      <c r="C12" s="43"/>
      <c r="D12" s="43">
        <f>STDEV(D5:D9)</f>
        <v>7.1902712048990196</v>
      </c>
      <c r="E12" s="43">
        <f t="shared" ref="E12" si="1">STDEV(E5:E9)</f>
        <v>2.6832815729997481</v>
      </c>
      <c r="F12" s="61">
        <v>0</v>
      </c>
      <c r="G12" s="60">
        <v>1.51657508881031</v>
      </c>
      <c r="H12" s="60">
        <v>2.16794833886788</v>
      </c>
      <c r="I12" s="60">
        <v>0.89442719099991586</v>
      </c>
      <c r="J12" s="60">
        <v>0.8944271909999163</v>
      </c>
      <c r="K12" s="60">
        <v>0.83666002653407556</v>
      </c>
      <c r="L12" s="63">
        <f>STDEV(L5:L9)</f>
        <v>4.0681691213615983</v>
      </c>
      <c r="M12" s="1"/>
    </row>
    <row r="13" spans="1:15" x14ac:dyDescent="0.25">
      <c r="A13" s="43"/>
      <c r="B13" s="43"/>
      <c r="C13" s="43"/>
      <c r="D13" s="43"/>
      <c r="E13" s="43"/>
      <c r="F13" s="59"/>
      <c r="G13" s="60"/>
      <c r="H13" s="60"/>
      <c r="I13" s="60"/>
      <c r="J13" s="60"/>
      <c r="K13" s="60"/>
      <c r="L13" s="27"/>
      <c r="M13" s="1"/>
    </row>
    <row r="14" spans="1:15" x14ac:dyDescent="0.25">
      <c r="A14" s="17">
        <v>9</v>
      </c>
      <c r="B14" s="37" t="s">
        <v>29</v>
      </c>
      <c r="C14" s="17" t="s">
        <v>16</v>
      </c>
      <c r="D14" s="17">
        <v>68</v>
      </c>
      <c r="E14" s="17">
        <v>5</v>
      </c>
      <c r="F14" s="59">
        <v>6</v>
      </c>
      <c r="G14" s="59">
        <v>13</v>
      </c>
      <c r="H14" s="59">
        <v>27</v>
      </c>
      <c r="I14" s="59">
        <v>19</v>
      </c>
      <c r="J14" s="60">
        <v>5</v>
      </c>
      <c r="K14" s="59">
        <v>11</v>
      </c>
      <c r="L14" s="27">
        <f t="shared" si="0"/>
        <v>81</v>
      </c>
      <c r="M14" s="17" t="s">
        <v>150</v>
      </c>
    </row>
    <row r="15" spans="1:15" x14ac:dyDescent="0.25">
      <c r="A15" s="17">
        <v>10</v>
      </c>
      <c r="B15" s="37" t="s">
        <v>31</v>
      </c>
      <c r="C15" s="17" t="s">
        <v>16</v>
      </c>
      <c r="D15" s="17">
        <v>63</v>
      </c>
      <c r="E15" s="17">
        <v>9</v>
      </c>
      <c r="F15" s="59">
        <v>6</v>
      </c>
      <c r="G15" s="59">
        <v>23</v>
      </c>
      <c r="H15" s="59">
        <v>24</v>
      </c>
      <c r="I15" s="59">
        <v>20</v>
      </c>
      <c r="J15" s="60">
        <v>5</v>
      </c>
      <c r="K15" s="59">
        <v>12</v>
      </c>
      <c r="L15" s="27">
        <f t="shared" si="0"/>
        <v>90</v>
      </c>
      <c r="M15" s="17" t="s">
        <v>152</v>
      </c>
    </row>
    <row r="16" spans="1:15" x14ac:dyDescent="0.25">
      <c r="A16" s="17">
        <v>2</v>
      </c>
      <c r="B16" s="17" t="s">
        <v>18</v>
      </c>
      <c r="C16" s="17" t="s">
        <v>19</v>
      </c>
      <c r="D16" s="17">
        <v>69</v>
      </c>
      <c r="E16" s="17">
        <v>9</v>
      </c>
      <c r="F16" s="59">
        <v>6</v>
      </c>
      <c r="G16" s="59">
        <v>10</v>
      </c>
      <c r="H16" s="59">
        <v>31</v>
      </c>
      <c r="I16" s="59">
        <v>21</v>
      </c>
      <c r="J16" s="60">
        <v>5</v>
      </c>
      <c r="K16" s="59">
        <v>12</v>
      </c>
      <c r="L16" s="27">
        <f t="shared" si="0"/>
        <v>85</v>
      </c>
      <c r="M16" s="17" t="s">
        <v>150</v>
      </c>
    </row>
    <row r="17" spans="1:13" x14ac:dyDescent="0.25">
      <c r="A17" s="17">
        <v>6</v>
      </c>
      <c r="B17" s="17" t="s">
        <v>25</v>
      </c>
      <c r="C17" s="17" t="s">
        <v>19</v>
      </c>
      <c r="D17" s="17">
        <v>65</v>
      </c>
      <c r="E17" s="17">
        <v>11</v>
      </c>
      <c r="F17" s="59">
        <v>6</v>
      </c>
      <c r="G17" s="59">
        <v>15</v>
      </c>
      <c r="H17" s="59">
        <v>29</v>
      </c>
      <c r="I17" s="59">
        <v>21</v>
      </c>
      <c r="J17" s="60">
        <v>5</v>
      </c>
      <c r="K17" s="59">
        <v>11</v>
      </c>
      <c r="L17" s="27">
        <f t="shared" si="0"/>
        <v>87</v>
      </c>
      <c r="M17" s="17" t="s">
        <v>152</v>
      </c>
    </row>
    <row r="18" spans="1:13" x14ac:dyDescent="0.25">
      <c r="A18" s="17"/>
      <c r="B18" s="17"/>
      <c r="C18" s="17"/>
      <c r="D18" s="17"/>
      <c r="E18" s="17"/>
      <c r="F18" s="59"/>
      <c r="G18" s="59"/>
      <c r="H18" s="59"/>
      <c r="I18" s="59"/>
      <c r="J18" s="60"/>
      <c r="K18" s="59"/>
      <c r="L18" s="27"/>
      <c r="M18" s="17"/>
    </row>
    <row r="19" spans="1:13" x14ac:dyDescent="0.25">
      <c r="A19" t="s">
        <v>105</v>
      </c>
      <c r="C19" s="43"/>
      <c r="D19" s="43">
        <f>AVERAGE(D14:D17)</f>
        <v>66.25</v>
      </c>
      <c r="E19" s="43">
        <f>AVERAGE(E14:E17)</f>
        <v>8.5</v>
      </c>
      <c r="F19" s="61">
        <v>6</v>
      </c>
      <c r="G19" s="60">
        <v>15.25</v>
      </c>
      <c r="H19" s="60">
        <v>27.75</v>
      </c>
      <c r="I19" s="60">
        <v>20.25</v>
      </c>
      <c r="J19" s="60">
        <v>5</v>
      </c>
      <c r="K19" s="60">
        <v>11.5</v>
      </c>
      <c r="L19" s="48">
        <f>AVERAGE(L14:L17)</f>
        <v>85.75</v>
      </c>
      <c r="M19" s="1"/>
    </row>
    <row r="20" spans="1:13" x14ac:dyDescent="0.25">
      <c r="A20" t="s">
        <v>106</v>
      </c>
      <c r="C20" s="43"/>
      <c r="D20" s="43">
        <f>STDEV(D14:D17)</f>
        <v>2.753785273643051</v>
      </c>
      <c r="E20" s="43">
        <f t="shared" ref="E20" si="2">STDEV(E14:E17)</f>
        <v>2.5166114784235831</v>
      </c>
      <c r="F20" s="61">
        <v>0</v>
      </c>
      <c r="G20" s="60">
        <v>5.5602757725374259</v>
      </c>
      <c r="H20" s="60">
        <v>2.9860788111948193</v>
      </c>
      <c r="I20" s="60">
        <v>0.9574271077563381</v>
      </c>
      <c r="J20" s="60">
        <v>0</v>
      </c>
      <c r="K20" s="60">
        <v>0.57735026918962573</v>
      </c>
      <c r="L20" s="63">
        <f>STDEV(L14:L17)</f>
        <v>3.7749172176353749</v>
      </c>
      <c r="M20" s="1"/>
    </row>
    <row r="21" spans="1:13" x14ac:dyDescent="0.25">
      <c r="C21" s="43"/>
      <c r="D21" s="43"/>
      <c r="E21" s="43"/>
      <c r="F21" s="43"/>
      <c r="G21" s="43"/>
      <c r="H21" s="43"/>
      <c r="I21" s="43"/>
      <c r="J21" s="48"/>
      <c r="K21" s="43"/>
      <c r="L21" s="43"/>
      <c r="M21" s="1"/>
    </row>
    <row r="22" spans="1:13" s="40" customFormat="1" x14ac:dyDescent="0.25">
      <c r="A22" s="36"/>
      <c r="B22" s="36"/>
      <c r="C22" s="36"/>
      <c r="D22" s="36"/>
      <c r="E22" s="36"/>
      <c r="F22" s="36"/>
      <c r="G22" s="36"/>
      <c r="H22" s="36"/>
      <c r="I22" s="36"/>
      <c r="J22" s="47"/>
      <c r="L22" s="42"/>
      <c r="M22" s="35"/>
    </row>
    <row r="23" spans="1:13" x14ac:dyDescent="0.25">
      <c r="A23" s="28">
        <v>31</v>
      </c>
      <c r="B23" s="34" t="s">
        <v>69</v>
      </c>
      <c r="C23" s="28" t="s">
        <v>19</v>
      </c>
      <c r="D23" s="28">
        <v>71</v>
      </c>
      <c r="E23" s="17">
        <v>9</v>
      </c>
      <c r="F23" s="17"/>
      <c r="G23" s="17"/>
      <c r="H23" s="17"/>
      <c r="I23" s="17"/>
      <c r="J23" s="24"/>
      <c r="K23" s="17">
        <v>2</v>
      </c>
      <c r="L23" s="27"/>
      <c r="M23" s="17" t="s">
        <v>153</v>
      </c>
    </row>
    <row r="24" spans="1:13" x14ac:dyDescent="0.25">
      <c r="A24" s="17">
        <v>5</v>
      </c>
      <c r="B24" s="17" t="s">
        <v>23</v>
      </c>
      <c r="C24" s="17" t="s">
        <v>16</v>
      </c>
      <c r="D24" s="17">
        <v>61</v>
      </c>
      <c r="E24" s="17">
        <v>9</v>
      </c>
      <c r="F24" s="17"/>
      <c r="G24" s="17"/>
      <c r="H24" s="17"/>
      <c r="I24" s="17"/>
      <c r="J24" s="24"/>
      <c r="K24" s="17">
        <v>3</v>
      </c>
      <c r="L24" s="27"/>
      <c r="M24" s="17" t="s">
        <v>151</v>
      </c>
    </row>
    <row r="25" spans="1:13" x14ac:dyDescent="0.25">
      <c r="A25" s="17">
        <v>25</v>
      </c>
      <c r="B25" s="17" t="s">
        <v>54</v>
      </c>
      <c r="C25" s="17" t="s">
        <v>19</v>
      </c>
      <c r="D25" s="17">
        <v>50</v>
      </c>
      <c r="E25" s="17">
        <v>22</v>
      </c>
      <c r="F25" s="17"/>
      <c r="G25" s="17"/>
      <c r="H25" s="17"/>
      <c r="I25" s="17"/>
      <c r="J25" s="24"/>
      <c r="K25" s="17">
        <v>3</v>
      </c>
      <c r="L25" s="27"/>
      <c r="M25" s="17"/>
    </row>
    <row r="26" spans="1:13" x14ac:dyDescent="0.25">
      <c r="A26" s="7"/>
    </row>
    <row r="27" spans="1:13" x14ac:dyDescent="0.25">
      <c r="D27" s="2"/>
      <c r="E27" s="2"/>
      <c r="F27" s="2"/>
      <c r="G27" s="3"/>
      <c r="H27" s="3"/>
      <c r="I27" s="3"/>
      <c r="J27" s="50"/>
    </row>
    <row r="28" spans="1:13" x14ac:dyDescent="0.25">
      <c r="D28" s="2"/>
      <c r="E28" s="2"/>
      <c r="F28" s="2"/>
      <c r="G28" s="2"/>
      <c r="H28" s="2"/>
      <c r="I28" s="2"/>
      <c r="J28" s="51"/>
    </row>
    <row r="29" spans="1:13" x14ac:dyDescent="0.25">
      <c r="D29" s="1"/>
      <c r="E29" s="1"/>
      <c r="F29" s="1"/>
      <c r="G29" s="2"/>
      <c r="H29" s="2"/>
      <c r="I29" s="2"/>
      <c r="J29" s="51"/>
    </row>
    <row r="30" spans="1:13" x14ac:dyDescent="0.25">
      <c r="D30" s="1"/>
      <c r="E30" s="1"/>
      <c r="F30" s="1"/>
      <c r="G30" s="1"/>
      <c r="H30" s="1"/>
      <c r="I30" s="1"/>
      <c r="J30" s="11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abSelected="1" topLeftCell="M1" zoomScale="98" zoomScaleNormal="98" workbookViewId="0">
      <selection activeCell="H25" sqref="H25"/>
    </sheetView>
  </sheetViews>
  <sheetFormatPr baseColWidth="10" defaultColWidth="11.42578125" defaultRowHeight="15" x14ac:dyDescent="0.25"/>
  <cols>
    <col min="1" max="1" width="3.140625" customWidth="1"/>
    <col min="2" max="2" width="4.7109375" customWidth="1"/>
    <col min="3" max="3" width="3.85546875" customWidth="1"/>
    <col min="4" max="4" width="6" customWidth="1"/>
    <col min="5" max="6" width="3.7109375" customWidth="1"/>
    <col min="7" max="7" width="4.42578125" customWidth="1"/>
    <col min="8" max="8" width="4.140625" customWidth="1"/>
    <col min="9" max="9" width="3.42578125" customWidth="1"/>
    <col min="10" max="10" width="4" customWidth="1"/>
    <col min="11" max="11" width="5.42578125" customWidth="1"/>
    <col min="12" max="12" width="4.28515625" customWidth="1"/>
    <col min="13" max="13" width="5.28515625" customWidth="1"/>
    <col min="14" max="14" width="6.42578125" customWidth="1"/>
    <col min="15" max="15" width="5" customWidth="1"/>
    <col min="16" max="16" width="5.140625" customWidth="1"/>
    <col min="17" max="17" width="4.7109375" customWidth="1"/>
    <col min="18" max="18" width="5.5703125" customWidth="1"/>
    <col min="19" max="19" width="4.85546875" customWidth="1"/>
    <col min="20" max="20" width="4.5703125" customWidth="1"/>
    <col min="21" max="21" width="5.42578125" customWidth="1"/>
    <col min="22" max="22" width="5.5703125" customWidth="1"/>
    <col min="23" max="23" width="5.7109375" customWidth="1"/>
    <col min="24" max="24" width="5.140625" customWidth="1"/>
    <col min="25" max="25" width="5.28515625" customWidth="1"/>
    <col min="26" max="26" width="5.5703125" customWidth="1"/>
    <col min="27" max="27" width="4.140625" customWidth="1"/>
    <col min="28" max="28" width="4.85546875" customWidth="1"/>
    <col min="29" max="29" width="4" customWidth="1"/>
    <col min="30" max="30" width="4.5703125" customWidth="1"/>
    <col min="31" max="31" width="4.85546875" customWidth="1"/>
    <col min="32" max="32" width="4.28515625" customWidth="1"/>
    <col min="33" max="33" width="6.140625" customWidth="1"/>
    <col min="35" max="35" width="12.28515625" bestFit="1" customWidth="1"/>
  </cols>
  <sheetData>
    <row r="1" spans="1:36" x14ac:dyDescent="0.25">
      <c r="A1" s="1" t="s">
        <v>112</v>
      </c>
      <c r="B1" s="1" t="s">
        <v>1</v>
      </c>
      <c r="C1" s="1" t="s">
        <v>2</v>
      </c>
      <c r="D1" s="4" t="s">
        <v>3</v>
      </c>
      <c r="E1" s="4" t="s">
        <v>113</v>
      </c>
      <c r="F1" s="4" t="s">
        <v>114</v>
      </c>
      <c r="G1" s="4"/>
      <c r="H1" s="4"/>
      <c r="I1" s="4"/>
      <c r="J1" s="4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6" x14ac:dyDescent="0.25">
      <c r="A2" s="1"/>
      <c r="B2" s="1"/>
      <c r="C2" s="1"/>
      <c r="D2" s="4"/>
      <c r="E2" s="4"/>
      <c r="F2" s="4" t="s">
        <v>115</v>
      </c>
      <c r="G2" s="4"/>
      <c r="H2" s="4"/>
      <c r="I2" s="4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6" x14ac:dyDescent="0.25">
      <c r="A3" s="1"/>
      <c r="B3" s="1"/>
      <c r="C3" s="1"/>
      <c r="D3" s="4"/>
      <c r="E3" s="4"/>
      <c r="F3" s="4" t="s">
        <v>116</v>
      </c>
      <c r="G3" s="4"/>
      <c r="H3" s="4"/>
      <c r="I3" s="4" t="s">
        <v>117</v>
      </c>
      <c r="J3" s="4"/>
      <c r="K3" s="4"/>
      <c r="L3" s="5" t="s">
        <v>118</v>
      </c>
      <c r="M3" s="5"/>
      <c r="N3" s="5"/>
      <c r="O3" s="5"/>
      <c r="P3" s="5"/>
      <c r="Q3" s="5"/>
      <c r="R3" s="5" t="s">
        <v>119</v>
      </c>
      <c r="S3" s="5"/>
      <c r="T3" s="5"/>
      <c r="U3" s="5"/>
      <c r="V3" s="5"/>
      <c r="W3" s="5" t="s">
        <v>120</v>
      </c>
      <c r="X3" s="5"/>
      <c r="Y3" s="5"/>
      <c r="Z3" s="5" t="s">
        <v>121</v>
      </c>
      <c r="AA3" s="5"/>
      <c r="AB3" s="5"/>
      <c r="AC3" s="5"/>
      <c r="AD3" s="5"/>
      <c r="AE3" s="5"/>
      <c r="AF3" s="5"/>
      <c r="AG3" s="5"/>
      <c r="AI3" t="s">
        <v>207</v>
      </c>
    </row>
    <row r="4" spans="1:36" x14ac:dyDescent="0.25">
      <c r="A4" s="1"/>
      <c r="B4" s="1"/>
      <c r="C4" s="1"/>
      <c r="D4" s="4"/>
      <c r="E4" s="4" t="s">
        <v>122</v>
      </c>
      <c r="F4" s="4" t="s">
        <v>123</v>
      </c>
      <c r="G4" s="4" t="s">
        <v>124</v>
      </c>
      <c r="H4" s="4" t="s">
        <v>125</v>
      </c>
      <c r="I4" s="4" t="s">
        <v>126</v>
      </c>
      <c r="J4" s="4" t="s">
        <v>127</v>
      </c>
      <c r="K4" s="6" t="s">
        <v>128</v>
      </c>
      <c r="L4" s="4" t="s">
        <v>129</v>
      </c>
      <c r="M4" s="4" t="s">
        <v>130</v>
      </c>
      <c r="N4" s="4" t="s">
        <v>131</v>
      </c>
      <c r="O4" s="4" t="s">
        <v>132</v>
      </c>
      <c r="P4" s="4" t="s">
        <v>133</v>
      </c>
      <c r="Q4" s="4" t="s">
        <v>134</v>
      </c>
      <c r="R4" s="5" t="s">
        <v>135</v>
      </c>
      <c r="S4" s="5" t="s">
        <v>136</v>
      </c>
      <c r="T4" s="5" t="s">
        <v>137</v>
      </c>
      <c r="U4" s="5" t="s">
        <v>138</v>
      </c>
      <c r="V4" s="5" t="s">
        <v>139</v>
      </c>
      <c r="W4" s="5" t="s">
        <v>140</v>
      </c>
      <c r="X4" s="5" t="s">
        <v>141</v>
      </c>
      <c r="Y4" s="5" t="s">
        <v>142</v>
      </c>
      <c r="Z4" s="5" t="s">
        <v>143</v>
      </c>
      <c r="AA4" s="5" t="s">
        <v>144</v>
      </c>
      <c r="AB4" s="5" t="s">
        <v>145</v>
      </c>
      <c r="AC4" s="5" t="s">
        <v>146</v>
      </c>
      <c r="AD4" s="5" t="s">
        <v>147</v>
      </c>
      <c r="AE4" s="5" t="s">
        <v>148</v>
      </c>
      <c r="AF4" s="5" t="s">
        <v>149</v>
      </c>
      <c r="AG4" s="5"/>
      <c r="AI4" s="4" t="s">
        <v>206</v>
      </c>
      <c r="AJ4" s="1" t="s">
        <v>205</v>
      </c>
    </row>
    <row r="5" spans="1:36" x14ac:dyDescent="0.25">
      <c r="A5" s="17">
        <v>1</v>
      </c>
      <c r="B5" s="17" t="s">
        <v>15</v>
      </c>
      <c r="C5" s="17" t="s">
        <v>16</v>
      </c>
      <c r="D5" s="17">
        <v>59</v>
      </c>
      <c r="E5" s="17">
        <v>12</v>
      </c>
      <c r="F5" s="17">
        <v>3</v>
      </c>
      <c r="G5" s="17">
        <v>2</v>
      </c>
      <c r="H5" s="17">
        <v>1</v>
      </c>
      <c r="I5" s="17">
        <v>4</v>
      </c>
      <c r="J5" s="17">
        <v>15</v>
      </c>
      <c r="K5" s="17">
        <v>3</v>
      </c>
      <c r="L5" s="17">
        <v>4</v>
      </c>
      <c r="M5" s="17">
        <v>8</v>
      </c>
      <c r="N5" s="17">
        <v>5</v>
      </c>
      <c r="O5" s="17">
        <v>5</v>
      </c>
      <c r="P5" s="17">
        <v>6</v>
      </c>
      <c r="Q5" s="17">
        <v>7</v>
      </c>
      <c r="R5" s="17">
        <v>8</v>
      </c>
      <c r="S5" s="17">
        <v>4</v>
      </c>
      <c r="T5" s="17">
        <v>6</v>
      </c>
      <c r="U5" s="17">
        <v>2</v>
      </c>
      <c r="V5" s="17">
        <v>2</v>
      </c>
      <c r="W5" s="17">
        <v>3</v>
      </c>
      <c r="X5" s="17">
        <v>1</v>
      </c>
      <c r="Y5" s="17">
        <v>1</v>
      </c>
      <c r="Z5" s="17">
        <v>6</v>
      </c>
      <c r="AA5" s="17">
        <v>2</v>
      </c>
      <c r="AB5" s="17">
        <v>1</v>
      </c>
      <c r="AC5" s="17">
        <v>2</v>
      </c>
      <c r="AD5" s="17">
        <v>2</v>
      </c>
      <c r="AE5" s="17">
        <v>2</v>
      </c>
      <c r="AF5" s="17">
        <v>2</v>
      </c>
      <c r="AG5" s="27">
        <f t="shared" ref="AG5:AG15" si="0">SUM(F5:AF5)</f>
        <v>107</v>
      </c>
      <c r="AH5" s="17" t="s">
        <v>150</v>
      </c>
      <c r="AI5" s="45">
        <f>TTEST(AG5:AG9,AG14:AG17,2,2)</f>
        <v>6.8240131100367606E-5</v>
      </c>
      <c r="AJ5" s="45">
        <f>_xlfn.T.INV.2T(AI5,7)</f>
        <v>8.3695648042167079</v>
      </c>
    </row>
    <row r="6" spans="1:36" x14ac:dyDescent="0.25">
      <c r="A6" s="17">
        <v>17</v>
      </c>
      <c r="B6" s="17" t="s">
        <v>40</v>
      </c>
      <c r="C6" s="17" t="s">
        <v>16</v>
      </c>
      <c r="D6" s="17">
        <v>72</v>
      </c>
      <c r="E6" s="17">
        <v>9</v>
      </c>
      <c r="F6" s="17">
        <v>3</v>
      </c>
      <c r="G6" s="17">
        <v>2</v>
      </c>
      <c r="H6" s="17">
        <v>1</v>
      </c>
      <c r="I6" s="17">
        <v>3</v>
      </c>
      <c r="J6" s="17">
        <v>15</v>
      </c>
      <c r="K6" s="17">
        <v>5</v>
      </c>
      <c r="L6" s="17">
        <v>5</v>
      </c>
      <c r="M6" s="17">
        <v>12</v>
      </c>
      <c r="N6" s="17">
        <v>4</v>
      </c>
      <c r="O6" s="17">
        <v>3</v>
      </c>
      <c r="P6" s="17">
        <v>6</v>
      </c>
      <c r="Q6" s="17">
        <v>9</v>
      </c>
      <c r="R6" s="17">
        <v>8</v>
      </c>
      <c r="S6" s="17">
        <v>4</v>
      </c>
      <c r="T6" s="17">
        <v>6</v>
      </c>
      <c r="U6" s="17">
        <v>3</v>
      </c>
      <c r="V6" s="17">
        <v>3</v>
      </c>
      <c r="W6" s="17">
        <v>3</v>
      </c>
      <c r="X6" s="17">
        <v>1</v>
      </c>
      <c r="Y6" s="17">
        <v>1</v>
      </c>
      <c r="Z6" s="17">
        <v>6</v>
      </c>
      <c r="AA6" s="17">
        <v>3</v>
      </c>
      <c r="AB6" s="17">
        <v>0</v>
      </c>
      <c r="AC6" s="17">
        <v>1</v>
      </c>
      <c r="AD6" s="17">
        <v>2</v>
      </c>
      <c r="AE6" s="17">
        <v>2</v>
      </c>
      <c r="AF6" s="17">
        <v>2</v>
      </c>
      <c r="AG6" s="27">
        <f>SUM(F6:AF6)</f>
        <v>113</v>
      </c>
      <c r="AH6" s="17" t="s">
        <v>151</v>
      </c>
      <c r="AI6" s="45"/>
      <c r="AJ6" s="45"/>
    </row>
    <row r="7" spans="1:36" x14ac:dyDescent="0.25">
      <c r="A7" s="17">
        <v>19</v>
      </c>
      <c r="B7" s="17" t="s">
        <v>43</v>
      </c>
      <c r="C7" s="17" t="s">
        <v>16</v>
      </c>
      <c r="D7" s="17">
        <v>78</v>
      </c>
      <c r="E7" s="17">
        <v>5</v>
      </c>
      <c r="F7" s="17">
        <v>3</v>
      </c>
      <c r="G7" s="17">
        <v>2</v>
      </c>
      <c r="H7" s="17">
        <v>1</v>
      </c>
      <c r="I7" s="17">
        <v>4</v>
      </c>
      <c r="J7" s="17">
        <v>12</v>
      </c>
      <c r="K7" s="17">
        <v>4</v>
      </c>
      <c r="L7" s="17">
        <v>4</v>
      </c>
      <c r="M7" s="17">
        <v>10.5</v>
      </c>
      <c r="N7" s="17">
        <v>3</v>
      </c>
      <c r="O7" s="17">
        <v>3</v>
      </c>
      <c r="P7" s="17">
        <v>6</v>
      </c>
      <c r="Q7" s="17">
        <v>9.5</v>
      </c>
      <c r="R7" s="17">
        <v>8</v>
      </c>
      <c r="S7" s="17">
        <v>4</v>
      </c>
      <c r="T7" s="17">
        <v>5</v>
      </c>
      <c r="U7" s="17">
        <v>3</v>
      </c>
      <c r="V7" s="17">
        <v>2</v>
      </c>
      <c r="W7" s="17">
        <v>1</v>
      </c>
      <c r="X7" s="17">
        <v>1</v>
      </c>
      <c r="Y7" s="17">
        <v>1</v>
      </c>
      <c r="Z7" s="17">
        <v>6</v>
      </c>
      <c r="AA7" s="17">
        <v>2</v>
      </c>
      <c r="AB7" s="17">
        <v>0</v>
      </c>
      <c r="AC7" s="17">
        <v>2</v>
      </c>
      <c r="AD7" s="17">
        <v>2</v>
      </c>
      <c r="AE7" s="17">
        <v>1</v>
      </c>
      <c r="AF7" s="17">
        <v>2</v>
      </c>
      <c r="AG7" s="27">
        <f>SUM(F7:AF7)</f>
        <v>102</v>
      </c>
      <c r="AH7" s="17" t="s">
        <v>150</v>
      </c>
      <c r="AI7" s="45" t="s">
        <v>208</v>
      </c>
      <c r="AJ7" s="45"/>
    </row>
    <row r="8" spans="1:36" s="40" customFormat="1" x14ac:dyDescent="0.25">
      <c r="A8" s="36">
        <v>44</v>
      </c>
      <c r="B8" s="36" t="s">
        <v>84</v>
      </c>
      <c r="C8" s="36" t="s">
        <v>19</v>
      </c>
      <c r="D8" s="36">
        <v>65</v>
      </c>
      <c r="E8" s="36">
        <v>9</v>
      </c>
      <c r="F8" s="36">
        <v>3</v>
      </c>
      <c r="G8" s="36">
        <v>2</v>
      </c>
      <c r="H8" s="36">
        <v>1</v>
      </c>
      <c r="I8" s="36">
        <v>3</v>
      </c>
      <c r="J8" s="36">
        <v>16</v>
      </c>
      <c r="K8" s="36">
        <v>5</v>
      </c>
      <c r="L8" s="36">
        <v>4</v>
      </c>
      <c r="M8" s="36">
        <v>11</v>
      </c>
      <c r="N8" s="36">
        <v>3</v>
      </c>
      <c r="O8" s="36">
        <v>3</v>
      </c>
      <c r="P8" s="36">
        <v>6</v>
      </c>
      <c r="Q8" s="36">
        <v>7.5</v>
      </c>
      <c r="R8" s="40">
        <v>8</v>
      </c>
      <c r="S8" s="40">
        <v>4</v>
      </c>
      <c r="T8" s="40">
        <v>6</v>
      </c>
      <c r="U8" s="40">
        <v>2</v>
      </c>
      <c r="V8" s="40">
        <v>2</v>
      </c>
      <c r="W8" s="40">
        <v>3</v>
      </c>
      <c r="X8" s="40">
        <v>1</v>
      </c>
      <c r="Y8" s="40">
        <v>1</v>
      </c>
      <c r="Z8" s="40">
        <v>6</v>
      </c>
      <c r="AA8" s="40">
        <v>3</v>
      </c>
      <c r="AB8" s="41">
        <v>0</v>
      </c>
      <c r="AC8" s="40">
        <v>2</v>
      </c>
      <c r="AD8" s="40">
        <v>2</v>
      </c>
      <c r="AE8" s="40">
        <v>1</v>
      </c>
      <c r="AF8" s="40">
        <v>2</v>
      </c>
      <c r="AG8" s="42">
        <f t="shared" ref="AG8" si="1">SUM(F8:AF8)</f>
        <v>107.5</v>
      </c>
      <c r="AH8" s="35" t="s">
        <v>150</v>
      </c>
      <c r="AI8" s="45">
        <f>TTEST(D5:D9,D14:D17,2,2)</f>
        <v>0.62731899212185227</v>
      </c>
      <c r="AJ8" s="45">
        <f>_xlfn.T.INV.2T(AI8,7)</f>
        <v>0.5076200013601484</v>
      </c>
    </row>
    <row r="9" spans="1:36" x14ac:dyDescent="0.25">
      <c r="A9" s="43">
        <v>26</v>
      </c>
      <c r="B9" s="43" t="s">
        <v>57</v>
      </c>
      <c r="C9" s="43" t="s">
        <v>16</v>
      </c>
      <c r="D9" s="43">
        <v>67</v>
      </c>
      <c r="E9" s="43">
        <v>11</v>
      </c>
      <c r="F9" s="43">
        <v>3</v>
      </c>
      <c r="G9" s="43">
        <v>2</v>
      </c>
      <c r="H9" s="43">
        <v>1</v>
      </c>
      <c r="I9" s="43">
        <v>3</v>
      </c>
      <c r="J9" s="43">
        <v>15</v>
      </c>
      <c r="K9" s="43">
        <v>5</v>
      </c>
      <c r="L9" s="43">
        <v>5</v>
      </c>
      <c r="M9" s="43">
        <v>12</v>
      </c>
      <c r="N9" s="43">
        <v>2</v>
      </c>
      <c r="O9" s="43">
        <v>3</v>
      </c>
      <c r="P9" s="43">
        <v>6</v>
      </c>
      <c r="Q9" s="43">
        <v>11</v>
      </c>
      <c r="R9" s="43">
        <v>8</v>
      </c>
      <c r="S9" s="43">
        <v>4</v>
      </c>
      <c r="T9" s="43">
        <v>6</v>
      </c>
      <c r="U9" s="43">
        <v>2</v>
      </c>
      <c r="V9" s="43">
        <v>2</v>
      </c>
      <c r="W9" s="43">
        <v>3</v>
      </c>
      <c r="X9" s="43">
        <v>1</v>
      </c>
      <c r="Y9" s="43">
        <v>1</v>
      </c>
      <c r="Z9" s="43">
        <v>5</v>
      </c>
      <c r="AA9" s="43">
        <v>2</v>
      </c>
      <c r="AB9" s="43">
        <v>1</v>
      </c>
      <c r="AC9" s="44">
        <v>1</v>
      </c>
      <c r="AD9" s="44">
        <v>2</v>
      </c>
      <c r="AE9" s="44">
        <v>2</v>
      </c>
      <c r="AF9" s="43">
        <v>2</v>
      </c>
      <c r="AG9" s="27">
        <f>SUM(F9:AF9)</f>
        <v>110</v>
      </c>
      <c r="AH9" s="1" t="s">
        <v>150</v>
      </c>
      <c r="AI9" s="45"/>
      <c r="AJ9" s="45"/>
    </row>
    <row r="10" spans="1:36" x14ac:dyDescent="0.25">
      <c r="A10" s="43"/>
      <c r="B10" s="43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4"/>
      <c r="AD10" s="44"/>
      <c r="AE10" s="44"/>
      <c r="AF10" s="43"/>
      <c r="AG10" s="27"/>
      <c r="AH10" s="1"/>
      <c r="AI10" s="45" t="s">
        <v>209</v>
      </c>
      <c r="AJ10" s="45"/>
    </row>
    <row r="11" spans="1:36" x14ac:dyDescent="0.25">
      <c r="A11" t="s">
        <v>105</v>
      </c>
      <c r="C11" s="43"/>
      <c r="D11" s="43">
        <f>AVERAGE(D5:D9)</f>
        <v>68.2</v>
      </c>
      <c r="E11" s="43">
        <f>AVERAGE(E5:E9)</f>
        <v>9.1999999999999993</v>
      </c>
      <c r="F11" s="43">
        <f t="shared" ref="F11:AG11" si="2">AVERAGE(F5:F9)</f>
        <v>3</v>
      </c>
      <c r="G11" s="43">
        <f t="shared" si="2"/>
        <v>2</v>
      </c>
      <c r="H11" s="43">
        <f t="shared" si="2"/>
        <v>1</v>
      </c>
      <c r="I11" s="43">
        <f t="shared" si="2"/>
        <v>3.4</v>
      </c>
      <c r="J11" s="43">
        <f t="shared" si="2"/>
        <v>14.6</v>
      </c>
      <c r="K11" s="43">
        <f t="shared" si="2"/>
        <v>4.4000000000000004</v>
      </c>
      <c r="L11" s="43">
        <f t="shared" si="2"/>
        <v>4.4000000000000004</v>
      </c>
      <c r="M11" s="43">
        <f t="shared" si="2"/>
        <v>10.7</v>
      </c>
      <c r="N11" s="43">
        <f t="shared" si="2"/>
        <v>3.4</v>
      </c>
      <c r="O11" s="43">
        <f t="shared" si="2"/>
        <v>3.4</v>
      </c>
      <c r="P11" s="43">
        <f t="shared" si="2"/>
        <v>6</v>
      </c>
      <c r="Q11" s="43">
        <f t="shared" si="2"/>
        <v>8.8000000000000007</v>
      </c>
      <c r="R11" s="43">
        <f t="shared" si="2"/>
        <v>8</v>
      </c>
      <c r="S11" s="43">
        <f t="shared" si="2"/>
        <v>4</v>
      </c>
      <c r="T11" s="43">
        <f t="shared" si="2"/>
        <v>5.8</v>
      </c>
      <c r="U11" s="43">
        <f t="shared" si="2"/>
        <v>2.4</v>
      </c>
      <c r="V11" s="43">
        <f t="shared" si="2"/>
        <v>2.2000000000000002</v>
      </c>
      <c r="W11" s="43">
        <f t="shared" si="2"/>
        <v>2.6</v>
      </c>
      <c r="X11" s="43">
        <f t="shared" si="2"/>
        <v>1</v>
      </c>
      <c r="Y11" s="43">
        <f t="shared" si="2"/>
        <v>1</v>
      </c>
      <c r="Z11" s="43">
        <f t="shared" si="2"/>
        <v>5.8</v>
      </c>
      <c r="AA11" s="43">
        <f t="shared" si="2"/>
        <v>2.4</v>
      </c>
      <c r="AB11" s="43">
        <f t="shared" si="2"/>
        <v>0.4</v>
      </c>
      <c r="AC11" s="43">
        <f t="shared" si="2"/>
        <v>1.6</v>
      </c>
      <c r="AD11" s="43">
        <f t="shared" si="2"/>
        <v>2</v>
      </c>
      <c r="AE11" s="43">
        <f t="shared" si="2"/>
        <v>1.6</v>
      </c>
      <c r="AF11" s="43">
        <f t="shared" si="2"/>
        <v>2</v>
      </c>
      <c r="AG11" s="43">
        <f t="shared" si="2"/>
        <v>107.9</v>
      </c>
      <c r="AH11" s="1"/>
      <c r="AI11" s="45">
        <f>TTEST(E5:E9,E14:E17,2,2)</f>
        <v>0.70155632494687237</v>
      </c>
      <c r="AJ11" s="45">
        <f>_xlfn.T.INV.2T(AI11,7)</f>
        <v>0.39932532595124814</v>
      </c>
    </row>
    <row r="12" spans="1:36" x14ac:dyDescent="0.25">
      <c r="A12" t="s">
        <v>106</v>
      </c>
      <c r="C12" s="43"/>
      <c r="D12" s="43">
        <f>STDEV(D5:D9)</f>
        <v>7.1902712048990196</v>
      </c>
      <c r="E12" s="43">
        <f t="shared" ref="E12:AG12" si="3">STDEV(E5:E9)</f>
        <v>2.6832815729997481</v>
      </c>
      <c r="F12" s="43">
        <f t="shared" si="3"/>
        <v>0</v>
      </c>
      <c r="G12" s="43">
        <f t="shared" si="3"/>
        <v>0</v>
      </c>
      <c r="H12" s="43">
        <f t="shared" si="3"/>
        <v>0</v>
      </c>
      <c r="I12" s="43">
        <f t="shared" si="3"/>
        <v>0.54772255750516674</v>
      </c>
      <c r="J12" s="43">
        <f t="shared" si="3"/>
        <v>1.51657508881031</v>
      </c>
      <c r="K12" s="43">
        <f t="shared" si="3"/>
        <v>0.8944271909999163</v>
      </c>
      <c r="L12" s="43">
        <f t="shared" si="3"/>
        <v>0.54772255750516674</v>
      </c>
      <c r="M12" s="43">
        <f t="shared" si="3"/>
        <v>1.6431676725154949</v>
      </c>
      <c r="N12" s="43">
        <f t="shared" si="3"/>
        <v>1.1401754250991383</v>
      </c>
      <c r="O12" s="43">
        <f t="shared" si="3"/>
        <v>0.8944271909999163</v>
      </c>
      <c r="P12" s="43">
        <f t="shared" si="3"/>
        <v>0</v>
      </c>
      <c r="Q12" s="43">
        <f t="shared" si="3"/>
        <v>1.6046806535881222</v>
      </c>
      <c r="R12" s="43">
        <f t="shared" si="3"/>
        <v>0</v>
      </c>
      <c r="S12" s="43">
        <f t="shared" si="3"/>
        <v>0</v>
      </c>
      <c r="T12" s="43">
        <f t="shared" si="3"/>
        <v>0.44721359549995793</v>
      </c>
      <c r="U12" s="43">
        <f t="shared" si="3"/>
        <v>0.54772255750516596</v>
      </c>
      <c r="V12" s="43">
        <f t="shared" si="3"/>
        <v>0.44721359549995815</v>
      </c>
      <c r="W12" s="43">
        <f t="shared" si="3"/>
        <v>0.8944271909999163</v>
      </c>
      <c r="X12" s="43">
        <f t="shared" si="3"/>
        <v>0</v>
      </c>
      <c r="Y12" s="43">
        <f t="shared" si="3"/>
        <v>0</v>
      </c>
      <c r="Z12" s="43">
        <f t="shared" si="3"/>
        <v>0.44721359549995793</v>
      </c>
      <c r="AA12" s="43">
        <f t="shared" si="3"/>
        <v>0.54772255750516596</v>
      </c>
      <c r="AB12" s="43">
        <f t="shared" si="3"/>
        <v>0.54772255750516607</v>
      </c>
      <c r="AC12" s="43">
        <f t="shared" si="3"/>
        <v>0.54772255750516596</v>
      </c>
      <c r="AD12" s="43">
        <f t="shared" si="3"/>
        <v>0</v>
      </c>
      <c r="AE12" s="43">
        <f t="shared" si="3"/>
        <v>0.54772255750516596</v>
      </c>
      <c r="AF12" s="43">
        <f t="shared" si="3"/>
        <v>0</v>
      </c>
      <c r="AG12" s="43">
        <f t="shared" si="3"/>
        <v>4.0681691213615983</v>
      </c>
      <c r="AH12" s="1"/>
    </row>
    <row r="13" spans="1:36" x14ac:dyDescent="0.25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4"/>
      <c r="AD13" s="44"/>
      <c r="AE13" s="44"/>
      <c r="AF13" s="43"/>
      <c r="AG13" s="27"/>
      <c r="AH13" s="1"/>
    </row>
    <row r="14" spans="1:36" x14ac:dyDescent="0.25">
      <c r="A14" s="17">
        <v>9</v>
      </c>
      <c r="B14" s="37" t="s">
        <v>29</v>
      </c>
      <c r="C14" s="17" t="s">
        <v>16</v>
      </c>
      <c r="D14" s="17">
        <v>68</v>
      </c>
      <c r="E14" s="17">
        <v>5</v>
      </c>
      <c r="F14" s="17">
        <v>3</v>
      </c>
      <c r="G14" s="17">
        <v>2</v>
      </c>
      <c r="H14" s="17">
        <v>1</v>
      </c>
      <c r="I14" s="17">
        <v>3</v>
      </c>
      <c r="J14" s="17">
        <v>8</v>
      </c>
      <c r="K14" s="38">
        <v>2</v>
      </c>
      <c r="L14" s="17">
        <v>4</v>
      </c>
      <c r="M14" s="17">
        <v>9</v>
      </c>
      <c r="N14" s="17">
        <v>2</v>
      </c>
      <c r="O14" s="17">
        <v>2</v>
      </c>
      <c r="P14" s="17">
        <v>4</v>
      </c>
      <c r="Q14" s="17">
        <v>6</v>
      </c>
      <c r="R14" s="17">
        <v>8</v>
      </c>
      <c r="S14" s="17">
        <v>4</v>
      </c>
      <c r="T14" s="17">
        <v>3</v>
      </c>
      <c r="U14" s="17">
        <v>2</v>
      </c>
      <c r="V14" s="17">
        <v>2</v>
      </c>
      <c r="W14" s="17">
        <v>3</v>
      </c>
      <c r="X14" s="17">
        <v>1</v>
      </c>
      <c r="Y14" s="17">
        <v>1</v>
      </c>
      <c r="Z14" s="17">
        <v>4</v>
      </c>
      <c r="AA14" s="17">
        <v>3</v>
      </c>
      <c r="AB14" s="17">
        <v>0</v>
      </c>
      <c r="AC14" s="17">
        <v>1</v>
      </c>
      <c r="AD14" s="17">
        <v>1</v>
      </c>
      <c r="AE14" s="17">
        <v>1</v>
      </c>
      <c r="AF14" s="17">
        <v>1</v>
      </c>
      <c r="AG14" s="27">
        <f t="shared" si="0"/>
        <v>81</v>
      </c>
      <c r="AH14" s="17" t="s">
        <v>150</v>
      </c>
    </row>
    <row r="15" spans="1:36" x14ac:dyDescent="0.25">
      <c r="A15" s="17">
        <v>10</v>
      </c>
      <c r="B15" s="37" t="s">
        <v>31</v>
      </c>
      <c r="C15" s="17" t="s">
        <v>16</v>
      </c>
      <c r="D15" s="17">
        <v>63</v>
      </c>
      <c r="E15" s="17">
        <v>9</v>
      </c>
      <c r="F15" s="17">
        <v>3</v>
      </c>
      <c r="G15" s="17">
        <v>2</v>
      </c>
      <c r="H15" s="17">
        <v>1</v>
      </c>
      <c r="I15" s="17">
        <v>3</v>
      </c>
      <c r="J15" s="17">
        <v>15</v>
      </c>
      <c r="K15" s="17">
        <v>5</v>
      </c>
      <c r="L15" s="17">
        <v>5</v>
      </c>
      <c r="M15" s="33">
        <v>4</v>
      </c>
      <c r="N15" s="17">
        <v>4</v>
      </c>
      <c r="O15" s="17">
        <v>3</v>
      </c>
      <c r="P15" s="17">
        <v>6</v>
      </c>
      <c r="Q15" s="17">
        <v>2</v>
      </c>
      <c r="R15" s="17">
        <v>8</v>
      </c>
      <c r="S15" s="17">
        <v>4</v>
      </c>
      <c r="T15" s="17">
        <v>5</v>
      </c>
      <c r="U15" s="17">
        <v>2</v>
      </c>
      <c r="V15" s="17">
        <v>1</v>
      </c>
      <c r="W15" s="17">
        <v>3</v>
      </c>
      <c r="X15" s="17">
        <v>1</v>
      </c>
      <c r="Y15" s="17">
        <v>1</v>
      </c>
      <c r="Z15" s="17">
        <v>5</v>
      </c>
      <c r="AA15" s="17">
        <v>3</v>
      </c>
      <c r="AB15" s="17">
        <v>0</v>
      </c>
      <c r="AC15" s="17">
        <v>1</v>
      </c>
      <c r="AD15" s="17">
        <v>1</v>
      </c>
      <c r="AE15" s="17">
        <v>1</v>
      </c>
      <c r="AF15" s="17">
        <v>1</v>
      </c>
      <c r="AG15" s="27">
        <f t="shared" si="0"/>
        <v>90</v>
      </c>
      <c r="AH15" s="17" t="s">
        <v>152</v>
      </c>
    </row>
    <row r="16" spans="1:36" x14ac:dyDescent="0.25">
      <c r="A16" s="17">
        <v>2</v>
      </c>
      <c r="B16" s="17" t="s">
        <v>18</v>
      </c>
      <c r="C16" s="17" t="s">
        <v>19</v>
      </c>
      <c r="D16" s="17">
        <v>69</v>
      </c>
      <c r="E16" s="17">
        <v>9</v>
      </c>
      <c r="F16" s="17">
        <v>3</v>
      </c>
      <c r="G16" s="17">
        <v>2</v>
      </c>
      <c r="H16" s="17">
        <v>1</v>
      </c>
      <c r="I16" s="17">
        <v>2</v>
      </c>
      <c r="J16" s="17">
        <v>5</v>
      </c>
      <c r="K16" s="33">
        <v>3</v>
      </c>
      <c r="L16" s="17">
        <v>4</v>
      </c>
      <c r="M16" s="17">
        <v>9</v>
      </c>
      <c r="N16" s="33">
        <v>0</v>
      </c>
      <c r="O16" s="17">
        <v>3</v>
      </c>
      <c r="P16" s="17">
        <v>6</v>
      </c>
      <c r="Q16" s="17">
        <v>9</v>
      </c>
      <c r="R16" s="17">
        <v>8</v>
      </c>
      <c r="S16" s="33">
        <v>3</v>
      </c>
      <c r="T16" s="17">
        <v>5</v>
      </c>
      <c r="U16" s="17">
        <v>3</v>
      </c>
      <c r="V16" s="17">
        <v>2</v>
      </c>
      <c r="W16" s="17">
        <v>3</v>
      </c>
      <c r="X16" s="17">
        <v>1</v>
      </c>
      <c r="Y16" s="17">
        <v>1</v>
      </c>
      <c r="Z16" s="17">
        <v>3</v>
      </c>
      <c r="AA16" s="17">
        <v>2</v>
      </c>
      <c r="AB16" s="17">
        <v>0</v>
      </c>
      <c r="AC16" s="17">
        <v>1</v>
      </c>
      <c r="AD16" s="17">
        <v>2</v>
      </c>
      <c r="AE16" s="17">
        <v>2</v>
      </c>
      <c r="AF16" s="17">
        <v>2</v>
      </c>
      <c r="AG16" s="27">
        <f>SUM(F16:AF16)</f>
        <v>85</v>
      </c>
      <c r="AH16" s="17" t="s">
        <v>150</v>
      </c>
    </row>
    <row r="17" spans="1:34" x14ac:dyDescent="0.25">
      <c r="A17" s="17">
        <v>6</v>
      </c>
      <c r="B17" s="17" t="s">
        <v>25</v>
      </c>
      <c r="C17" s="17" t="s">
        <v>19</v>
      </c>
      <c r="D17" s="17">
        <v>65</v>
      </c>
      <c r="E17" s="17">
        <v>11</v>
      </c>
      <c r="F17" s="17">
        <v>3</v>
      </c>
      <c r="G17" s="17">
        <v>2</v>
      </c>
      <c r="H17" s="17">
        <v>1</v>
      </c>
      <c r="I17" s="17">
        <v>3</v>
      </c>
      <c r="J17" s="17">
        <v>8</v>
      </c>
      <c r="K17" s="17">
        <v>4</v>
      </c>
      <c r="L17" s="17">
        <v>5</v>
      </c>
      <c r="M17" s="17">
        <v>8</v>
      </c>
      <c r="N17" s="38">
        <v>0</v>
      </c>
      <c r="O17" s="17">
        <v>4</v>
      </c>
      <c r="P17" s="17">
        <v>6</v>
      </c>
      <c r="Q17" s="17">
        <v>6</v>
      </c>
      <c r="R17" s="17">
        <v>8</v>
      </c>
      <c r="S17" s="17">
        <v>4</v>
      </c>
      <c r="T17" s="17">
        <v>6</v>
      </c>
      <c r="U17" s="17">
        <v>2</v>
      </c>
      <c r="V17" s="17">
        <v>1</v>
      </c>
      <c r="W17" s="17">
        <v>3</v>
      </c>
      <c r="X17" s="17">
        <v>1</v>
      </c>
      <c r="Y17" s="17">
        <v>1</v>
      </c>
      <c r="Z17" s="17">
        <v>5</v>
      </c>
      <c r="AA17" s="17">
        <v>1</v>
      </c>
      <c r="AB17" s="17">
        <v>0</v>
      </c>
      <c r="AC17" s="17">
        <v>2</v>
      </c>
      <c r="AD17" s="17">
        <v>1</v>
      </c>
      <c r="AE17" s="17">
        <v>1</v>
      </c>
      <c r="AF17" s="17">
        <v>1</v>
      </c>
      <c r="AG17" s="27">
        <f>SUM(F17:AF17)</f>
        <v>87</v>
      </c>
      <c r="AH17" s="17" t="s">
        <v>152</v>
      </c>
    </row>
    <row r="18" spans="1:34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38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27"/>
      <c r="AH18" s="17"/>
    </row>
    <row r="19" spans="1:34" x14ac:dyDescent="0.25">
      <c r="A19" t="s">
        <v>105</v>
      </c>
      <c r="C19" s="43"/>
      <c r="D19" s="43">
        <f>AVERAGE(D14:D17)</f>
        <v>66.25</v>
      </c>
      <c r="E19" s="43">
        <f>AVERAGE(E14:E17)</f>
        <v>8.5</v>
      </c>
      <c r="F19" s="43">
        <f t="shared" ref="F19:AG19" si="4">AVERAGE(F14:F17)</f>
        <v>3</v>
      </c>
      <c r="G19" s="43">
        <f t="shared" si="4"/>
        <v>2</v>
      </c>
      <c r="H19" s="43">
        <f t="shared" si="4"/>
        <v>1</v>
      </c>
      <c r="I19" s="43">
        <f t="shared" si="4"/>
        <v>2.75</v>
      </c>
      <c r="J19" s="43">
        <f t="shared" si="4"/>
        <v>9</v>
      </c>
      <c r="K19" s="43">
        <f t="shared" si="4"/>
        <v>3.5</v>
      </c>
      <c r="L19" s="43">
        <f t="shared" si="4"/>
        <v>4.5</v>
      </c>
      <c r="M19" s="43">
        <f t="shared" si="4"/>
        <v>7.5</v>
      </c>
      <c r="N19" s="43">
        <f t="shared" si="4"/>
        <v>1.5</v>
      </c>
      <c r="O19" s="43">
        <f t="shared" si="4"/>
        <v>3</v>
      </c>
      <c r="P19" s="43">
        <f t="shared" si="4"/>
        <v>5.5</v>
      </c>
      <c r="Q19" s="43">
        <f t="shared" si="4"/>
        <v>5.75</v>
      </c>
      <c r="R19" s="43">
        <f t="shared" si="4"/>
        <v>8</v>
      </c>
      <c r="S19" s="43">
        <f t="shared" si="4"/>
        <v>3.75</v>
      </c>
      <c r="T19" s="43">
        <f t="shared" si="4"/>
        <v>4.75</v>
      </c>
      <c r="U19" s="43">
        <f t="shared" si="4"/>
        <v>2.25</v>
      </c>
      <c r="V19" s="43">
        <f t="shared" si="4"/>
        <v>1.5</v>
      </c>
      <c r="W19" s="43">
        <f t="shared" si="4"/>
        <v>3</v>
      </c>
      <c r="X19" s="43">
        <f t="shared" si="4"/>
        <v>1</v>
      </c>
      <c r="Y19" s="43">
        <f t="shared" si="4"/>
        <v>1</v>
      </c>
      <c r="Z19" s="43">
        <f t="shared" si="4"/>
        <v>4.25</v>
      </c>
      <c r="AA19" s="43">
        <f t="shared" si="4"/>
        <v>2.25</v>
      </c>
      <c r="AB19" s="43">
        <f t="shared" si="4"/>
        <v>0</v>
      </c>
      <c r="AC19" s="43">
        <f t="shared" si="4"/>
        <v>1.25</v>
      </c>
      <c r="AD19" s="43">
        <f t="shared" si="4"/>
        <v>1.25</v>
      </c>
      <c r="AE19" s="43">
        <f t="shared" si="4"/>
        <v>1.25</v>
      </c>
      <c r="AF19" s="43">
        <f t="shared" si="4"/>
        <v>1.25</v>
      </c>
      <c r="AG19" s="43">
        <f t="shared" si="4"/>
        <v>85.75</v>
      </c>
      <c r="AH19" s="1"/>
    </row>
    <row r="20" spans="1:34" x14ac:dyDescent="0.25">
      <c r="A20" t="s">
        <v>106</v>
      </c>
      <c r="C20" s="43"/>
      <c r="D20" s="43">
        <f>STDEV(D14:D17)</f>
        <v>2.753785273643051</v>
      </c>
      <c r="E20" s="43">
        <f t="shared" ref="E20:AG20" si="5">STDEV(E14:E17)</f>
        <v>2.5166114784235831</v>
      </c>
      <c r="F20" s="43">
        <f t="shared" si="5"/>
        <v>0</v>
      </c>
      <c r="G20" s="43">
        <f t="shared" si="5"/>
        <v>0</v>
      </c>
      <c r="H20" s="43">
        <f t="shared" si="5"/>
        <v>0</v>
      </c>
      <c r="I20" s="43">
        <f t="shared" si="5"/>
        <v>0.5</v>
      </c>
      <c r="J20" s="43">
        <f t="shared" si="5"/>
        <v>4.2426406871192848</v>
      </c>
      <c r="K20" s="43">
        <f t="shared" si="5"/>
        <v>1.2909944487358056</v>
      </c>
      <c r="L20" s="43">
        <f t="shared" si="5"/>
        <v>0.57735026918962573</v>
      </c>
      <c r="M20" s="43">
        <f t="shared" si="5"/>
        <v>2.3804761428476167</v>
      </c>
      <c r="N20" s="43">
        <f t="shared" si="5"/>
        <v>1.9148542155126762</v>
      </c>
      <c r="O20" s="43">
        <f t="shared" si="5"/>
        <v>0.81649658092772603</v>
      </c>
      <c r="P20" s="43">
        <f t="shared" si="5"/>
        <v>1</v>
      </c>
      <c r="Q20" s="43">
        <f t="shared" si="5"/>
        <v>2.8722813232690143</v>
      </c>
      <c r="R20" s="43">
        <f t="shared" si="5"/>
        <v>0</v>
      </c>
      <c r="S20" s="43">
        <f t="shared" si="5"/>
        <v>0.5</v>
      </c>
      <c r="T20" s="43">
        <f t="shared" si="5"/>
        <v>1.2583057392117916</v>
      </c>
      <c r="U20" s="43">
        <f t="shared" si="5"/>
        <v>0.5</v>
      </c>
      <c r="V20" s="43">
        <f t="shared" si="5"/>
        <v>0.57735026918962573</v>
      </c>
      <c r="W20" s="43">
        <f t="shared" si="5"/>
        <v>0</v>
      </c>
      <c r="X20" s="43">
        <f t="shared" si="5"/>
        <v>0</v>
      </c>
      <c r="Y20" s="43">
        <f t="shared" si="5"/>
        <v>0</v>
      </c>
      <c r="Z20" s="43">
        <f t="shared" si="5"/>
        <v>0.9574271077563381</v>
      </c>
      <c r="AA20" s="43">
        <f t="shared" si="5"/>
        <v>0.9574271077563381</v>
      </c>
      <c r="AB20" s="43">
        <f t="shared" si="5"/>
        <v>0</v>
      </c>
      <c r="AC20" s="43">
        <f t="shared" si="5"/>
        <v>0.5</v>
      </c>
      <c r="AD20" s="43">
        <f t="shared" si="5"/>
        <v>0.5</v>
      </c>
      <c r="AE20" s="43">
        <f t="shared" si="5"/>
        <v>0.5</v>
      </c>
      <c r="AF20" s="43">
        <f t="shared" si="5"/>
        <v>0.5</v>
      </c>
      <c r="AG20" s="43">
        <f t="shared" si="5"/>
        <v>3.7749172176353749</v>
      </c>
      <c r="AH20" s="1"/>
    </row>
    <row r="21" spans="1:34" s="40" customFormat="1" x14ac:dyDescent="0.25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AB21" s="41"/>
      <c r="AG21" s="42"/>
      <c r="AH21" s="35"/>
    </row>
    <row r="22" spans="1:34" x14ac:dyDescent="0.25">
      <c r="A22" s="28">
        <v>31</v>
      </c>
      <c r="B22" s="34" t="s">
        <v>69</v>
      </c>
      <c r="C22" s="28" t="s">
        <v>19</v>
      </c>
      <c r="D22" s="28">
        <v>71</v>
      </c>
      <c r="E22" s="17">
        <v>9</v>
      </c>
      <c r="F22" s="17">
        <v>2</v>
      </c>
      <c r="G22" s="17">
        <v>2</v>
      </c>
      <c r="H22" s="17">
        <v>1</v>
      </c>
      <c r="I22" s="17">
        <v>2</v>
      </c>
      <c r="J22" s="17">
        <v>13</v>
      </c>
      <c r="K22" s="33">
        <v>1</v>
      </c>
      <c r="L22" s="17">
        <v>3</v>
      </c>
      <c r="M22" s="17">
        <v>11.5</v>
      </c>
      <c r="N22" s="17">
        <v>2</v>
      </c>
      <c r="O22" s="33">
        <v>0</v>
      </c>
      <c r="P22" s="17">
        <v>5</v>
      </c>
      <c r="Q22" s="17">
        <v>9</v>
      </c>
      <c r="R22" s="17">
        <v>7</v>
      </c>
      <c r="S22" s="33">
        <v>3</v>
      </c>
      <c r="T22" s="17">
        <v>6</v>
      </c>
      <c r="U22" s="17">
        <v>2</v>
      </c>
      <c r="V22" s="17">
        <v>1</v>
      </c>
      <c r="W22" s="17">
        <v>2</v>
      </c>
      <c r="X22" s="17">
        <v>1</v>
      </c>
      <c r="Y22" s="17">
        <v>1</v>
      </c>
      <c r="Z22" s="33">
        <v>0</v>
      </c>
      <c r="AA22" s="17">
        <v>1</v>
      </c>
      <c r="AB22" s="29">
        <v>0</v>
      </c>
      <c r="AC22" s="18">
        <v>2</v>
      </c>
      <c r="AD22" s="18">
        <v>2</v>
      </c>
      <c r="AE22" s="18">
        <v>2</v>
      </c>
      <c r="AF22" s="17">
        <v>2</v>
      </c>
      <c r="AG22" s="27">
        <f>SUM(F22:AF22)</f>
        <v>83.5</v>
      </c>
      <c r="AH22" s="17" t="s">
        <v>153</v>
      </c>
    </row>
    <row r="23" spans="1:34" x14ac:dyDescent="0.25">
      <c r="A23" s="17">
        <v>5</v>
      </c>
      <c r="B23" s="17" t="s">
        <v>23</v>
      </c>
      <c r="C23" s="17" t="s">
        <v>16</v>
      </c>
      <c r="D23" s="17">
        <v>61</v>
      </c>
      <c r="E23" s="17">
        <v>9</v>
      </c>
      <c r="F23" s="17">
        <v>3</v>
      </c>
      <c r="G23" s="17">
        <v>2</v>
      </c>
      <c r="H23" s="17">
        <v>1</v>
      </c>
      <c r="I23" s="17">
        <v>4</v>
      </c>
      <c r="J23" s="17">
        <v>15</v>
      </c>
      <c r="K23" s="17">
        <v>5</v>
      </c>
      <c r="L23" s="17">
        <v>5</v>
      </c>
      <c r="M23" s="17">
        <v>10.5</v>
      </c>
      <c r="N23" s="17">
        <v>5</v>
      </c>
      <c r="O23" s="17">
        <v>5</v>
      </c>
      <c r="P23" s="17">
        <v>6</v>
      </c>
      <c r="Q23" s="17">
        <v>8.5</v>
      </c>
      <c r="R23" s="17">
        <v>8</v>
      </c>
      <c r="S23" s="17">
        <v>4</v>
      </c>
      <c r="T23" s="17">
        <v>6</v>
      </c>
      <c r="U23" s="17">
        <v>3</v>
      </c>
      <c r="V23" s="17">
        <v>2</v>
      </c>
      <c r="W23" s="17">
        <v>3</v>
      </c>
      <c r="X23" s="17">
        <v>1</v>
      </c>
      <c r="Y23" s="17">
        <v>1</v>
      </c>
      <c r="Z23" s="17">
        <v>5</v>
      </c>
      <c r="AA23" s="17">
        <v>3</v>
      </c>
      <c r="AB23" s="17">
        <v>0</v>
      </c>
      <c r="AC23" s="17">
        <v>2</v>
      </c>
      <c r="AD23" s="17">
        <v>2</v>
      </c>
      <c r="AE23" s="17">
        <v>2</v>
      </c>
      <c r="AF23" s="17">
        <v>2</v>
      </c>
      <c r="AG23" s="27">
        <f>SUM(F23:AF23)</f>
        <v>114</v>
      </c>
      <c r="AH23" s="17" t="s">
        <v>151</v>
      </c>
    </row>
    <row r="24" spans="1:34" x14ac:dyDescent="0.25">
      <c r="A24" s="17">
        <v>25</v>
      </c>
      <c r="B24" s="17" t="s">
        <v>54</v>
      </c>
      <c r="C24" s="17" t="s">
        <v>19</v>
      </c>
      <c r="D24" s="17">
        <v>50</v>
      </c>
      <c r="E24" s="17">
        <v>22</v>
      </c>
      <c r="F24" s="17">
        <v>3</v>
      </c>
      <c r="G24" s="17">
        <v>2</v>
      </c>
      <c r="H24" s="17">
        <v>1</v>
      </c>
      <c r="I24" s="17">
        <v>4</v>
      </c>
      <c r="J24" s="17">
        <v>13</v>
      </c>
      <c r="K24" s="17">
        <v>5</v>
      </c>
      <c r="L24" s="17">
        <v>5</v>
      </c>
      <c r="M24" s="17">
        <v>12</v>
      </c>
      <c r="N24" s="17">
        <v>4</v>
      </c>
      <c r="O24" s="17">
        <v>5</v>
      </c>
      <c r="P24" s="17">
        <v>6</v>
      </c>
      <c r="Q24" s="17"/>
      <c r="R24" s="17">
        <v>8</v>
      </c>
      <c r="S24" s="17">
        <v>4</v>
      </c>
      <c r="T24" s="17">
        <v>6</v>
      </c>
      <c r="U24" s="17">
        <v>3</v>
      </c>
      <c r="V24" s="17">
        <v>3</v>
      </c>
      <c r="W24" s="17">
        <v>3</v>
      </c>
      <c r="X24" s="17">
        <v>1</v>
      </c>
      <c r="Y24" s="17">
        <v>1</v>
      </c>
      <c r="Z24" s="17">
        <v>6</v>
      </c>
      <c r="AA24" s="17">
        <v>3</v>
      </c>
      <c r="AB24" s="17">
        <v>0</v>
      </c>
      <c r="AC24" s="17">
        <v>2</v>
      </c>
      <c r="AD24" s="17">
        <v>2</v>
      </c>
      <c r="AE24" s="17">
        <v>2</v>
      </c>
      <c r="AF24" s="17">
        <v>2</v>
      </c>
      <c r="AG24" s="27">
        <f>SUM(F24:AF24)</f>
        <v>106</v>
      </c>
      <c r="AH24" s="17"/>
    </row>
    <row r="25" spans="1:34" x14ac:dyDescent="0.25">
      <c r="A25" s="7"/>
    </row>
    <row r="26" spans="1:34" x14ac:dyDescent="0.25">
      <c r="D26" s="2"/>
      <c r="E26" s="2"/>
      <c r="F26" s="3"/>
      <c r="G26" s="3"/>
      <c r="H26" s="3"/>
      <c r="I26" s="3"/>
      <c r="J26" s="3"/>
      <c r="K26" s="3"/>
    </row>
    <row r="27" spans="1:34" x14ac:dyDescent="0.25">
      <c r="D27" s="2"/>
      <c r="E27" s="2"/>
      <c r="F27" s="2"/>
      <c r="G27" s="2"/>
      <c r="H27" s="2"/>
      <c r="I27" s="2"/>
      <c r="J27" s="2"/>
      <c r="K27" s="2"/>
    </row>
    <row r="28" spans="1:34" x14ac:dyDescent="0.25">
      <c r="D28" s="1"/>
      <c r="E28" s="1"/>
      <c r="F28" s="2"/>
      <c r="G28" s="2"/>
      <c r="H28" s="2"/>
      <c r="I28" s="2"/>
      <c r="J28" s="2"/>
      <c r="K28" s="2"/>
    </row>
    <row r="29" spans="1:34" x14ac:dyDescent="0.25">
      <c r="D29" s="1"/>
      <c r="E29" s="1"/>
      <c r="F29" s="1"/>
      <c r="G29" s="1"/>
      <c r="H29" s="1"/>
      <c r="I29" s="1"/>
      <c r="J29" s="1"/>
      <c r="K29" s="1"/>
    </row>
    <row r="30" spans="1:34" x14ac:dyDescent="0.25">
      <c r="J30" s="1"/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"/>
  <sheetViews>
    <sheetView zoomScale="70" zoomScaleNormal="70" workbookViewId="0">
      <selection activeCell="E31" sqref="E31"/>
    </sheetView>
  </sheetViews>
  <sheetFormatPr baseColWidth="10" defaultColWidth="11.42578125" defaultRowHeight="15" x14ac:dyDescent="0.25"/>
  <cols>
    <col min="1" max="2" width="5.140625" customWidth="1"/>
    <col min="3" max="3" width="3.5703125" customWidth="1"/>
    <col min="4" max="4" width="5.5703125" customWidth="1"/>
    <col min="5" max="5" width="4.85546875" customWidth="1"/>
    <col min="6" max="6" width="5.85546875" style="1" customWidth="1"/>
    <col min="7" max="7" width="4.85546875" style="1" customWidth="1"/>
    <col min="8" max="8" width="5.28515625" style="1" customWidth="1"/>
    <col min="9" max="9" width="5.7109375" style="1" customWidth="1"/>
    <col min="10" max="10" width="5" style="1" customWidth="1"/>
    <col min="11" max="11" width="4.42578125" style="1" customWidth="1"/>
    <col min="12" max="12" width="5.140625" style="1" customWidth="1"/>
    <col min="13" max="13" width="4.42578125" style="1" customWidth="1"/>
    <col min="14" max="14" width="4.5703125" style="1" customWidth="1"/>
    <col min="15" max="15" width="4.42578125" style="1" customWidth="1"/>
    <col min="16" max="16" width="4.28515625" style="1" customWidth="1"/>
    <col min="17" max="17" width="5.5703125" style="1" customWidth="1"/>
    <col min="18" max="18" width="5.28515625" style="1" customWidth="1"/>
    <col min="19" max="19" width="4.5703125" style="1" customWidth="1"/>
    <col min="20" max="20" width="4.85546875" style="1" customWidth="1"/>
    <col min="21" max="22" width="4.7109375" style="1" customWidth="1"/>
    <col min="23" max="23" width="5.140625" style="1" customWidth="1"/>
    <col min="24" max="24" width="4.5703125" style="1" customWidth="1"/>
    <col min="25" max="25" width="4.7109375" style="1" customWidth="1"/>
    <col min="26" max="26" width="4.5703125" style="1" customWidth="1"/>
    <col min="27" max="27" width="4.28515625" style="1" customWidth="1"/>
    <col min="28" max="28" width="4.85546875" style="1" customWidth="1"/>
    <col min="29" max="29" width="5" style="1" customWidth="1"/>
    <col min="30" max="30" width="4.5703125" style="1" customWidth="1"/>
    <col min="31" max="31" width="5.140625" style="1" customWidth="1"/>
    <col min="32" max="32" width="4.5703125" style="1" customWidth="1"/>
    <col min="33" max="33" width="5.28515625" style="1" customWidth="1"/>
    <col min="34" max="34" width="4.5703125" style="1" customWidth="1"/>
    <col min="35" max="35" width="5.7109375" style="1" customWidth="1"/>
    <col min="36" max="36" width="4.42578125" style="1" customWidth="1"/>
  </cols>
  <sheetData>
    <row r="1" spans="1:37" x14ac:dyDescent="0.25">
      <c r="A1" s="1" t="s">
        <v>112</v>
      </c>
      <c r="B1" s="1" t="s">
        <v>1</v>
      </c>
      <c r="C1" s="1" t="s">
        <v>2</v>
      </c>
      <c r="D1" s="4" t="s">
        <v>3</v>
      </c>
      <c r="E1" s="4" t="s">
        <v>113</v>
      </c>
      <c r="F1" s="4" t="s">
        <v>114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7" x14ac:dyDescent="0.25">
      <c r="A2" s="1"/>
      <c r="B2" s="1"/>
      <c r="C2" s="1"/>
      <c r="D2" s="4"/>
      <c r="E2" s="4"/>
      <c r="F2" s="4" t="s">
        <v>154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7" x14ac:dyDescent="0.25">
      <c r="A3" s="1"/>
      <c r="B3" s="1"/>
      <c r="C3" s="1"/>
      <c r="D3" s="4"/>
      <c r="G3" s="1" t="s">
        <v>116</v>
      </c>
      <c r="H3" s="4"/>
      <c r="I3" s="4"/>
      <c r="J3" s="4"/>
      <c r="K3" s="4"/>
      <c r="M3" s="4"/>
      <c r="N3" s="4"/>
      <c r="O3" s="4"/>
      <c r="P3" s="4"/>
      <c r="Q3" s="10" t="s">
        <v>155</v>
      </c>
      <c r="R3" s="4"/>
      <c r="S3" s="4"/>
      <c r="T3" s="10" t="s">
        <v>156</v>
      </c>
      <c r="U3" s="4"/>
      <c r="V3" s="4"/>
      <c r="W3" s="4"/>
      <c r="X3" s="4"/>
      <c r="Y3" s="10" t="s">
        <v>157</v>
      </c>
      <c r="Z3" s="4"/>
      <c r="AA3" s="4"/>
      <c r="AB3" s="10" t="s">
        <v>158</v>
      </c>
      <c r="AC3" s="4"/>
      <c r="AD3" s="10" t="s">
        <v>159</v>
      </c>
      <c r="AE3" s="10" t="s">
        <v>160</v>
      </c>
      <c r="AF3" s="4"/>
      <c r="AG3" s="4"/>
      <c r="AH3" s="1" t="s">
        <v>140</v>
      </c>
    </row>
    <row r="4" spans="1:37" x14ac:dyDescent="0.25">
      <c r="A4" s="1"/>
      <c r="B4" s="1"/>
      <c r="C4" s="1"/>
      <c r="D4" s="4"/>
      <c r="E4" s="4" t="s">
        <v>122</v>
      </c>
      <c r="G4" s="4" t="s">
        <v>161</v>
      </c>
      <c r="H4" s="4" t="s">
        <v>162</v>
      </c>
      <c r="I4" s="4" t="s">
        <v>163</v>
      </c>
      <c r="J4" s="4" t="s">
        <v>164</v>
      </c>
      <c r="K4" s="6" t="s">
        <v>165</v>
      </c>
      <c r="L4" s="4" t="s">
        <v>124</v>
      </c>
      <c r="M4" s="4" t="s">
        <v>166</v>
      </c>
      <c r="N4" s="4" t="s">
        <v>167</v>
      </c>
      <c r="O4" s="4" t="s">
        <v>168</v>
      </c>
      <c r="P4" s="4" t="s">
        <v>169</v>
      </c>
      <c r="Q4" s="4" t="s">
        <v>170</v>
      </c>
      <c r="R4" s="4" t="s">
        <v>171</v>
      </c>
      <c r="S4" s="4" t="s">
        <v>172</v>
      </c>
      <c r="T4" s="4">
        <v>36</v>
      </c>
      <c r="U4" s="4">
        <v>32</v>
      </c>
      <c r="V4" s="4">
        <v>28</v>
      </c>
      <c r="W4" s="4">
        <v>24</v>
      </c>
      <c r="X4" s="4">
        <v>20</v>
      </c>
      <c r="Y4" s="4" t="s">
        <v>170</v>
      </c>
      <c r="Z4" s="4" t="s">
        <v>171</v>
      </c>
      <c r="AA4" s="4" t="s">
        <v>172</v>
      </c>
      <c r="AB4" s="4" t="s">
        <v>173</v>
      </c>
      <c r="AC4" s="4" t="s">
        <v>174</v>
      </c>
      <c r="AD4" s="4" t="s">
        <v>159</v>
      </c>
      <c r="AE4" s="4" t="s">
        <v>175</v>
      </c>
      <c r="AF4" s="4" t="s">
        <v>176</v>
      </c>
      <c r="AG4" s="4" t="s">
        <v>177</v>
      </c>
      <c r="AH4" s="4" t="s">
        <v>178</v>
      </c>
      <c r="AI4" s="4" t="s">
        <v>179</v>
      </c>
      <c r="AJ4" s="4" t="s">
        <v>180</v>
      </c>
      <c r="AK4" s="10" t="s">
        <v>181</v>
      </c>
    </row>
    <row r="5" spans="1:37" x14ac:dyDescent="0.25">
      <c r="A5" s="17">
        <v>1</v>
      </c>
      <c r="B5" s="17" t="s">
        <v>15</v>
      </c>
      <c r="C5" s="17" t="s">
        <v>16</v>
      </c>
      <c r="D5" s="17">
        <v>59</v>
      </c>
      <c r="E5" s="17">
        <v>12</v>
      </c>
      <c r="F5" s="17"/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7">
        <v>1</v>
      </c>
      <c r="M5" s="17">
        <v>1</v>
      </c>
      <c r="N5" s="17">
        <v>1</v>
      </c>
      <c r="O5" s="17">
        <v>1</v>
      </c>
      <c r="P5" s="17">
        <v>1</v>
      </c>
      <c r="Q5" s="17">
        <v>1</v>
      </c>
      <c r="R5" s="17">
        <v>1</v>
      </c>
      <c r="S5" s="17">
        <v>0</v>
      </c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1</v>
      </c>
      <c r="Z5" s="17">
        <v>1</v>
      </c>
      <c r="AA5" s="17">
        <v>1</v>
      </c>
      <c r="AB5" s="17">
        <v>1</v>
      </c>
      <c r="AC5" s="17">
        <v>1</v>
      </c>
      <c r="AD5" s="17">
        <v>1</v>
      </c>
      <c r="AE5" s="17">
        <v>1</v>
      </c>
      <c r="AF5" s="17">
        <v>1</v>
      </c>
      <c r="AG5" s="17">
        <v>1</v>
      </c>
      <c r="AH5" s="17">
        <v>1</v>
      </c>
      <c r="AI5" s="17">
        <v>1</v>
      </c>
      <c r="AJ5" s="17">
        <v>1</v>
      </c>
      <c r="AK5" s="17">
        <f t="shared" ref="AK5:AK16" si="0">SUM(G5:AJ5)</f>
        <v>29</v>
      </c>
    </row>
    <row r="6" spans="1:37" x14ac:dyDescent="0.25">
      <c r="A6" s="17">
        <v>2</v>
      </c>
      <c r="B6" s="17" t="s">
        <v>18</v>
      </c>
      <c r="C6" s="17" t="s">
        <v>19</v>
      </c>
      <c r="D6" s="17">
        <v>69</v>
      </c>
      <c r="E6" s="17">
        <v>9</v>
      </c>
      <c r="F6" s="17"/>
      <c r="G6" s="17">
        <v>1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1</v>
      </c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>
        <v>0</v>
      </c>
      <c r="W6" s="17">
        <v>1</v>
      </c>
      <c r="X6" s="17">
        <v>1</v>
      </c>
      <c r="Y6" s="17">
        <v>0</v>
      </c>
      <c r="Z6" s="17">
        <v>0</v>
      </c>
      <c r="AA6" s="17">
        <v>0</v>
      </c>
      <c r="AB6" s="17">
        <v>1</v>
      </c>
      <c r="AC6" s="17">
        <v>1</v>
      </c>
      <c r="AD6" s="17">
        <v>1</v>
      </c>
      <c r="AE6" s="17">
        <v>1</v>
      </c>
      <c r="AF6" s="17">
        <v>1</v>
      </c>
      <c r="AG6" s="17">
        <v>1</v>
      </c>
      <c r="AH6" s="17">
        <v>1</v>
      </c>
      <c r="AI6" s="17">
        <v>1</v>
      </c>
      <c r="AJ6" s="17">
        <v>1</v>
      </c>
      <c r="AK6" s="17">
        <f t="shared" si="0"/>
        <v>26</v>
      </c>
    </row>
    <row r="7" spans="1:37" x14ac:dyDescent="0.25">
      <c r="A7" s="17">
        <v>5</v>
      </c>
      <c r="B7" s="17" t="s">
        <v>23</v>
      </c>
      <c r="C7" s="17" t="s">
        <v>16</v>
      </c>
      <c r="D7" s="17">
        <v>61</v>
      </c>
      <c r="E7" s="17">
        <v>9</v>
      </c>
      <c r="F7" s="17"/>
      <c r="G7" s="17">
        <v>1</v>
      </c>
      <c r="H7" s="17">
        <v>1</v>
      </c>
      <c r="I7" s="17">
        <v>1</v>
      </c>
      <c r="J7" s="17">
        <v>1</v>
      </c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7">
        <v>1</v>
      </c>
      <c r="R7" s="17">
        <v>1</v>
      </c>
      <c r="S7" s="17">
        <v>1</v>
      </c>
      <c r="T7" s="17">
        <v>1</v>
      </c>
      <c r="U7" s="17">
        <v>1</v>
      </c>
      <c r="V7" s="17">
        <v>1</v>
      </c>
      <c r="W7" s="17">
        <v>1</v>
      </c>
      <c r="X7" s="17">
        <v>1</v>
      </c>
      <c r="Y7" s="17">
        <v>0</v>
      </c>
      <c r="Z7" s="17">
        <v>1</v>
      </c>
      <c r="AA7" s="17">
        <v>0</v>
      </c>
      <c r="AB7" s="17">
        <v>1</v>
      </c>
      <c r="AC7" s="17">
        <v>1</v>
      </c>
      <c r="AD7" s="17">
        <v>1</v>
      </c>
      <c r="AE7" s="17">
        <v>1</v>
      </c>
      <c r="AF7" s="17">
        <v>1</v>
      </c>
      <c r="AG7" s="17">
        <v>1</v>
      </c>
      <c r="AH7" s="17">
        <v>1</v>
      </c>
      <c r="AI7" s="17">
        <v>1</v>
      </c>
      <c r="AJ7" s="17">
        <v>1</v>
      </c>
      <c r="AK7" s="17">
        <f t="shared" si="0"/>
        <v>28</v>
      </c>
    </row>
    <row r="8" spans="1:37" x14ac:dyDescent="0.25">
      <c r="A8" s="17">
        <v>6</v>
      </c>
      <c r="B8" s="17" t="s">
        <v>25</v>
      </c>
      <c r="C8" s="17" t="s">
        <v>19</v>
      </c>
      <c r="D8" s="17">
        <v>65</v>
      </c>
      <c r="E8" s="17">
        <v>11</v>
      </c>
      <c r="F8" s="17"/>
      <c r="G8" s="17">
        <v>1</v>
      </c>
      <c r="H8" s="17">
        <v>0</v>
      </c>
      <c r="I8" s="17">
        <v>1</v>
      </c>
      <c r="J8" s="17">
        <v>1</v>
      </c>
      <c r="K8" s="17">
        <v>1</v>
      </c>
      <c r="L8" s="17">
        <v>1</v>
      </c>
      <c r="M8" s="17">
        <v>1</v>
      </c>
      <c r="N8" s="17">
        <v>1</v>
      </c>
      <c r="O8" s="17">
        <v>1</v>
      </c>
      <c r="P8" s="17">
        <v>1</v>
      </c>
      <c r="Q8" s="17">
        <v>1</v>
      </c>
      <c r="R8" s="17">
        <v>1</v>
      </c>
      <c r="S8" s="17">
        <v>1</v>
      </c>
      <c r="T8" s="17">
        <v>1</v>
      </c>
      <c r="U8" s="17">
        <v>1</v>
      </c>
      <c r="V8" s="17">
        <v>1</v>
      </c>
      <c r="W8" s="17">
        <v>1</v>
      </c>
      <c r="X8" s="17">
        <v>1</v>
      </c>
      <c r="Y8" s="17">
        <v>0</v>
      </c>
      <c r="Z8" s="17">
        <v>0</v>
      </c>
      <c r="AA8" s="17">
        <v>0</v>
      </c>
      <c r="AB8" s="17">
        <v>1</v>
      </c>
      <c r="AC8" s="17">
        <v>1</v>
      </c>
      <c r="AD8" s="17">
        <v>1</v>
      </c>
      <c r="AE8" s="17">
        <v>1</v>
      </c>
      <c r="AF8" s="17">
        <v>1</v>
      </c>
      <c r="AG8" s="17">
        <v>1</v>
      </c>
      <c r="AH8" s="17">
        <v>1</v>
      </c>
      <c r="AI8" s="17">
        <v>1</v>
      </c>
      <c r="AJ8" s="17">
        <v>0</v>
      </c>
      <c r="AK8" s="17">
        <f t="shared" si="0"/>
        <v>25</v>
      </c>
    </row>
    <row r="9" spans="1:37" x14ac:dyDescent="0.25">
      <c r="A9" s="17">
        <v>9</v>
      </c>
      <c r="B9" s="17" t="s">
        <v>29</v>
      </c>
      <c r="C9" s="17" t="s">
        <v>16</v>
      </c>
      <c r="D9" s="17">
        <v>68</v>
      </c>
      <c r="E9" s="17">
        <v>5</v>
      </c>
      <c r="F9" s="17"/>
      <c r="G9" s="17">
        <v>1</v>
      </c>
      <c r="H9" s="17">
        <v>1</v>
      </c>
      <c r="I9" s="17">
        <v>1</v>
      </c>
      <c r="J9" s="17">
        <v>1</v>
      </c>
      <c r="K9" s="17">
        <v>1</v>
      </c>
      <c r="L9" s="17">
        <v>1</v>
      </c>
      <c r="M9" s="17">
        <v>1</v>
      </c>
      <c r="N9" s="17">
        <v>1</v>
      </c>
      <c r="O9" s="17">
        <v>1</v>
      </c>
      <c r="P9" s="17">
        <v>1</v>
      </c>
      <c r="Q9" s="17">
        <v>1</v>
      </c>
      <c r="R9" s="17">
        <v>1</v>
      </c>
      <c r="S9" s="17">
        <v>1</v>
      </c>
      <c r="T9" s="17">
        <v>1</v>
      </c>
      <c r="U9" s="17">
        <v>1</v>
      </c>
      <c r="V9" s="17">
        <v>1</v>
      </c>
      <c r="W9" s="17">
        <v>1</v>
      </c>
      <c r="X9" s="17">
        <v>1</v>
      </c>
      <c r="Y9" s="17">
        <v>1</v>
      </c>
      <c r="Z9" s="17">
        <v>1</v>
      </c>
      <c r="AA9" s="17">
        <v>0</v>
      </c>
      <c r="AB9" s="17">
        <v>1</v>
      </c>
      <c r="AC9" s="17">
        <v>1</v>
      </c>
      <c r="AD9" s="17">
        <v>1</v>
      </c>
      <c r="AE9" s="17">
        <v>1</v>
      </c>
      <c r="AF9" s="17">
        <v>1</v>
      </c>
      <c r="AG9" s="17">
        <v>1</v>
      </c>
      <c r="AH9" s="17">
        <v>1</v>
      </c>
      <c r="AI9" s="17">
        <v>1</v>
      </c>
      <c r="AJ9" s="17">
        <v>0</v>
      </c>
      <c r="AK9" s="17">
        <f t="shared" si="0"/>
        <v>28</v>
      </c>
    </row>
    <row r="10" spans="1:37" x14ac:dyDescent="0.25">
      <c r="A10" s="17">
        <v>10</v>
      </c>
      <c r="B10" s="17" t="s">
        <v>31</v>
      </c>
      <c r="C10" s="17" t="s">
        <v>16</v>
      </c>
      <c r="D10" s="17">
        <v>63</v>
      </c>
      <c r="E10" s="17">
        <v>9</v>
      </c>
      <c r="F10" s="17"/>
      <c r="G10" s="17">
        <v>1</v>
      </c>
      <c r="H10" s="17">
        <v>1</v>
      </c>
      <c r="I10" s="17">
        <v>1</v>
      </c>
      <c r="J10" s="17">
        <v>1</v>
      </c>
      <c r="K10" s="17">
        <v>1</v>
      </c>
      <c r="L10" s="17">
        <v>1</v>
      </c>
      <c r="M10" s="17">
        <v>1</v>
      </c>
      <c r="N10" s="17">
        <v>1</v>
      </c>
      <c r="O10" s="17">
        <v>1</v>
      </c>
      <c r="P10" s="17">
        <v>1</v>
      </c>
      <c r="Q10" s="17">
        <v>1</v>
      </c>
      <c r="R10" s="17">
        <v>1</v>
      </c>
      <c r="S10" s="17">
        <v>1</v>
      </c>
      <c r="T10" s="17">
        <v>1</v>
      </c>
      <c r="U10" s="17">
        <v>1</v>
      </c>
      <c r="V10" s="17">
        <v>1</v>
      </c>
      <c r="W10" s="17">
        <v>1</v>
      </c>
      <c r="X10" s="17">
        <v>0</v>
      </c>
      <c r="Y10" s="17">
        <v>1</v>
      </c>
      <c r="Z10" s="17">
        <v>1</v>
      </c>
      <c r="AA10" s="17">
        <v>1</v>
      </c>
      <c r="AB10" s="17">
        <v>1</v>
      </c>
      <c r="AC10" s="17">
        <v>1</v>
      </c>
      <c r="AD10" s="17">
        <v>1</v>
      </c>
      <c r="AE10" s="17">
        <v>1</v>
      </c>
      <c r="AF10" s="17">
        <v>1</v>
      </c>
      <c r="AG10" s="17">
        <v>1</v>
      </c>
      <c r="AH10" s="17">
        <v>1</v>
      </c>
      <c r="AI10" s="17">
        <v>1</v>
      </c>
      <c r="AJ10" s="17">
        <v>1</v>
      </c>
      <c r="AK10" s="17">
        <f t="shared" si="0"/>
        <v>29</v>
      </c>
    </row>
    <row r="11" spans="1:37" x14ac:dyDescent="0.25">
      <c r="A11" s="17">
        <v>17</v>
      </c>
      <c r="B11" s="17" t="s">
        <v>40</v>
      </c>
      <c r="C11" s="17" t="s">
        <v>16</v>
      </c>
      <c r="D11" s="17">
        <v>72</v>
      </c>
      <c r="E11" s="17">
        <v>9</v>
      </c>
      <c r="F11" s="17"/>
      <c r="G11" s="17">
        <v>1</v>
      </c>
      <c r="H11" s="17">
        <v>1</v>
      </c>
      <c r="I11" s="17">
        <v>1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7">
        <v>1</v>
      </c>
      <c r="AA11" s="17">
        <v>1</v>
      </c>
      <c r="AB11" s="17">
        <v>1</v>
      </c>
      <c r="AC11" s="17">
        <v>1</v>
      </c>
      <c r="AD11" s="17">
        <v>1</v>
      </c>
      <c r="AE11" s="17">
        <v>1</v>
      </c>
      <c r="AF11" s="17">
        <v>1</v>
      </c>
      <c r="AG11" s="17">
        <v>1</v>
      </c>
      <c r="AH11" s="17">
        <v>1</v>
      </c>
      <c r="AI11" s="17">
        <v>1</v>
      </c>
      <c r="AJ11" s="17">
        <v>1</v>
      </c>
      <c r="AK11" s="17">
        <f t="shared" si="0"/>
        <v>30</v>
      </c>
    </row>
    <row r="12" spans="1:37" x14ac:dyDescent="0.25">
      <c r="A12" s="17">
        <v>19</v>
      </c>
      <c r="B12" s="17" t="s">
        <v>43</v>
      </c>
      <c r="C12" s="17" t="s">
        <v>16</v>
      </c>
      <c r="D12" s="17">
        <v>78</v>
      </c>
      <c r="E12" s="17">
        <v>5</v>
      </c>
      <c r="F12" s="17"/>
      <c r="G12" s="17">
        <v>1</v>
      </c>
      <c r="H12" s="17">
        <v>1</v>
      </c>
      <c r="I12" s="17">
        <v>1</v>
      </c>
      <c r="J12" s="17">
        <v>1</v>
      </c>
      <c r="K12" s="17">
        <v>1</v>
      </c>
      <c r="L12" s="17">
        <v>1</v>
      </c>
      <c r="M12" s="17">
        <v>1</v>
      </c>
      <c r="N12" s="17">
        <v>1</v>
      </c>
      <c r="O12" s="17">
        <v>1</v>
      </c>
      <c r="P12" s="17">
        <v>1</v>
      </c>
      <c r="Q12" s="17">
        <v>1</v>
      </c>
      <c r="R12" s="17">
        <v>1</v>
      </c>
      <c r="S12" s="17">
        <v>1</v>
      </c>
      <c r="T12" s="17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0</v>
      </c>
      <c r="AA12" s="17">
        <v>1</v>
      </c>
      <c r="AB12" s="17">
        <v>1</v>
      </c>
      <c r="AC12" s="17">
        <v>1</v>
      </c>
      <c r="AD12" s="17">
        <v>1</v>
      </c>
      <c r="AE12" s="17">
        <v>1</v>
      </c>
      <c r="AF12" s="17">
        <v>1</v>
      </c>
      <c r="AG12" s="17">
        <v>1</v>
      </c>
      <c r="AH12" s="17">
        <v>0</v>
      </c>
      <c r="AI12" s="17">
        <v>1</v>
      </c>
      <c r="AJ12" s="17">
        <v>1</v>
      </c>
      <c r="AK12" s="17">
        <f t="shared" si="0"/>
        <v>28</v>
      </c>
    </row>
    <row r="13" spans="1:37" x14ac:dyDescent="0.25">
      <c r="A13" s="17">
        <v>25</v>
      </c>
      <c r="B13" s="17" t="s">
        <v>54</v>
      </c>
      <c r="C13" s="17" t="s">
        <v>19</v>
      </c>
      <c r="D13" s="17">
        <v>50</v>
      </c>
      <c r="E13" s="17">
        <v>22</v>
      </c>
      <c r="F13" s="18"/>
      <c r="G13" s="17">
        <v>1</v>
      </c>
      <c r="H13" s="17">
        <v>1</v>
      </c>
      <c r="I13" s="17">
        <v>1</v>
      </c>
      <c r="J13" s="17">
        <v>1</v>
      </c>
      <c r="K13" s="17">
        <v>1</v>
      </c>
      <c r="L13" s="17">
        <v>1</v>
      </c>
      <c r="M13" s="17">
        <v>1</v>
      </c>
      <c r="N13" s="17">
        <v>1</v>
      </c>
      <c r="O13" s="17">
        <v>1</v>
      </c>
      <c r="P13" s="17">
        <v>1</v>
      </c>
      <c r="Q13" s="17">
        <v>1</v>
      </c>
      <c r="R13" s="17">
        <v>1</v>
      </c>
      <c r="S13" s="17">
        <v>1</v>
      </c>
      <c r="T13" s="17">
        <v>1</v>
      </c>
      <c r="U13" s="17">
        <v>1</v>
      </c>
      <c r="V13" s="17">
        <v>1</v>
      </c>
      <c r="W13" s="17">
        <v>1</v>
      </c>
      <c r="X13" s="17">
        <v>1</v>
      </c>
      <c r="Y13" s="17">
        <v>1</v>
      </c>
      <c r="Z13" s="17">
        <v>1</v>
      </c>
      <c r="AA13" s="17">
        <v>1</v>
      </c>
      <c r="AB13" s="17">
        <v>1</v>
      </c>
      <c r="AC13" s="17">
        <v>1</v>
      </c>
      <c r="AD13" s="17">
        <v>1</v>
      </c>
      <c r="AE13" s="17">
        <v>1</v>
      </c>
      <c r="AF13" s="17">
        <v>1</v>
      </c>
      <c r="AG13" s="17">
        <v>1</v>
      </c>
      <c r="AH13" s="17">
        <v>1</v>
      </c>
      <c r="AI13" s="17">
        <v>1</v>
      </c>
      <c r="AJ13" s="17">
        <v>1</v>
      </c>
      <c r="AK13" s="17">
        <f t="shared" si="0"/>
        <v>30</v>
      </c>
    </row>
    <row r="14" spans="1:37" x14ac:dyDescent="0.25">
      <c r="A14" s="17">
        <v>26</v>
      </c>
      <c r="B14" s="17" t="s">
        <v>57</v>
      </c>
      <c r="C14" s="17" t="s">
        <v>19</v>
      </c>
      <c r="D14" s="17">
        <v>67</v>
      </c>
      <c r="E14" s="17">
        <v>11</v>
      </c>
      <c r="F14" s="18"/>
      <c r="G14" s="17">
        <v>1</v>
      </c>
      <c r="H14" s="17">
        <v>1</v>
      </c>
      <c r="I14" s="17">
        <v>1</v>
      </c>
      <c r="J14" s="17">
        <v>1</v>
      </c>
      <c r="K14" s="17">
        <v>1</v>
      </c>
      <c r="L14" s="17">
        <v>1</v>
      </c>
      <c r="M14" s="17">
        <v>1</v>
      </c>
      <c r="N14" s="17">
        <v>1</v>
      </c>
      <c r="O14" s="17">
        <v>1</v>
      </c>
      <c r="P14" s="17">
        <v>1</v>
      </c>
      <c r="Q14" s="17">
        <v>1</v>
      </c>
      <c r="R14" s="17">
        <v>1</v>
      </c>
      <c r="S14" s="17">
        <v>1</v>
      </c>
      <c r="T14" s="17">
        <v>1</v>
      </c>
      <c r="U14" s="17">
        <v>1</v>
      </c>
      <c r="V14" s="17">
        <v>1</v>
      </c>
      <c r="W14" s="17">
        <v>1</v>
      </c>
      <c r="X14" s="17">
        <v>1</v>
      </c>
      <c r="Y14" s="17">
        <v>1</v>
      </c>
      <c r="Z14" s="17">
        <v>1</v>
      </c>
      <c r="AA14" s="17">
        <v>1</v>
      </c>
      <c r="AB14" s="17">
        <v>1</v>
      </c>
      <c r="AC14" s="17">
        <v>1</v>
      </c>
      <c r="AD14" s="17">
        <v>1</v>
      </c>
      <c r="AE14" s="17">
        <v>1</v>
      </c>
      <c r="AF14" s="17">
        <v>1</v>
      </c>
      <c r="AG14" s="17">
        <v>1</v>
      </c>
      <c r="AH14" s="17">
        <v>1</v>
      </c>
      <c r="AI14" s="17">
        <v>1</v>
      </c>
      <c r="AJ14" s="17">
        <v>1</v>
      </c>
      <c r="AK14" s="17">
        <f t="shared" si="0"/>
        <v>30</v>
      </c>
    </row>
    <row r="15" spans="1:37" x14ac:dyDescent="0.25">
      <c r="A15" s="17">
        <v>31</v>
      </c>
      <c r="B15" s="17" t="s">
        <v>69</v>
      </c>
      <c r="C15" s="17" t="s">
        <v>19</v>
      </c>
      <c r="D15" s="17">
        <v>71</v>
      </c>
      <c r="E15" s="17">
        <v>9</v>
      </c>
      <c r="F15"/>
      <c r="G15" s="1">
        <v>0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1</v>
      </c>
      <c r="P15" s="1">
        <v>0</v>
      </c>
      <c r="Q15" s="1">
        <v>1</v>
      </c>
      <c r="R15" s="1">
        <v>1</v>
      </c>
      <c r="S15" s="1">
        <v>1</v>
      </c>
      <c r="T15" s="1">
        <v>1</v>
      </c>
      <c r="U15" s="1">
        <v>1</v>
      </c>
      <c r="V15" s="1">
        <v>1</v>
      </c>
      <c r="W15" s="1">
        <v>0</v>
      </c>
      <c r="X15" s="1">
        <v>0</v>
      </c>
      <c r="Y15" s="1">
        <v>1</v>
      </c>
      <c r="Z15" s="1">
        <v>1</v>
      </c>
      <c r="AA15" s="1">
        <v>1</v>
      </c>
      <c r="AB15" s="1">
        <v>1</v>
      </c>
      <c r="AC15" s="1">
        <v>1</v>
      </c>
      <c r="AD15" s="1">
        <v>0</v>
      </c>
      <c r="AE15" s="1">
        <v>1</v>
      </c>
      <c r="AF15" s="1">
        <v>1</v>
      </c>
      <c r="AG15" s="1">
        <v>1</v>
      </c>
      <c r="AH15" s="1">
        <v>1</v>
      </c>
      <c r="AI15" s="1">
        <v>1</v>
      </c>
      <c r="AJ15" s="1">
        <v>0</v>
      </c>
      <c r="AK15" s="17">
        <f t="shared" si="0"/>
        <v>21</v>
      </c>
    </row>
    <row r="16" spans="1:37" x14ac:dyDescent="0.25">
      <c r="A16" s="1">
        <v>44</v>
      </c>
      <c r="B16" s="1" t="s">
        <v>84</v>
      </c>
      <c r="C16" s="1" t="s">
        <v>19</v>
      </c>
      <c r="D16" s="1">
        <v>65</v>
      </c>
      <c r="E16" s="1">
        <v>9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1</v>
      </c>
      <c r="AG16" s="1">
        <v>1</v>
      </c>
      <c r="AH16" s="1">
        <v>1</v>
      </c>
      <c r="AI16" s="1">
        <v>1</v>
      </c>
      <c r="AJ16" s="1">
        <v>1</v>
      </c>
      <c r="AK16" s="17">
        <f t="shared" si="0"/>
        <v>30</v>
      </c>
    </row>
    <row r="17" spans="1:37" x14ac:dyDescent="0.25">
      <c r="A17" s="1"/>
      <c r="B17" s="1"/>
      <c r="C17" s="1"/>
      <c r="D17" s="1"/>
      <c r="E17" s="1"/>
      <c r="AK17" s="17"/>
    </row>
    <row r="19" spans="1:37" x14ac:dyDescent="0.25">
      <c r="A19" t="s">
        <v>105</v>
      </c>
      <c r="D19" s="2">
        <f>AVERAGE(D5:D15)</f>
        <v>65.727272727272734</v>
      </c>
      <c r="E19" s="2">
        <f>AVERAGE(E5:E15)</f>
        <v>10.090909090909092</v>
      </c>
      <c r="F19" s="2" t="e">
        <f>AVERAGE(F5:F15)</f>
        <v>#DIV/0!</v>
      </c>
      <c r="G19" s="2">
        <f t="shared" ref="G19:S19" si="1">AVERAGE(G5:G16)</f>
        <v>0.91666666666666663</v>
      </c>
      <c r="H19" s="2">
        <f t="shared" si="1"/>
        <v>0.91666666666666663</v>
      </c>
      <c r="I19" s="2">
        <f t="shared" si="1"/>
        <v>1</v>
      </c>
      <c r="J19" s="2">
        <f t="shared" si="1"/>
        <v>0.91666666666666663</v>
      </c>
      <c r="K19" s="2">
        <f t="shared" si="1"/>
        <v>0.91666666666666663</v>
      </c>
      <c r="L19" s="2">
        <f t="shared" si="1"/>
        <v>1</v>
      </c>
      <c r="M19" s="2">
        <f t="shared" si="1"/>
        <v>0.91666666666666663</v>
      </c>
      <c r="N19" s="2">
        <f t="shared" si="1"/>
        <v>1</v>
      </c>
      <c r="O19" s="2">
        <f t="shared" si="1"/>
        <v>1</v>
      </c>
      <c r="P19" s="2">
        <f t="shared" si="1"/>
        <v>0.91666666666666663</v>
      </c>
      <c r="Q19" s="2">
        <f t="shared" si="1"/>
        <v>1</v>
      </c>
      <c r="R19" s="2">
        <f t="shared" si="1"/>
        <v>1</v>
      </c>
      <c r="S19" s="2">
        <f t="shared" si="1"/>
        <v>0.91666666666666663</v>
      </c>
      <c r="T19" s="2">
        <f>AVERAGE(T5:T15)</f>
        <v>1</v>
      </c>
      <c r="U19" s="2">
        <f>AVERAGE(U5:U15)</f>
        <v>1</v>
      </c>
      <c r="V19" s="2">
        <f>AVERAGE(V5:V15)</f>
        <v>0.90909090909090906</v>
      </c>
      <c r="W19" s="2">
        <f>AVERAGE(W5:W15)</f>
        <v>0.90909090909090906</v>
      </c>
      <c r="X19" s="2">
        <f>AVERAGE(X5:X15)</f>
        <v>0.81818181818181823</v>
      </c>
      <c r="Y19" s="2">
        <f t="shared" ref="Y19:AJ19" si="2">AVERAGE(Y5:Y16)</f>
        <v>0.75</v>
      </c>
      <c r="Z19" s="2">
        <f t="shared" si="2"/>
        <v>0.75</v>
      </c>
      <c r="AA19" s="2">
        <f t="shared" si="2"/>
        <v>0.66666666666666663</v>
      </c>
      <c r="AB19" s="2">
        <f t="shared" si="2"/>
        <v>1</v>
      </c>
      <c r="AC19" s="2">
        <f t="shared" si="2"/>
        <v>1</v>
      </c>
      <c r="AD19" s="2">
        <f t="shared" si="2"/>
        <v>0.91666666666666663</v>
      </c>
      <c r="AE19" s="2">
        <f t="shared" si="2"/>
        <v>1</v>
      </c>
      <c r="AF19" s="2">
        <f t="shared" si="2"/>
        <v>1</v>
      </c>
      <c r="AG19" s="2">
        <f t="shared" si="2"/>
        <v>1</v>
      </c>
      <c r="AH19" s="2">
        <f t="shared" si="2"/>
        <v>0.91666666666666663</v>
      </c>
      <c r="AI19" s="2">
        <f t="shared" si="2"/>
        <v>1</v>
      </c>
      <c r="AJ19" s="2">
        <f t="shared" si="2"/>
        <v>0.75</v>
      </c>
    </row>
    <row r="20" spans="1:37" x14ac:dyDescent="0.25">
      <c r="A20" t="s">
        <v>106</v>
      </c>
      <c r="D20" s="2">
        <f>STDEV(D5:D11)</f>
        <v>4.6445052020025308</v>
      </c>
      <c r="E20" s="2">
        <f>STDEV(E5:E11)</f>
        <v>2.1930626551751353</v>
      </c>
      <c r="F20" s="2"/>
      <c r="G20" s="2"/>
      <c r="H20" s="2"/>
      <c r="I20" s="2"/>
      <c r="J20" s="2"/>
      <c r="K20" s="2"/>
    </row>
    <row r="21" spans="1:37" x14ac:dyDescent="0.25">
      <c r="A21" t="s">
        <v>107</v>
      </c>
      <c r="D21" s="1">
        <f>MEDIAN(D5:D11)</f>
        <v>65</v>
      </c>
      <c r="E21" s="1">
        <f>MEDIAN(E5:E11)</f>
        <v>9</v>
      </c>
      <c r="F21" s="2"/>
      <c r="G21" s="2"/>
      <c r="H21" s="2"/>
      <c r="I21" s="2"/>
      <c r="J21" s="2"/>
      <c r="K21" s="2"/>
    </row>
    <row r="22" spans="1:37" x14ac:dyDescent="0.25">
      <c r="A22" t="s">
        <v>108</v>
      </c>
      <c r="D22" s="1" t="e">
        <f>MODE(D5:D11)</f>
        <v>#N/A</v>
      </c>
      <c r="E22" s="1">
        <f>MODE(E5:E11)</f>
        <v>9</v>
      </c>
    </row>
    <row r="23" spans="1:37" x14ac:dyDescent="0.25">
      <c r="A23" t="s">
        <v>109</v>
      </c>
      <c r="E23" t="s">
        <v>110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80" zoomScaleNormal="80" workbookViewId="0">
      <selection activeCell="J39" sqref="J39"/>
    </sheetView>
  </sheetViews>
  <sheetFormatPr baseColWidth="10" defaultColWidth="11.42578125" defaultRowHeight="15" x14ac:dyDescent="0.25"/>
  <cols>
    <col min="1" max="1" width="3.42578125" customWidth="1"/>
    <col min="2" max="3" width="4.42578125" customWidth="1"/>
    <col min="4" max="4" width="8.28515625" customWidth="1"/>
    <col min="5" max="5" width="5.7109375" customWidth="1"/>
    <col min="6" max="6" width="6.28515625" customWidth="1"/>
    <col min="7" max="7" width="6.5703125" customWidth="1"/>
    <col min="8" max="8" width="5.5703125" customWidth="1"/>
    <col min="9" max="9" width="5.42578125" customWidth="1"/>
    <col min="10" max="10" width="16.42578125" customWidth="1"/>
    <col min="11" max="11" width="7.28515625" customWidth="1"/>
    <col min="12" max="12" width="7.42578125" customWidth="1"/>
    <col min="14" max="14" width="7.28515625" customWidth="1"/>
    <col min="15" max="15" width="8.42578125" customWidth="1"/>
  </cols>
  <sheetData>
    <row r="1" spans="1:16" x14ac:dyDescent="0.25">
      <c r="A1" t="s">
        <v>112</v>
      </c>
      <c r="B1" t="s">
        <v>1</v>
      </c>
      <c r="C1" t="s">
        <v>2</v>
      </c>
      <c r="D1" t="s">
        <v>3</v>
      </c>
      <c r="E1" t="s">
        <v>113</v>
      </c>
      <c r="F1" t="s">
        <v>114</v>
      </c>
    </row>
    <row r="2" spans="1:16" x14ac:dyDescent="0.25">
      <c r="F2" t="s">
        <v>115</v>
      </c>
    </row>
    <row r="4" spans="1:16" x14ac:dyDescent="0.25">
      <c r="F4" s="1" t="s">
        <v>154</v>
      </c>
      <c r="G4" s="1" t="s">
        <v>182</v>
      </c>
      <c r="H4" s="1" t="s">
        <v>183</v>
      </c>
      <c r="I4" s="1" t="s">
        <v>184</v>
      </c>
      <c r="K4" s="1" t="s">
        <v>11</v>
      </c>
      <c r="L4" s="1" t="s">
        <v>12</v>
      </c>
      <c r="M4" s="1" t="s">
        <v>13</v>
      </c>
      <c r="N4" s="1" t="s">
        <v>14</v>
      </c>
      <c r="O4" s="1" t="s">
        <v>6</v>
      </c>
      <c r="P4" s="1" t="s">
        <v>7</v>
      </c>
    </row>
    <row r="5" spans="1:16" x14ac:dyDescent="0.25">
      <c r="A5" s="18">
        <v>1</v>
      </c>
      <c r="B5" s="18" t="s">
        <v>15</v>
      </c>
      <c r="C5" s="18" t="s">
        <v>16</v>
      </c>
      <c r="D5" s="17">
        <v>59</v>
      </c>
      <c r="E5" s="17">
        <v>12</v>
      </c>
      <c r="F5" s="17">
        <v>29</v>
      </c>
      <c r="G5" s="17">
        <v>21</v>
      </c>
      <c r="H5" s="17">
        <v>0</v>
      </c>
      <c r="I5" s="26">
        <f>GDS!AJ5</f>
        <v>3</v>
      </c>
      <c r="J5" s="18"/>
      <c r="K5" s="17">
        <v>1</v>
      </c>
      <c r="L5" s="17">
        <v>1</v>
      </c>
      <c r="M5" s="17">
        <v>0</v>
      </c>
      <c r="N5" s="17">
        <v>0</v>
      </c>
      <c r="O5" s="17">
        <v>0</v>
      </c>
      <c r="P5" s="17">
        <v>0</v>
      </c>
    </row>
    <row r="6" spans="1:16" x14ac:dyDescent="0.25">
      <c r="A6" s="18">
        <v>2</v>
      </c>
      <c r="B6" s="18" t="s">
        <v>18</v>
      </c>
      <c r="C6" s="18" t="s">
        <v>19</v>
      </c>
      <c r="D6" s="17">
        <v>69</v>
      </c>
      <c r="E6" s="17">
        <v>9</v>
      </c>
      <c r="F6" s="17">
        <v>27</v>
      </c>
      <c r="G6" s="17">
        <v>10</v>
      </c>
      <c r="H6" s="17">
        <v>0</v>
      </c>
      <c r="I6" s="26">
        <f>GDS!AJ6</f>
        <v>3</v>
      </c>
      <c r="J6" s="18"/>
      <c r="K6" s="17">
        <v>1</v>
      </c>
      <c r="L6" s="17">
        <v>0</v>
      </c>
      <c r="M6" s="17">
        <v>1</v>
      </c>
      <c r="N6" s="17">
        <v>0</v>
      </c>
      <c r="O6" s="17">
        <v>0</v>
      </c>
      <c r="P6" s="17">
        <v>0</v>
      </c>
    </row>
    <row r="7" spans="1:16" x14ac:dyDescent="0.25">
      <c r="A7" s="18">
        <v>5</v>
      </c>
      <c r="B7" s="18" t="s">
        <v>23</v>
      </c>
      <c r="C7" s="18" t="s">
        <v>16</v>
      </c>
      <c r="D7" s="17">
        <v>61</v>
      </c>
      <c r="E7" s="17">
        <v>9</v>
      </c>
      <c r="F7" s="17">
        <v>28</v>
      </c>
      <c r="G7" s="24">
        <v>29</v>
      </c>
      <c r="H7" s="17">
        <v>1</v>
      </c>
      <c r="I7" s="26">
        <f>GDS!AJ7</f>
        <v>14</v>
      </c>
      <c r="J7" s="18"/>
      <c r="K7" s="17">
        <v>0</v>
      </c>
      <c r="L7" s="17">
        <v>0</v>
      </c>
      <c r="M7" s="17">
        <v>1</v>
      </c>
      <c r="N7" s="17">
        <v>1</v>
      </c>
      <c r="O7" s="17">
        <v>1</v>
      </c>
      <c r="P7" s="17">
        <v>0</v>
      </c>
    </row>
    <row r="8" spans="1:16" x14ac:dyDescent="0.25">
      <c r="A8" s="18">
        <v>6</v>
      </c>
      <c r="B8" s="18" t="s">
        <v>25</v>
      </c>
      <c r="C8" s="18" t="s">
        <v>19</v>
      </c>
      <c r="D8" s="17">
        <v>65</v>
      </c>
      <c r="E8" s="17">
        <v>11</v>
      </c>
      <c r="F8" s="17">
        <v>25</v>
      </c>
      <c r="G8" s="17">
        <v>20</v>
      </c>
      <c r="H8" s="17">
        <v>0</v>
      </c>
      <c r="I8" s="26">
        <f>GDS!AJ8</f>
        <v>1</v>
      </c>
      <c r="J8" s="18"/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</row>
    <row r="9" spans="1:16" x14ac:dyDescent="0.25">
      <c r="A9" s="18">
        <v>9</v>
      </c>
      <c r="B9" s="18" t="s">
        <v>29</v>
      </c>
      <c r="C9" s="18" t="s">
        <v>16</v>
      </c>
      <c r="D9" s="17">
        <v>68</v>
      </c>
      <c r="E9" s="17">
        <v>5</v>
      </c>
      <c r="F9" s="17">
        <v>28</v>
      </c>
      <c r="G9" s="17">
        <v>22</v>
      </c>
      <c r="H9" s="17">
        <v>1</v>
      </c>
      <c r="I9" s="26">
        <f>GDS!AJ9</f>
        <v>6</v>
      </c>
      <c r="J9" s="18"/>
      <c r="K9" s="17">
        <v>1</v>
      </c>
      <c r="L9" s="17">
        <v>1</v>
      </c>
      <c r="M9" s="17">
        <v>1</v>
      </c>
      <c r="N9" s="17">
        <v>0</v>
      </c>
      <c r="O9" s="17">
        <v>1</v>
      </c>
      <c r="P9" s="17">
        <v>0</v>
      </c>
    </row>
    <row r="10" spans="1:16" x14ac:dyDescent="0.25">
      <c r="A10" s="18">
        <v>10</v>
      </c>
      <c r="B10" s="18" t="s">
        <v>31</v>
      </c>
      <c r="C10" s="18" t="s">
        <v>16</v>
      </c>
      <c r="D10" s="17">
        <v>63</v>
      </c>
      <c r="E10" s="17">
        <v>9</v>
      </c>
      <c r="F10" s="17">
        <v>29</v>
      </c>
      <c r="G10" s="17">
        <v>20</v>
      </c>
      <c r="H10" s="17">
        <v>0</v>
      </c>
      <c r="I10" s="26">
        <f>GDS!AJ10</f>
        <v>3</v>
      </c>
      <c r="J10" s="18"/>
      <c r="K10" s="17">
        <v>1</v>
      </c>
      <c r="L10" s="17">
        <v>1</v>
      </c>
      <c r="M10" s="17">
        <v>0</v>
      </c>
      <c r="N10" s="17">
        <v>1</v>
      </c>
      <c r="O10" s="17">
        <v>0</v>
      </c>
      <c r="P10" s="17">
        <v>0</v>
      </c>
    </row>
    <row r="11" spans="1:16" x14ac:dyDescent="0.25">
      <c r="A11" s="18">
        <v>17</v>
      </c>
      <c r="B11" s="18" t="s">
        <v>40</v>
      </c>
      <c r="C11" s="18" t="s">
        <v>16</v>
      </c>
      <c r="D11" s="17">
        <v>72</v>
      </c>
      <c r="E11" s="17">
        <v>9</v>
      </c>
      <c r="F11" s="17">
        <v>30</v>
      </c>
      <c r="G11" s="17">
        <v>18</v>
      </c>
      <c r="H11" s="17">
        <v>0</v>
      </c>
      <c r="I11" s="26">
        <f>GDS!AJ11</f>
        <v>0</v>
      </c>
      <c r="J11" s="18"/>
      <c r="K11" s="17">
        <v>0</v>
      </c>
      <c r="L11" s="17">
        <v>1</v>
      </c>
      <c r="M11" s="17">
        <v>1</v>
      </c>
      <c r="N11" s="17">
        <v>0</v>
      </c>
      <c r="O11" s="17">
        <v>0</v>
      </c>
      <c r="P11" s="17">
        <v>0</v>
      </c>
    </row>
    <row r="12" spans="1:16" x14ac:dyDescent="0.25">
      <c r="A12" s="18">
        <v>19</v>
      </c>
      <c r="B12" s="18" t="s">
        <v>43</v>
      </c>
      <c r="C12" s="18" t="s">
        <v>16</v>
      </c>
      <c r="D12" s="17">
        <v>78</v>
      </c>
      <c r="E12" s="17">
        <v>5</v>
      </c>
      <c r="F12" s="17">
        <v>28</v>
      </c>
      <c r="G12" s="17">
        <v>19</v>
      </c>
      <c r="H12" s="17">
        <v>0</v>
      </c>
      <c r="I12" s="26">
        <f>GDS!AJ12</f>
        <v>5</v>
      </c>
      <c r="J12" s="18"/>
      <c r="K12" s="17">
        <v>1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</row>
    <row r="13" spans="1:16" x14ac:dyDescent="0.25">
      <c r="A13" s="17">
        <v>25</v>
      </c>
      <c r="B13" s="17" t="s">
        <v>54</v>
      </c>
      <c r="C13" s="17" t="s">
        <v>19</v>
      </c>
      <c r="D13" s="17">
        <v>50</v>
      </c>
      <c r="E13" s="17">
        <v>22</v>
      </c>
      <c r="F13" s="17">
        <v>30</v>
      </c>
      <c r="G13" s="17">
        <v>15</v>
      </c>
      <c r="H13" s="17">
        <v>0</v>
      </c>
      <c r="I13" s="26">
        <f>GDS!AJ13</f>
        <v>4</v>
      </c>
      <c r="J13" s="18"/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</row>
    <row r="14" spans="1:16" x14ac:dyDescent="0.25">
      <c r="A14" s="17">
        <v>26</v>
      </c>
      <c r="B14" s="17" t="s">
        <v>57</v>
      </c>
      <c r="C14" s="17" t="s">
        <v>19</v>
      </c>
      <c r="D14" s="17">
        <v>67</v>
      </c>
      <c r="E14" s="17">
        <v>11</v>
      </c>
      <c r="F14" s="17">
        <v>30</v>
      </c>
      <c r="G14" s="17">
        <v>18</v>
      </c>
      <c r="H14" s="17">
        <v>0</v>
      </c>
      <c r="I14" s="26" t="e">
        <f>GDS!#REF!</f>
        <v>#REF!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</row>
    <row r="15" spans="1:16" x14ac:dyDescent="0.25">
      <c r="A15" s="17">
        <v>31</v>
      </c>
      <c r="B15" s="17" t="s">
        <v>69</v>
      </c>
      <c r="C15" s="17" t="s">
        <v>19</v>
      </c>
      <c r="D15" s="17">
        <v>71</v>
      </c>
      <c r="E15" s="17">
        <v>9</v>
      </c>
      <c r="F15" s="1">
        <f>MMSE_DETAL!AK15</f>
        <v>21</v>
      </c>
      <c r="G15" s="39">
        <v>23</v>
      </c>
      <c r="H15" s="17">
        <v>0</v>
      </c>
      <c r="I15" s="26">
        <f>GDS!AJ14</f>
        <v>4</v>
      </c>
      <c r="J15" s="18" t="s">
        <v>185</v>
      </c>
      <c r="K15" s="17">
        <v>0</v>
      </c>
      <c r="L15" s="17">
        <v>0</v>
      </c>
      <c r="M15" s="17">
        <v>0</v>
      </c>
      <c r="N15" s="17">
        <v>1</v>
      </c>
      <c r="O15" s="17">
        <v>0</v>
      </c>
      <c r="P15" s="17">
        <v>0</v>
      </c>
    </row>
    <row r="16" spans="1:16" x14ac:dyDescent="0.25">
      <c r="A16" s="1">
        <v>44</v>
      </c>
      <c r="B16" s="1" t="s">
        <v>84</v>
      </c>
      <c r="C16" s="1" t="s">
        <v>19</v>
      </c>
      <c r="D16" s="1">
        <v>65</v>
      </c>
      <c r="E16" s="1">
        <v>9</v>
      </c>
      <c r="F16" s="1">
        <f>MMSE_DETAL!AK16</f>
        <v>30</v>
      </c>
      <c r="G16" s="26">
        <v>23</v>
      </c>
      <c r="H16" s="1">
        <v>0</v>
      </c>
      <c r="I16" s="26">
        <f>GDS!AJ15</f>
        <v>7</v>
      </c>
      <c r="J16" t="s">
        <v>186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</row>
    <row r="17" spans="1:16" x14ac:dyDescent="0.25">
      <c r="A17" s="1"/>
      <c r="B17" s="1"/>
      <c r="C17" s="1"/>
      <c r="D17" s="1"/>
      <c r="E17" s="1"/>
      <c r="F17" s="1"/>
      <c r="G17" s="11"/>
      <c r="H17" s="1"/>
      <c r="I17" s="26"/>
      <c r="K17" s="1"/>
      <c r="L17" s="1"/>
      <c r="M17" s="1"/>
      <c r="N17" s="1"/>
      <c r="O17" s="1"/>
      <c r="P17" s="1"/>
    </row>
    <row r="18" spans="1:16" x14ac:dyDescent="0.25">
      <c r="D18" s="1"/>
    </row>
    <row r="19" spans="1:16" x14ac:dyDescent="0.25">
      <c r="A19" t="s">
        <v>105</v>
      </c>
      <c r="E19" s="12">
        <f>AVERAGE(E5:E12)</f>
        <v>8.625</v>
      </c>
      <c r="F19" s="12">
        <f>AVERAGE(F5:F15)</f>
        <v>27.727272727272727</v>
      </c>
      <c r="G19" s="12">
        <f>AVERAGE(G5:G15)</f>
        <v>19.545454545454547</v>
      </c>
      <c r="H19" s="12">
        <f>AVERAGE(H5:H16)</f>
        <v>0.16666666666666666</v>
      </c>
      <c r="I19" s="12" t="e">
        <f>AVERAGE(I5:I16)</f>
        <v>#REF!</v>
      </c>
      <c r="K19" s="1">
        <v>11</v>
      </c>
      <c r="L19" s="1">
        <v>7</v>
      </c>
      <c r="M19" s="1">
        <v>10</v>
      </c>
      <c r="N19" s="1">
        <v>8</v>
      </c>
      <c r="O19" s="1">
        <v>7</v>
      </c>
      <c r="P19" s="1">
        <v>4</v>
      </c>
    </row>
    <row r="20" spans="1:16" x14ac:dyDescent="0.25">
      <c r="A20" t="s">
        <v>106</v>
      </c>
      <c r="D20" s="12">
        <f>AVERAGE(D5:D12)</f>
        <v>66.875</v>
      </c>
      <c r="E20" s="12">
        <f>STDEVA(E5:E12)</f>
        <v>2.5035688811888406</v>
      </c>
      <c r="F20" s="12">
        <f>STDEVA(F5:F12)</f>
        <v>1.5118578920369088</v>
      </c>
      <c r="G20" s="12">
        <f>STDEVA(G5:G12)</f>
        <v>5.2218633784174342</v>
      </c>
      <c r="H20" s="12">
        <f>STDEVA(H5:H12)</f>
        <v>0.46291004988627571</v>
      </c>
      <c r="I20" s="12">
        <f>STDEVA(I5:I12)</f>
        <v>4.3404246006912404</v>
      </c>
      <c r="K20" s="2">
        <v>0.50163132570455027</v>
      </c>
      <c r="L20" s="2">
        <v>0.50163132570455027</v>
      </c>
      <c r="M20" s="2">
        <v>0.51130999256491361</v>
      </c>
      <c r="N20" s="2">
        <v>0.51130999256491361</v>
      </c>
      <c r="O20" s="2">
        <v>0.97852763878660121</v>
      </c>
      <c r="P20" s="2">
        <v>0.43723731609760308</v>
      </c>
    </row>
    <row r="21" spans="1:16" x14ac:dyDescent="0.25">
      <c r="D21" s="12">
        <f>STDEVA(D5:D12)</f>
        <v>6.2206453500765155</v>
      </c>
      <c r="K21" s="3">
        <f t="shared" ref="K21:P21" si="0">SUM(K5:K11)</f>
        <v>4</v>
      </c>
      <c r="L21" s="3">
        <f t="shared" si="0"/>
        <v>4</v>
      </c>
      <c r="M21" s="3">
        <f t="shared" si="0"/>
        <v>4</v>
      </c>
      <c r="N21" s="3">
        <f t="shared" si="0"/>
        <v>2</v>
      </c>
      <c r="O21" s="3">
        <f t="shared" si="0"/>
        <v>2</v>
      </c>
      <c r="P21" s="3">
        <f t="shared" si="0"/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zoomScale="60" zoomScaleNormal="60" workbookViewId="0">
      <selection activeCell="F33" sqref="F33"/>
    </sheetView>
  </sheetViews>
  <sheetFormatPr baseColWidth="10" defaultColWidth="11.42578125" defaultRowHeight="15" x14ac:dyDescent="0.25"/>
  <cols>
    <col min="1" max="1" width="5.140625" customWidth="1"/>
    <col min="2" max="2" width="8.140625" customWidth="1"/>
    <col min="3" max="3" width="6.42578125" customWidth="1"/>
    <col min="4" max="4" width="7.28515625" customWidth="1"/>
    <col min="5" max="5" width="6.28515625" customWidth="1"/>
    <col min="6" max="35" width="5" customWidth="1"/>
    <col min="37" max="37" width="14" customWidth="1"/>
  </cols>
  <sheetData>
    <row r="1" spans="1:37" x14ac:dyDescent="0.25">
      <c r="A1" t="s">
        <v>112</v>
      </c>
      <c r="B1" t="s">
        <v>1</v>
      </c>
      <c r="C1" t="s">
        <v>2</v>
      </c>
      <c r="D1" t="s">
        <v>3</v>
      </c>
      <c r="E1" t="s">
        <v>113</v>
      </c>
      <c r="AJ1" t="s">
        <v>187</v>
      </c>
      <c r="AK1" t="s">
        <v>188</v>
      </c>
    </row>
    <row r="2" spans="1:37" x14ac:dyDescent="0.25">
      <c r="F2" s="16"/>
      <c r="G2" s="16"/>
      <c r="H2" s="16"/>
      <c r="I2" s="16"/>
      <c r="L2" s="16"/>
      <c r="M2" s="16"/>
      <c r="N2" s="16"/>
      <c r="O2" s="16"/>
      <c r="Q2" s="16"/>
      <c r="S2" s="16"/>
      <c r="T2" s="16"/>
      <c r="V2" s="16"/>
      <c r="W2" s="16"/>
      <c r="AA2" s="16"/>
      <c r="AB2" s="16"/>
      <c r="AJ2" s="15">
        <f t="shared" ref="AJ2:AJ11" si="0">SUM(F2:AI2)</f>
        <v>0</v>
      </c>
    </row>
    <row r="3" spans="1:37" x14ac:dyDescent="0.25">
      <c r="F3" s="16"/>
      <c r="G3" s="16"/>
      <c r="H3" s="16"/>
      <c r="I3" s="16"/>
      <c r="L3" s="16"/>
      <c r="M3" s="16"/>
      <c r="N3" s="16"/>
      <c r="O3" s="16"/>
      <c r="Q3" s="16"/>
      <c r="S3" s="16"/>
      <c r="T3" s="16"/>
      <c r="V3" s="16"/>
      <c r="W3" s="16"/>
      <c r="AA3" s="16"/>
      <c r="AB3" s="16"/>
      <c r="AJ3" s="15">
        <f t="shared" si="0"/>
        <v>0</v>
      </c>
    </row>
    <row r="4" spans="1:37" x14ac:dyDescent="0.25">
      <c r="F4" s="16"/>
      <c r="G4" s="16"/>
      <c r="H4" s="16"/>
      <c r="I4" s="16"/>
      <c r="L4" s="16"/>
      <c r="M4" s="16"/>
      <c r="N4" s="16"/>
      <c r="O4" s="16"/>
      <c r="Q4" s="16"/>
      <c r="S4" s="16"/>
      <c r="T4" s="16"/>
      <c r="V4" s="16"/>
      <c r="W4" s="16"/>
      <c r="AA4" s="16"/>
      <c r="AB4" s="16"/>
      <c r="AJ4" s="15">
        <f t="shared" si="0"/>
        <v>0</v>
      </c>
    </row>
    <row r="5" spans="1:37" x14ac:dyDescent="0.25">
      <c r="A5" s="17">
        <v>1</v>
      </c>
      <c r="B5" s="17" t="s">
        <v>15</v>
      </c>
      <c r="C5" s="17" t="s">
        <v>16</v>
      </c>
      <c r="D5" s="17">
        <v>59</v>
      </c>
      <c r="E5" s="17">
        <v>12</v>
      </c>
      <c r="F5" s="16">
        <v>0</v>
      </c>
      <c r="G5" s="16">
        <v>1</v>
      </c>
      <c r="H5" s="16">
        <v>0</v>
      </c>
      <c r="I5" s="16">
        <v>1</v>
      </c>
      <c r="J5">
        <v>0</v>
      </c>
      <c r="K5">
        <v>0</v>
      </c>
      <c r="L5" s="16">
        <v>0</v>
      </c>
      <c r="M5" s="16">
        <v>0</v>
      </c>
      <c r="N5" s="16">
        <v>0</v>
      </c>
      <c r="O5" s="16">
        <v>0</v>
      </c>
      <c r="P5">
        <v>0</v>
      </c>
      <c r="Q5" s="16">
        <v>1</v>
      </c>
      <c r="R5">
        <v>0</v>
      </c>
      <c r="S5" s="16">
        <v>0</v>
      </c>
      <c r="T5" s="16">
        <v>0</v>
      </c>
      <c r="U5">
        <v>0</v>
      </c>
      <c r="V5" s="16">
        <v>0</v>
      </c>
      <c r="W5" s="16">
        <v>0</v>
      </c>
      <c r="X5">
        <v>0</v>
      </c>
      <c r="Y5">
        <v>0</v>
      </c>
      <c r="Z5">
        <v>0</v>
      </c>
      <c r="AA5" s="16">
        <v>0</v>
      </c>
      <c r="AB5" s="16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 s="15">
        <f t="shared" si="0"/>
        <v>3</v>
      </c>
      <c r="AK5" t="s">
        <v>189</v>
      </c>
    </row>
    <row r="6" spans="1:37" x14ac:dyDescent="0.25">
      <c r="A6" s="17">
        <v>2</v>
      </c>
      <c r="B6" s="17" t="s">
        <v>18</v>
      </c>
      <c r="C6" s="17" t="s">
        <v>19</v>
      </c>
      <c r="D6" s="17">
        <v>69</v>
      </c>
      <c r="E6" s="17">
        <v>9</v>
      </c>
      <c r="F6" s="16">
        <v>0</v>
      </c>
      <c r="G6" s="16">
        <v>0</v>
      </c>
      <c r="H6" s="16">
        <v>0</v>
      </c>
      <c r="I6" s="16">
        <v>0</v>
      </c>
      <c r="J6">
        <v>0</v>
      </c>
      <c r="K6">
        <v>0</v>
      </c>
      <c r="L6" s="16">
        <v>0</v>
      </c>
      <c r="M6" s="16">
        <v>0</v>
      </c>
      <c r="N6" s="16">
        <v>0</v>
      </c>
      <c r="O6" s="16">
        <v>0</v>
      </c>
      <c r="P6">
        <v>0</v>
      </c>
      <c r="Q6" s="16">
        <v>0</v>
      </c>
      <c r="R6">
        <v>1</v>
      </c>
      <c r="S6" s="16">
        <v>0</v>
      </c>
      <c r="T6" s="16">
        <v>0</v>
      </c>
      <c r="U6">
        <v>0</v>
      </c>
      <c r="V6" s="16">
        <v>0</v>
      </c>
      <c r="W6" s="16">
        <v>0</v>
      </c>
      <c r="X6">
        <v>0</v>
      </c>
      <c r="Y6">
        <v>0</v>
      </c>
      <c r="Z6">
        <v>0</v>
      </c>
      <c r="AA6" s="16">
        <v>0</v>
      </c>
      <c r="AB6" s="1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0</v>
      </c>
      <c r="AJ6" s="15">
        <f t="shared" si="0"/>
        <v>3</v>
      </c>
      <c r="AK6" t="s">
        <v>189</v>
      </c>
    </row>
    <row r="7" spans="1:37" x14ac:dyDescent="0.25">
      <c r="A7" s="17">
        <v>5</v>
      </c>
      <c r="B7" s="17" t="s">
        <v>23</v>
      </c>
      <c r="C7" s="17" t="s">
        <v>16</v>
      </c>
      <c r="D7" s="17">
        <v>61</v>
      </c>
      <c r="E7" s="17">
        <v>9</v>
      </c>
      <c r="F7" s="16">
        <v>1</v>
      </c>
      <c r="G7" s="16">
        <v>0</v>
      </c>
      <c r="H7" s="16">
        <v>1</v>
      </c>
      <c r="I7" s="16">
        <v>0</v>
      </c>
      <c r="J7">
        <v>0</v>
      </c>
      <c r="K7">
        <v>1</v>
      </c>
      <c r="L7" s="16">
        <v>0</v>
      </c>
      <c r="M7" s="16">
        <v>0</v>
      </c>
      <c r="N7" s="16">
        <v>1</v>
      </c>
      <c r="O7" s="16">
        <v>0</v>
      </c>
      <c r="P7">
        <v>1</v>
      </c>
      <c r="Q7" s="16">
        <v>1</v>
      </c>
      <c r="R7">
        <v>1</v>
      </c>
      <c r="S7" s="16">
        <v>0</v>
      </c>
      <c r="T7" s="16">
        <v>0</v>
      </c>
      <c r="U7">
        <v>1</v>
      </c>
      <c r="V7" s="16">
        <v>0</v>
      </c>
      <c r="W7" s="16">
        <v>1</v>
      </c>
      <c r="X7">
        <v>0</v>
      </c>
      <c r="Y7">
        <v>0</v>
      </c>
      <c r="Z7">
        <v>0</v>
      </c>
      <c r="AA7" s="16">
        <v>1</v>
      </c>
      <c r="AB7" s="16">
        <v>0</v>
      </c>
      <c r="AC7">
        <v>1</v>
      </c>
      <c r="AD7">
        <v>1</v>
      </c>
      <c r="AE7">
        <v>0</v>
      </c>
      <c r="AF7">
        <v>0</v>
      </c>
      <c r="AG7">
        <v>1</v>
      </c>
      <c r="AH7">
        <v>0</v>
      </c>
      <c r="AI7">
        <v>1</v>
      </c>
      <c r="AJ7" s="15">
        <f t="shared" si="0"/>
        <v>14</v>
      </c>
      <c r="AK7" t="s">
        <v>190</v>
      </c>
    </row>
    <row r="8" spans="1:37" x14ac:dyDescent="0.25">
      <c r="A8" s="17">
        <v>6</v>
      </c>
      <c r="B8" s="17" t="s">
        <v>25</v>
      </c>
      <c r="C8" s="17" t="s">
        <v>19</v>
      </c>
      <c r="D8" s="17">
        <v>65</v>
      </c>
      <c r="E8" s="17">
        <v>11</v>
      </c>
      <c r="F8" s="16">
        <v>0</v>
      </c>
      <c r="G8" s="16">
        <v>0</v>
      </c>
      <c r="H8" s="16">
        <v>0</v>
      </c>
      <c r="I8" s="16">
        <v>0</v>
      </c>
      <c r="J8">
        <v>0</v>
      </c>
      <c r="K8">
        <v>0</v>
      </c>
      <c r="L8" s="16">
        <v>0</v>
      </c>
      <c r="M8" s="16">
        <v>0</v>
      </c>
      <c r="N8" s="16">
        <v>0</v>
      </c>
      <c r="O8" s="16">
        <v>0</v>
      </c>
      <c r="P8">
        <v>0</v>
      </c>
      <c r="Q8" s="16">
        <v>0</v>
      </c>
      <c r="R8">
        <v>0</v>
      </c>
      <c r="S8" s="16">
        <v>0</v>
      </c>
      <c r="T8" s="16">
        <v>0</v>
      </c>
      <c r="U8">
        <v>0</v>
      </c>
      <c r="V8" s="16">
        <v>0</v>
      </c>
      <c r="W8" s="16">
        <v>0</v>
      </c>
      <c r="X8">
        <v>0</v>
      </c>
      <c r="Y8">
        <v>0</v>
      </c>
      <c r="Z8">
        <v>0</v>
      </c>
      <c r="AA8" s="16">
        <v>0</v>
      </c>
      <c r="AB8" s="16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 s="15">
        <f t="shared" si="0"/>
        <v>1</v>
      </c>
      <c r="AK8" t="s">
        <v>189</v>
      </c>
    </row>
    <row r="9" spans="1:37" x14ac:dyDescent="0.25">
      <c r="A9" s="17">
        <v>9</v>
      </c>
      <c r="B9" s="17" t="s">
        <v>29</v>
      </c>
      <c r="C9" s="17" t="s">
        <v>16</v>
      </c>
      <c r="D9" s="17">
        <v>68</v>
      </c>
      <c r="E9" s="17">
        <v>5</v>
      </c>
      <c r="F9" s="16">
        <v>0</v>
      </c>
      <c r="G9" s="16">
        <v>0</v>
      </c>
      <c r="H9" s="16">
        <v>0</v>
      </c>
      <c r="I9" s="16">
        <v>0</v>
      </c>
      <c r="J9">
        <v>0</v>
      </c>
      <c r="K9">
        <v>0</v>
      </c>
      <c r="L9" s="16">
        <v>0</v>
      </c>
      <c r="M9" s="16">
        <v>0</v>
      </c>
      <c r="N9" s="16">
        <v>0</v>
      </c>
      <c r="O9" s="16">
        <v>0</v>
      </c>
      <c r="P9">
        <v>0</v>
      </c>
      <c r="Q9" s="16">
        <v>0</v>
      </c>
      <c r="R9">
        <v>1</v>
      </c>
      <c r="S9" s="16">
        <v>0</v>
      </c>
      <c r="T9" s="16">
        <v>0</v>
      </c>
      <c r="U9">
        <v>0</v>
      </c>
      <c r="V9" s="16">
        <v>0</v>
      </c>
      <c r="W9" s="16">
        <v>1</v>
      </c>
      <c r="X9">
        <v>0</v>
      </c>
      <c r="Y9">
        <v>0</v>
      </c>
      <c r="Z9">
        <v>0</v>
      </c>
      <c r="AA9" s="16">
        <v>0</v>
      </c>
      <c r="AB9" s="16">
        <v>1</v>
      </c>
      <c r="AC9">
        <v>1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 s="15">
        <f t="shared" si="0"/>
        <v>6</v>
      </c>
      <c r="AK9" t="s">
        <v>189</v>
      </c>
    </row>
    <row r="10" spans="1:37" x14ac:dyDescent="0.25">
      <c r="A10" s="17">
        <v>10</v>
      </c>
      <c r="B10" s="17" t="s">
        <v>31</v>
      </c>
      <c r="C10" s="17" t="s">
        <v>16</v>
      </c>
      <c r="D10" s="17">
        <v>63</v>
      </c>
      <c r="E10" s="17">
        <v>9</v>
      </c>
      <c r="F10" s="16">
        <v>0</v>
      </c>
      <c r="G10" s="16">
        <v>0</v>
      </c>
      <c r="H10" s="16">
        <v>0</v>
      </c>
      <c r="I10" s="16">
        <v>0</v>
      </c>
      <c r="J10">
        <v>0</v>
      </c>
      <c r="K10">
        <v>0</v>
      </c>
      <c r="L10" s="16">
        <v>0</v>
      </c>
      <c r="M10" s="16">
        <v>0</v>
      </c>
      <c r="N10" s="16">
        <v>0</v>
      </c>
      <c r="O10" s="16">
        <v>0</v>
      </c>
      <c r="P10">
        <v>0</v>
      </c>
      <c r="Q10" s="16">
        <v>0</v>
      </c>
      <c r="R10">
        <v>0</v>
      </c>
      <c r="S10" s="16">
        <v>0</v>
      </c>
      <c r="T10" s="16">
        <v>0</v>
      </c>
      <c r="U10">
        <v>0</v>
      </c>
      <c r="V10" s="16">
        <v>0</v>
      </c>
      <c r="W10" s="16">
        <v>0</v>
      </c>
      <c r="X10">
        <v>0</v>
      </c>
      <c r="Y10">
        <v>0</v>
      </c>
      <c r="Z10">
        <v>0</v>
      </c>
      <c r="AA10" s="16">
        <v>0</v>
      </c>
      <c r="AB10" s="16">
        <v>1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1</v>
      </c>
      <c r="AI10">
        <v>0</v>
      </c>
      <c r="AJ10" s="15">
        <f t="shared" si="0"/>
        <v>3</v>
      </c>
      <c r="AK10" t="s">
        <v>189</v>
      </c>
    </row>
    <row r="11" spans="1:37" x14ac:dyDescent="0.25">
      <c r="A11" s="17">
        <v>17</v>
      </c>
      <c r="B11" s="17" t="s">
        <v>40</v>
      </c>
      <c r="C11" s="17" t="s">
        <v>16</v>
      </c>
      <c r="D11" s="17">
        <v>72</v>
      </c>
      <c r="E11" s="17">
        <v>9</v>
      </c>
      <c r="F11" s="16"/>
      <c r="G11" s="16"/>
      <c r="H11" s="16"/>
      <c r="I11" s="16"/>
      <c r="L11" s="16"/>
      <c r="M11" s="16"/>
      <c r="N11" s="16"/>
      <c r="O11" s="16"/>
      <c r="Q11" s="16"/>
      <c r="S11" s="16"/>
      <c r="T11" s="16"/>
      <c r="V11" s="16"/>
      <c r="W11" s="16"/>
      <c r="AA11" s="16"/>
      <c r="AB11" s="16"/>
      <c r="AJ11" s="15">
        <f t="shared" si="0"/>
        <v>0</v>
      </c>
    </row>
    <row r="12" spans="1:37" x14ac:dyDescent="0.25">
      <c r="A12" s="17">
        <v>19</v>
      </c>
      <c r="B12" s="17" t="s">
        <v>43</v>
      </c>
      <c r="C12" s="17" t="s">
        <v>16</v>
      </c>
      <c r="D12" s="17">
        <v>78</v>
      </c>
      <c r="E12" s="17">
        <v>5</v>
      </c>
      <c r="F12" s="20">
        <v>0</v>
      </c>
      <c r="G12" s="20">
        <v>0</v>
      </c>
      <c r="H12" s="20">
        <v>0</v>
      </c>
      <c r="I12" s="20">
        <v>1</v>
      </c>
      <c r="J12">
        <v>0</v>
      </c>
      <c r="K12">
        <v>0</v>
      </c>
      <c r="L12" s="20">
        <v>0</v>
      </c>
      <c r="M12" s="20">
        <v>0</v>
      </c>
      <c r="N12" s="20">
        <v>0</v>
      </c>
      <c r="O12" s="20">
        <v>0</v>
      </c>
      <c r="P12">
        <v>0</v>
      </c>
      <c r="Q12" s="20">
        <v>1</v>
      </c>
      <c r="R12">
        <v>0</v>
      </c>
      <c r="S12" s="20">
        <v>0</v>
      </c>
      <c r="T12" s="20">
        <v>0</v>
      </c>
      <c r="U12">
        <v>0</v>
      </c>
      <c r="V12" s="20">
        <v>0</v>
      </c>
      <c r="W12" s="20">
        <v>0</v>
      </c>
      <c r="X12">
        <v>0</v>
      </c>
      <c r="Y12">
        <v>1</v>
      </c>
      <c r="Z12">
        <v>0</v>
      </c>
      <c r="AA12" s="20">
        <v>1</v>
      </c>
      <c r="AB12" s="20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 s="15">
        <f t="shared" ref="AJ12" si="1">SUM(F12:AI12)</f>
        <v>5</v>
      </c>
      <c r="AK12" t="s">
        <v>189</v>
      </c>
    </row>
    <row r="13" spans="1:37" x14ac:dyDescent="0.25">
      <c r="A13" s="17">
        <v>25</v>
      </c>
      <c r="B13" s="17" t="s">
        <v>54</v>
      </c>
      <c r="C13" s="17" t="s">
        <v>19</v>
      </c>
      <c r="D13" s="17">
        <v>50</v>
      </c>
      <c r="E13" s="17">
        <v>22</v>
      </c>
      <c r="F13" s="16">
        <v>0</v>
      </c>
      <c r="G13" s="16">
        <v>0</v>
      </c>
      <c r="H13" s="16">
        <v>0</v>
      </c>
      <c r="I13" s="16">
        <v>0</v>
      </c>
      <c r="J13">
        <v>0</v>
      </c>
      <c r="K13">
        <v>0</v>
      </c>
      <c r="L13" s="16">
        <v>0</v>
      </c>
      <c r="M13" s="16">
        <v>0</v>
      </c>
      <c r="N13" s="16">
        <v>0</v>
      </c>
      <c r="O13" s="16">
        <v>0</v>
      </c>
      <c r="P13">
        <v>0</v>
      </c>
      <c r="Q13" s="16">
        <v>0</v>
      </c>
      <c r="R13">
        <v>1</v>
      </c>
      <c r="S13" s="16">
        <v>0</v>
      </c>
      <c r="T13" s="16">
        <v>0</v>
      </c>
      <c r="U13">
        <v>0</v>
      </c>
      <c r="V13" s="16">
        <v>0</v>
      </c>
      <c r="W13" s="16">
        <v>0</v>
      </c>
      <c r="X13">
        <v>0</v>
      </c>
      <c r="Y13">
        <v>0</v>
      </c>
      <c r="Z13">
        <v>0</v>
      </c>
      <c r="AA13" s="16">
        <v>0</v>
      </c>
      <c r="AB13" s="16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f t="shared" ref="AJ13:AJ15" si="2">SUM(F13:AI13)</f>
        <v>4</v>
      </c>
      <c r="AK13" t="s">
        <v>189</v>
      </c>
    </row>
    <row r="14" spans="1:37" x14ac:dyDescent="0.25">
      <c r="A14" s="17">
        <v>31</v>
      </c>
      <c r="B14" s="17" t="s">
        <v>69</v>
      </c>
      <c r="C14" s="17" t="s">
        <v>19</v>
      </c>
      <c r="D14" s="17">
        <v>71</v>
      </c>
      <c r="E14" s="17">
        <v>9</v>
      </c>
      <c r="F14" s="16">
        <v>0</v>
      </c>
      <c r="G14" s="16">
        <v>0</v>
      </c>
      <c r="H14" s="16">
        <v>0</v>
      </c>
      <c r="I14" s="16">
        <v>0</v>
      </c>
      <c r="J14">
        <v>0</v>
      </c>
      <c r="K14">
        <v>1</v>
      </c>
      <c r="L14" s="16">
        <v>0</v>
      </c>
      <c r="M14" s="16">
        <v>0</v>
      </c>
      <c r="N14" s="16">
        <v>0</v>
      </c>
      <c r="O14" s="16">
        <v>0</v>
      </c>
      <c r="P14">
        <v>0</v>
      </c>
      <c r="Q14" s="16">
        <v>0</v>
      </c>
      <c r="R14">
        <v>0</v>
      </c>
      <c r="S14" s="16">
        <v>0</v>
      </c>
      <c r="T14" s="16">
        <v>0</v>
      </c>
      <c r="U14">
        <v>0</v>
      </c>
      <c r="V14" s="16">
        <v>0</v>
      </c>
      <c r="W14" s="16">
        <v>1</v>
      </c>
      <c r="X14">
        <v>0</v>
      </c>
      <c r="Y14">
        <v>0</v>
      </c>
      <c r="Z14">
        <v>0</v>
      </c>
      <c r="AA14" s="16">
        <v>0</v>
      </c>
      <c r="AB14" s="16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J14">
        <f t="shared" si="2"/>
        <v>4</v>
      </c>
      <c r="AK14" t="s">
        <v>189</v>
      </c>
    </row>
    <row r="15" spans="1:37" x14ac:dyDescent="0.25">
      <c r="A15" s="1">
        <v>44</v>
      </c>
      <c r="B15" s="1" t="s">
        <v>84</v>
      </c>
      <c r="C15" s="1" t="s">
        <v>19</v>
      </c>
      <c r="D15" s="1">
        <v>65</v>
      </c>
      <c r="E15" s="1">
        <v>9</v>
      </c>
      <c r="F15" s="16">
        <v>0</v>
      </c>
      <c r="G15" s="16">
        <v>1</v>
      </c>
      <c r="H15" s="16">
        <v>0</v>
      </c>
      <c r="I15" s="16">
        <v>0</v>
      </c>
      <c r="J15">
        <v>0</v>
      </c>
      <c r="K15">
        <v>0</v>
      </c>
      <c r="L15" s="16">
        <v>0</v>
      </c>
      <c r="M15" s="16">
        <v>1</v>
      </c>
      <c r="N15" s="16">
        <v>0</v>
      </c>
      <c r="O15" s="16">
        <v>0</v>
      </c>
      <c r="P15">
        <v>0</v>
      </c>
      <c r="Q15" s="16">
        <v>1</v>
      </c>
      <c r="R15">
        <v>0</v>
      </c>
      <c r="S15" s="16">
        <v>0</v>
      </c>
      <c r="T15" s="16">
        <v>0</v>
      </c>
      <c r="U15">
        <v>0</v>
      </c>
      <c r="V15" s="16">
        <v>0</v>
      </c>
      <c r="W15" s="16">
        <v>0</v>
      </c>
      <c r="X15">
        <v>0</v>
      </c>
      <c r="Y15">
        <v>1</v>
      </c>
      <c r="Z15">
        <v>0</v>
      </c>
      <c r="AA15" s="16">
        <v>0</v>
      </c>
      <c r="AB15" s="16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f t="shared" si="2"/>
        <v>7</v>
      </c>
      <c r="AK15" t="s">
        <v>189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L78"/>
  <sheetViews>
    <sheetView workbookViewId="0">
      <selection activeCell="L78" sqref="L78"/>
    </sheetView>
  </sheetViews>
  <sheetFormatPr baseColWidth="10" defaultColWidth="11.42578125" defaultRowHeight="15" x14ac:dyDescent="0.25"/>
  <cols>
    <col min="1" max="1" width="7" customWidth="1"/>
    <col min="2" max="2" width="6.42578125" customWidth="1"/>
    <col min="3" max="3" width="5.28515625" customWidth="1"/>
    <col min="4" max="4" width="7" customWidth="1"/>
    <col min="5" max="5" width="6.42578125" customWidth="1"/>
    <col min="11" max="11" width="14.5703125" customWidth="1"/>
  </cols>
  <sheetData>
    <row r="10" spans="1:12" x14ac:dyDescent="0.25">
      <c r="A10" t="s">
        <v>112</v>
      </c>
      <c r="B10" t="s">
        <v>1</v>
      </c>
      <c r="C10" t="s">
        <v>2</v>
      </c>
      <c r="D10" t="s">
        <v>3</v>
      </c>
      <c r="E10" t="s">
        <v>113</v>
      </c>
      <c r="F10" t="s">
        <v>191</v>
      </c>
      <c r="G10" t="s">
        <v>192</v>
      </c>
      <c r="H10" t="s">
        <v>193</v>
      </c>
      <c r="I10" t="s">
        <v>194</v>
      </c>
      <c r="J10" t="s">
        <v>195</v>
      </c>
      <c r="K10" t="s">
        <v>196</v>
      </c>
      <c r="L10" t="s">
        <v>197</v>
      </c>
    </row>
    <row r="11" spans="1:12" x14ac:dyDescent="0.25">
      <c r="A11" s="1"/>
    </row>
    <row r="12" spans="1:12" x14ac:dyDescent="0.25">
      <c r="A12" s="1"/>
    </row>
    <row r="13" spans="1:12" x14ac:dyDescent="0.25">
      <c r="A13" s="1"/>
    </row>
    <row r="14" spans="1:12" x14ac:dyDescent="0.25">
      <c r="A14" s="17">
        <v>1</v>
      </c>
      <c r="B14" s="18" t="s">
        <v>15</v>
      </c>
      <c r="C14" s="18" t="s">
        <v>16</v>
      </c>
      <c r="D14" s="18">
        <v>59</v>
      </c>
      <c r="E14" s="18">
        <v>12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t="s">
        <v>51</v>
      </c>
    </row>
    <row r="15" spans="1:12" x14ac:dyDescent="0.25">
      <c r="A15" s="17">
        <v>2</v>
      </c>
      <c r="B15" s="18" t="s">
        <v>18</v>
      </c>
      <c r="C15" s="18" t="s">
        <v>19</v>
      </c>
      <c r="D15" s="18">
        <v>69</v>
      </c>
      <c r="E15" s="18">
        <v>9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t="s">
        <v>51</v>
      </c>
    </row>
    <row r="16" spans="1:12" x14ac:dyDescent="0.25">
      <c r="A16" s="1">
        <v>3</v>
      </c>
      <c r="B16" t="s">
        <v>21</v>
      </c>
      <c r="C16" t="s">
        <v>16</v>
      </c>
      <c r="D16">
        <v>55</v>
      </c>
      <c r="E16">
        <v>12</v>
      </c>
    </row>
    <row r="17" spans="1:12" x14ac:dyDescent="0.25">
      <c r="A17" s="1">
        <v>4</v>
      </c>
      <c r="B17" t="s">
        <v>22</v>
      </c>
      <c r="C17" t="s">
        <v>16</v>
      </c>
      <c r="D17">
        <v>57</v>
      </c>
      <c r="E17">
        <v>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51</v>
      </c>
    </row>
    <row r="18" spans="1:12" x14ac:dyDescent="0.25">
      <c r="A18" s="17">
        <v>5</v>
      </c>
      <c r="B18" s="18" t="s">
        <v>23</v>
      </c>
      <c r="C18" s="18" t="s">
        <v>16</v>
      </c>
      <c r="D18" s="18">
        <v>61</v>
      </c>
      <c r="E18" s="18">
        <v>9</v>
      </c>
      <c r="F18" s="18">
        <v>0</v>
      </c>
      <c r="G18" s="18">
        <v>0</v>
      </c>
      <c r="H18" s="18">
        <v>0</v>
      </c>
      <c r="I18" s="18">
        <v>0</v>
      </c>
      <c r="J18" s="18">
        <v>1</v>
      </c>
      <c r="K18" s="18">
        <v>0</v>
      </c>
      <c r="L18" t="s">
        <v>198</v>
      </c>
    </row>
    <row r="19" spans="1:12" x14ac:dyDescent="0.25">
      <c r="A19" s="17">
        <v>6</v>
      </c>
      <c r="B19" s="18" t="s">
        <v>25</v>
      </c>
      <c r="C19" s="18" t="s">
        <v>19</v>
      </c>
      <c r="D19" s="18">
        <v>65</v>
      </c>
      <c r="E19" s="18">
        <v>11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t="s">
        <v>51</v>
      </c>
    </row>
    <row r="20" spans="1:12" x14ac:dyDescent="0.25">
      <c r="A20" s="1">
        <v>7</v>
      </c>
      <c r="B20" t="s">
        <v>27</v>
      </c>
      <c r="C20" t="s">
        <v>16</v>
      </c>
      <c r="D20">
        <v>75</v>
      </c>
      <c r="E20">
        <v>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51</v>
      </c>
    </row>
    <row r="21" spans="1:12" x14ac:dyDescent="0.25">
      <c r="A21" s="1">
        <v>8</v>
      </c>
      <c r="B21" t="s">
        <v>28</v>
      </c>
      <c r="C21" t="s">
        <v>16</v>
      </c>
      <c r="D21">
        <v>70</v>
      </c>
      <c r="E21">
        <v>9</v>
      </c>
    </row>
    <row r="22" spans="1:12" x14ac:dyDescent="0.25">
      <c r="A22" s="17">
        <v>9</v>
      </c>
      <c r="B22" s="18" t="s">
        <v>29</v>
      </c>
      <c r="C22" s="18" t="s">
        <v>16</v>
      </c>
      <c r="D22" s="18">
        <v>68</v>
      </c>
      <c r="E22" s="18">
        <v>5</v>
      </c>
      <c r="F22" s="18">
        <v>0</v>
      </c>
      <c r="G22" s="18">
        <v>0</v>
      </c>
      <c r="H22" s="18">
        <v>0</v>
      </c>
      <c r="I22" s="18">
        <v>0</v>
      </c>
      <c r="J22" s="18">
        <v>1</v>
      </c>
      <c r="K22" s="18">
        <v>0</v>
      </c>
      <c r="L22" t="s">
        <v>198</v>
      </c>
    </row>
    <row r="23" spans="1:12" x14ac:dyDescent="0.25">
      <c r="A23" s="17">
        <v>10</v>
      </c>
      <c r="B23" s="18" t="s">
        <v>31</v>
      </c>
      <c r="C23" s="18" t="s">
        <v>16</v>
      </c>
      <c r="D23" s="18">
        <v>63</v>
      </c>
      <c r="E23" s="18">
        <v>9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t="s">
        <v>51</v>
      </c>
    </row>
    <row r="24" spans="1:12" x14ac:dyDescent="0.25">
      <c r="A24" s="14">
        <v>11</v>
      </c>
      <c r="B24" s="13" t="s">
        <v>33</v>
      </c>
      <c r="C24" s="13" t="s">
        <v>16</v>
      </c>
      <c r="D24" s="13">
        <v>80</v>
      </c>
      <c r="E24" s="13"/>
    </row>
    <row r="25" spans="1:12" x14ac:dyDescent="0.25">
      <c r="A25" s="14">
        <v>12</v>
      </c>
      <c r="B25" s="13" t="s">
        <v>34</v>
      </c>
      <c r="C25" s="13" t="s">
        <v>19</v>
      </c>
      <c r="D25" s="13">
        <v>82</v>
      </c>
      <c r="E25" s="13">
        <v>6</v>
      </c>
    </row>
    <row r="26" spans="1:12" x14ac:dyDescent="0.25">
      <c r="A26" s="8">
        <v>13</v>
      </c>
      <c r="B26" s="9" t="s">
        <v>35</v>
      </c>
      <c r="C26" s="9" t="s">
        <v>16</v>
      </c>
      <c r="D26" s="9">
        <v>75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t="s">
        <v>51</v>
      </c>
    </row>
    <row r="27" spans="1:12" x14ac:dyDescent="0.25">
      <c r="A27" s="1">
        <v>14</v>
      </c>
      <c r="B27" t="s">
        <v>37</v>
      </c>
      <c r="C27" t="s">
        <v>19</v>
      </c>
      <c r="D27">
        <v>67</v>
      </c>
      <c r="E27">
        <v>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t="s">
        <v>51</v>
      </c>
    </row>
    <row r="28" spans="1:12" x14ac:dyDescent="0.25">
      <c r="A28" s="1">
        <v>15</v>
      </c>
      <c r="B28" t="s">
        <v>38</v>
      </c>
      <c r="C28" t="s">
        <v>16</v>
      </c>
      <c r="D28">
        <v>65</v>
      </c>
      <c r="E28">
        <v>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51</v>
      </c>
    </row>
    <row r="29" spans="1:12" x14ac:dyDescent="0.25">
      <c r="A29" s="1">
        <v>16</v>
      </c>
      <c r="B29" t="s">
        <v>39</v>
      </c>
      <c r="C29" t="s">
        <v>16</v>
      </c>
      <c r="D29">
        <v>76</v>
      </c>
      <c r="E29">
        <v>6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 t="s">
        <v>198</v>
      </c>
    </row>
    <row r="30" spans="1:12" x14ac:dyDescent="0.25">
      <c r="A30" s="17">
        <v>17</v>
      </c>
      <c r="B30" s="18" t="s">
        <v>40</v>
      </c>
      <c r="C30" s="18" t="s">
        <v>16</v>
      </c>
      <c r="D30" s="18">
        <v>72</v>
      </c>
      <c r="E30" s="18">
        <v>9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 t="s">
        <v>51</v>
      </c>
    </row>
    <row r="31" spans="1:12" x14ac:dyDescent="0.25">
      <c r="A31" s="1">
        <v>18</v>
      </c>
      <c r="B31" t="s">
        <v>42</v>
      </c>
      <c r="C31" t="s">
        <v>16</v>
      </c>
      <c r="D31">
        <v>71</v>
      </c>
      <c r="E31">
        <v>9</v>
      </c>
    </row>
    <row r="32" spans="1:12" x14ac:dyDescent="0.25">
      <c r="A32" s="17">
        <v>19</v>
      </c>
      <c r="B32" s="18" t="s">
        <v>43</v>
      </c>
      <c r="C32" s="18" t="s">
        <v>16</v>
      </c>
      <c r="D32" s="18">
        <v>78</v>
      </c>
      <c r="E32" s="18">
        <v>5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 t="s">
        <v>51</v>
      </c>
    </row>
    <row r="33" spans="1:12" x14ac:dyDescent="0.25">
      <c r="A33" s="1">
        <v>20</v>
      </c>
      <c r="B33" s="19" t="s">
        <v>47</v>
      </c>
      <c r="C33" s="19" t="s">
        <v>19</v>
      </c>
      <c r="D33" s="19">
        <v>87</v>
      </c>
      <c r="E33" s="19">
        <v>5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t="s">
        <v>51</v>
      </c>
    </row>
    <row r="34" spans="1:12" x14ac:dyDescent="0.25">
      <c r="A34" s="1">
        <v>21</v>
      </c>
      <c r="B34" s="19" t="s">
        <v>49</v>
      </c>
      <c r="C34" s="19" t="s">
        <v>16</v>
      </c>
      <c r="D34" s="19">
        <v>78</v>
      </c>
      <c r="E34" s="19">
        <v>5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t="s">
        <v>51</v>
      </c>
    </row>
    <row r="35" spans="1:12" x14ac:dyDescent="0.25">
      <c r="A35" s="1">
        <v>22</v>
      </c>
      <c r="B35" s="19" t="s">
        <v>50</v>
      </c>
      <c r="C35" s="19" t="s">
        <v>16</v>
      </c>
      <c r="D35" s="19">
        <v>68</v>
      </c>
      <c r="E35" s="19">
        <v>16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t="s">
        <v>51</v>
      </c>
    </row>
    <row r="36" spans="1:12" x14ac:dyDescent="0.25">
      <c r="A36" s="1">
        <v>23</v>
      </c>
      <c r="B36" s="19" t="s">
        <v>52</v>
      </c>
      <c r="C36" s="19" t="s">
        <v>16</v>
      </c>
      <c r="D36" s="19">
        <v>64</v>
      </c>
      <c r="E36" s="19">
        <v>12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t="s">
        <v>51</v>
      </c>
    </row>
    <row r="37" spans="1:12" x14ac:dyDescent="0.25">
      <c r="A37" s="1">
        <v>24</v>
      </c>
      <c r="B37" s="19" t="s">
        <v>53</v>
      </c>
      <c r="C37" s="19" t="s">
        <v>19</v>
      </c>
      <c r="D37" s="19">
        <v>62</v>
      </c>
      <c r="E37" s="19">
        <v>16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t="s">
        <v>51</v>
      </c>
    </row>
    <row r="38" spans="1:12" x14ac:dyDescent="0.25">
      <c r="A38" s="17">
        <v>25</v>
      </c>
      <c r="B38" s="17" t="s">
        <v>54</v>
      </c>
      <c r="C38" s="17" t="s">
        <v>19</v>
      </c>
      <c r="D38" s="17">
        <v>50</v>
      </c>
      <c r="E38" s="17">
        <v>22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18" t="s">
        <v>51</v>
      </c>
    </row>
    <row r="39" spans="1:12" x14ac:dyDescent="0.25">
      <c r="A39" s="1">
        <v>26</v>
      </c>
      <c r="B39" s="1" t="s">
        <v>57</v>
      </c>
      <c r="C39" s="1" t="s">
        <v>19</v>
      </c>
      <c r="D39" s="1">
        <v>67</v>
      </c>
      <c r="E39" s="1">
        <v>11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t="s">
        <v>51</v>
      </c>
    </row>
    <row r="40" spans="1:12" x14ac:dyDescent="0.25">
      <c r="A40" s="1">
        <v>27</v>
      </c>
      <c r="B40" s="1" t="s">
        <v>62</v>
      </c>
      <c r="C40" s="1" t="s">
        <v>19</v>
      </c>
      <c r="D40" s="1">
        <v>65</v>
      </c>
      <c r="E40" s="1">
        <v>6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t="s">
        <v>51</v>
      </c>
    </row>
    <row r="41" spans="1:12" x14ac:dyDescent="0.25">
      <c r="A41" s="1">
        <v>28</v>
      </c>
      <c r="B41" s="1" t="s">
        <v>64</v>
      </c>
      <c r="C41" s="1" t="s">
        <v>19</v>
      </c>
      <c r="D41" s="1">
        <v>62</v>
      </c>
      <c r="E41" s="1">
        <v>4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t="s">
        <v>51</v>
      </c>
    </row>
    <row r="42" spans="1:12" x14ac:dyDescent="0.25">
      <c r="A42" s="1">
        <v>29</v>
      </c>
      <c r="B42" s="1" t="s">
        <v>65</v>
      </c>
      <c r="C42" s="1" t="s">
        <v>19</v>
      </c>
      <c r="D42" s="1">
        <v>64</v>
      </c>
      <c r="E42" s="1">
        <v>16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t="s">
        <v>51</v>
      </c>
    </row>
    <row r="43" spans="1:12" x14ac:dyDescent="0.25">
      <c r="A43" s="1">
        <v>30</v>
      </c>
      <c r="B43" s="1" t="s">
        <v>68</v>
      </c>
      <c r="C43" s="1" t="s">
        <v>19</v>
      </c>
      <c r="D43" s="1">
        <v>62</v>
      </c>
      <c r="E43" s="1">
        <v>16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t="s">
        <v>51</v>
      </c>
    </row>
    <row r="44" spans="1:12" x14ac:dyDescent="0.25">
      <c r="A44" s="17">
        <v>31</v>
      </c>
      <c r="B44" s="17" t="s">
        <v>69</v>
      </c>
      <c r="C44" s="17" t="s">
        <v>19</v>
      </c>
      <c r="D44" s="17">
        <v>71</v>
      </c>
      <c r="E44" s="17">
        <v>9</v>
      </c>
      <c r="F44" s="25">
        <v>0</v>
      </c>
      <c r="G44" s="25">
        <v>0</v>
      </c>
      <c r="H44" s="25">
        <v>0</v>
      </c>
      <c r="I44" s="25">
        <v>0</v>
      </c>
      <c r="J44" s="25">
        <v>0</v>
      </c>
      <c r="K44" s="25">
        <v>0</v>
      </c>
      <c r="L44" s="18" t="s">
        <v>51</v>
      </c>
    </row>
    <row r="45" spans="1:12" x14ac:dyDescent="0.25">
      <c r="A45" s="1">
        <v>32</v>
      </c>
      <c r="B45" s="1" t="s">
        <v>72</v>
      </c>
      <c r="C45" s="1" t="s">
        <v>19</v>
      </c>
      <c r="D45" s="1">
        <v>58</v>
      </c>
      <c r="E45" s="1">
        <v>12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t="s">
        <v>51</v>
      </c>
    </row>
    <row r="46" spans="1:12" x14ac:dyDescent="0.25">
      <c r="A46" s="1">
        <v>33</v>
      </c>
      <c r="B46" s="1" t="s">
        <v>73</v>
      </c>
      <c r="C46" s="1" t="s">
        <v>19</v>
      </c>
      <c r="D46" s="1">
        <v>70</v>
      </c>
      <c r="E46" s="1">
        <v>8</v>
      </c>
      <c r="F46" s="19">
        <v>0</v>
      </c>
      <c r="G46" s="19">
        <v>0</v>
      </c>
      <c r="H46" s="19">
        <v>0</v>
      </c>
      <c r="I46" s="19">
        <v>0</v>
      </c>
      <c r="J46" s="19">
        <v>1</v>
      </c>
      <c r="K46" s="19">
        <v>0</v>
      </c>
      <c r="L46" t="s">
        <v>198</v>
      </c>
    </row>
    <row r="47" spans="1:12" x14ac:dyDescent="0.25">
      <c r="A47" s="1">
        <v>34</v>
      </c>
      <c r="B47" s="1" t="s">
        <v>74</v>
      </c>
      <c r="C47" s="1" t="s">
        <v>16</v>
      </c>
      <c r="D47" s="1">
        <v>63</v>
      </c>
      <c r="E47" s="1">
        <v>9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t="s">
        <v>51</v>
      </c>
    </row>
    <row r="48" spans="1:12" x14ac:dyDescent="0.25">
      <c r="A48" s="1">
        <v>35</v>
      </c>
      <c r="B48" s="1" t="s">
        <v>76</v>
      </c>
      <c r="C48" s="1" t="s">
        <v>16</v>
      </c>
      <c r="D48" s="1">
        <v>68</v>
      </c>
      <c r="E48" s="1">
        <v>1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t="s">
        <v>51</v>
      </c>
    </row>
    <row r="49" spans="1:12" x14ac:dyDescent="0.25">
      <c r="A49" s="1">
        <v>36</v>
      </c>
      <c r="B49" s="1" t="s">
        <v>62</v>
      </c>
      <c r="C49" s="1" t="s">
        <v>16</v>
      </c>
      <c r="D49" s="1">
        <v>61</v>
      </c>
      <c r="E49" s="1">
        <v>12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t="s">
        <v>51</v>
      </c>
    </row>
    <row r="50" spans="1:12" x14ac:dyDescent="0.25">
      <c r="A50" s="1">
        <v>37</v>
      </c>
      <c r="B50" s="1" t="s">
        <v>77</v>
      </c>
      <c r="C50" s="1" t="s">
        <v>16</v>
      </c>
      <c r="D50" s="1">
        <v>64</v>
      </c>
      <c r="E50" s="1">
        <v>6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t="s">
        <v>51</v>
      </c>
    </row>
    <row r="51" spans="1:12" x14ac:dyDescent="0.25">
      <c r="A51" s="1">
        <v>38</v>
      </c>
      <c r="B51" s="1" t="s">
        <v>78</v>
      </c>
      <c r="C51" s="1" t="s">
        <v>19</v>
      </c>
      <c r="D51" s="1">
        <v>84</v>
      </c>
      <c r="E51" s="1">
        <v>0</v>
      </c>
      <c r="F51" s="19">
        <v>1</v>
      </c>
      <c r="G51" s="19">
        <v>0</v>
      </c>
      <c r="H51" s="19">
        <v>1</v>
      </c>
      <c r="I51" s="19">
        <v>0</v>
      </c>
      <c r="J51" s="19">
        <v>1</v>
      </c>
      <c r="K51" s="19">
        <v>0</v>
      </c>
      <c r="L51" t="s">
        <v>199</v>
      </c>
    </row>
    <row r="52" spans="1:12" x14ac:dyDescent="0.25">
      <c r="A52" s="1">
        <v>39</v>
      </c>
      <c r="B52" s="1" t="s">
        <v>79</v>
      </c>
      <c r="C52" s="1" t="s">
        <v>16</v>
      </c>
      <c r="D52" s="1">
        <v>79</v>
      </c>
      <c r="E52" s="1">
        <v>6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t="s">
        <v>51</v>
      </c>
    </row>
    <row r="53" spans="1:12" x14ac:dyDescent="0.25">
      <c r="A53" s="1">
        <v>40</v>
      </c>
      <c r="B53" s="1" t="s">
        <v>80</v>
      </c>
      <c r="C53" s="1" t="s">
        <v>16</v>
      </c>
      <c r="D53" s="1">
        <v>60</v>
      </c>
      <c r="E53" s="1">
        <v>9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t="s">
        <v>51</v>
      </c>
    </row>
    <row r="54" spans="1:12" x14ac:dyDescent="0.25">
      <c r="A54" s="1">
        <v>41</v>
      </c>
      <c r="B54" s="1" t="s">
        <v>81</v>
      </c>
      <c r="C54" s="1" t="s">
        <v>16</v>
      </c>
      <c r="D54" s="1">
        <v>66</v>
      </c>
      <c r="E54" s="1">
        <v>16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t="s">
        <v>51</v>
      </c>
    </row>
    <row r="55" spans="1:12" x14ac:dyDescent="0.25">
      <c r="A55" s="1">
        <v>42</v>
      </c>
      <c r="B55" s="1" t="s">
        <v>82</v>
      </c>
      <c r="C55" s="1" t="s">
        <v>19</v>
      </c>
      <c r="D55" s="1">
        <v>79</v>
      </c>
      <c r="E55" s="1">
        <v>6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t="s">
        <v>51</v>
      </c>
    </row>
    <row r="56" spans="1:12" x14ac:dyDescent="0.25">
      <c r="A56" s="1">
        <v>43</v>
      </c>
      <c r="B56" s="1" t="s">
        <v>83</v>
      </c>
      <c r="C56" s="1" t="s">
        <v>16</v>
      </c>
      <c r="D56" s="1">
        <v>66</v>
      </c>
      <c r="E56" s="1">
        <v>5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t="s">
        <v>51</v>
      </c>
    </row>
    <row r="57" spans="1:12" x14ac:dyDescent="0.25">
      <c r="A57" s="1">
        <v>44</v>
      </c>
      <c r="B57" s="1" t="s">
        <v>84</v>
      </c>
      <c r="C57" s="1" t="s">
        <v>19</v>
      </c>
      <c r="D57" s="1">
        <v>65</v>
      </c>
      <c r="E57" s="1">
        <v>9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t="s">
        <v>51</v>
      </c>
    </row>
    <row r="58" spans="1:12" x14ac:dyDescent="0.25">
      <c r="A58" s="1">
        <v>45</v>
      </c>
      <c r="B58" s="1" t="s">
        <v>86</v>
      </c>
      <c r="C58" s="1" t="s">
        <v>19</v>
      </c>
      <c r="D58" s="1">
        <v>71</v>
      </c>
      <c r="E58" s="1">
        <v>18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t="s">
        <v>51</v>
      </c>
    </row>
    <row r="59" spans="1:12" x14ac:dyDescent="0.25">
      <c r="A59" s="1">
        <v>46</v>
      </c>
      <c r="B59" s="1" t="s">
        <v>87</v>
      </c>
      <c r="C59" s="1" t="s">
        <v>19</v>
      </c>
      <c r="D59" s="1">
        <v>77</v>
      </c>
      <c r="E59" s="1">
        <v>12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t="s">
        <v>51</v>
      </c>
    </row>
    <row r="60" spans="1:12" x14ac:dyDescent="0.25">
      <c r="A60" s="1">
        <v>47</v>
      </c>
      <c r="B60" s="1" t="s">
        <v>88</v>
      </c>
      <c r="C60" s="1" t="s">
        <v>16</v>
      </c>
      <c r="D60" s="1">
        <v>62</v>
      </c>
      <c r="E60" s="1">
        <v>6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 t="s">
        <v>51</v>
      </c>
    </row>
    <row r="61" spans="1:12" x14ac:dyDescent="0.25">
      <c r="A61" s="1">
        <v>48</v>
      </c>
      <c r="B61" s="1" t="s">
        <v>89</v>
      </c>
      <c r="C61" s="1" t="s">
        <v>16</v>
      </c>
      <c r="D61" s="1">
        <v>72</v>
      </c>
      <c r="E61" s="1">
        <v>9</v>
      </c>
      <c r="F61" s="19">
        <v>1</v>
      </c>
      <c r="G61" s="19">
        <v>1</v>
      </c>
      <c r="H61" s="19">
        <v>1</v>
      </c>
      <c r="I61" s="19">
        <v>1</v>
      </c>
      <c r="J61" s="19">
        <v>1</v>
      </c>
      <c r="K61" s="19">
        <v>1</v>
      </c>
      <c r="L61" t="s">
        <v>200</v>
      </c>
    </row>
    <row r="62" spans="1:12" x14ac:dyDescent="0.25">
      <c r="A62" s="1">
        <v>49</v>
      </c>
      <c r="B62" s="1" t="s">
        <v>90</v>
      </c>
      <c r="C62" s="1" t="s">
        <v>16</v>
      </c>
      <c r="D62" s="1">
        <v>63</v>
      </c>
      <c r="E62" s="1">
        <v>16</v>
      </c>
      <c r="F62" s="19">
        <v>1</v>
      </c>
      <c r="G62" s="19">
        <v>1</v>
      </c>
      <c r="H62" s="19">
        <v>0</v>
      </c>
      <c r="I62" s="19">
        <v>0</v>
      </c>
      <c r="J62" s="19">
        <v>0</v>
      </c>
      <c r="K62" s="19">
        <v>0</v>
      </c>
      <c r="L62" t="s">
        <v>66</v>
      </c>
    </row>
    <row r="63" spans="1:12" x14ac:dyDescent="0.25">
      <c r="A63" s="1">
        <v>50</v>
      </c>
      <c r="B63" s="1" t="s">
        <v>91</v>
      </c>
      <c r="C63" s="1" t="s">
        <v>16</v>
      </c>
      <c r="D63" s="1">
        <v>70</v>
      </c>
      <c r="E63" s="1">
        <v>6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t="s">
        <v>51</v>
      </c>
    </row>
    <row r="64" spans="1:12" x14ac:dyDescent="0.25">
      <c r="A64" s="1">
        <v>51</v>
      </c>
      <c r="B64" s="1" t="s">
        <v>92</v>
      </c>
      <c r="C64" s="1" t="s">
        <v>16</v>
      </c>
      <c r="D64" s="1">
        <v>69</v>
      </c>
      <c r="E64" s="1">
        <v>9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t="s">
        <v>51</v>
      </c>
    </row>
    <row r="65" spans="1:12" x14ac:dyDescent="0.25">
      <c r="A65" s="1">
        <v>52</v>
      </c>
      <c r="B65" s="1" t="s">
        <v>93</v>
      </c>
      <c r="C65" s="1" t="s">
        <v>16</v>
      </c>
      <c r="D65" s="1">
        <v>72</v>
      </c>
      <c r="E65" s="1">
        <v>6</v>
      </c>
      <c r="F65" s="19">
        <v>0</v>
      </c>
      <c r="G65" s="19">
        <v>0</v>
      </c>
      <c r="H65" s="19">
        <v>0</v>
      </c>
      <c r="I65" s="19">
        <v>0</v>
      </c>
      <c r="J65" s="19">
        <v>1</v>
      </c>
      <c r="K65" s="19">
        <v>0</v>
      </c>
      <c r="L65" t="s">
        <v>198</v>
      </c>
    </row>
    <row r="66" spans="1:12" x14ac:dyDescent="0.25">
      <c r="A66" s="1">
        <v>53</v>
      </c>
      <c r="B66" s="1" t="s">
        <v>94</v>
      </c>
      <c r="C66" s="1" t="s">
        <v>16</v>
      </c>
      <c r="D66" s="1">
        <v>74</v>
      </c>
      <c r="E66" s="1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t="s">
        <v>51</v>
      </c>
    </row>
    <row r="67" spans="1:12" x14ac:dyDescent="0.25">
      <c r="A67" s="1">
        <v>54</v>
      </c>
      <c r="B67" s="1" t="s">
        <v>95</v>
      </c>
      <c r="C67" s="1" t="s">
        <v>16</v>
      </c>
      <c r="D67" s="1">
        <v>92</v>
      </c>
      <c r="E67" s="1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t="s">
        <v>51</v>
      </c>
    </row>
    <row r="68" spans="1:12" x14ac:dyDescent="0.25">
      <c r="A68" s="1">
        <v>55</v>
      </c>
      <c r="B68" s="1" t="s">
        <v>96</v>
      </c>
      <c r="C68" s="1" t="s">
        <v>16</v>
      </c>
      <c r="D68" s="1">
        <v>86</v>
      </c>
      <c r="E68" s="1">
        <v>6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t="s">
        <v>51</v>
      </c>
    </row>
    <row r="69" spans="1:12" x14ac:dyDescent="0.25">
      <c r="A69" s="1">
        <v>56</v>
      </c>
      <c r="B69" s="1" t="s">
        <v>97</v>
      </c>
      <c r="C69" s="1" t="s">
        <v>16</v>
      </c>
      <c r="D69" s="1">
        <v>65</v>
      </c>
      <c r="E69" s="1">
        <v>2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t="s">
        <v>51</v>
      </c>
    </row>
    <row r="70" spans="1:12" x14ac:dyDescent="0.25">
      <c r="A70" s="1">
        <v>57</v>
      </c>
      <c r="B70" s="1" t="s">
        <v>98</v>
      </c>
      <c r="C70" s="1" t="s">
        <v>16</v>
      </c>
      <c r="D70" s="1">
        <v>74</v>
      </c>
      <c r="E70" s="1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t="s">
        <v>51</v>
      </c>
    </row>
    <row r="71" spans="1:12" x14ac:dyDescent="0.25">
      <c r="A71" s="1">
        <v>58</v>
      </c>
      <c r="B71" s="1" t="s">
        <v>99</v>
      </c>
      <c r="C71" s="1" t="s">
        <v>16</v>
      </c>
      <c r="D71" s="1">
        <v>64</v>
      </c>
      <c r="E71" s="1">
        <v>7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t="s">
        <v>51</v>
      </c>
    </row>
    <row r="72" spans="1:12" x14ac:dyDescent="0.25">
      <c r="A72" s="1">
        <v>59</v>
      </c>
      <c r="B72" s="1" t="s">
        <v>100</v>
      </c>
      <c r="C72" s="1" t="s">
        <v>16</v>
      </c>
      <c r="D72" s="1">
        <v>62</v>
      </c>
      <c r="E72" s="1">
        <v>9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t="s">
        <v>51</v>
      </c>
    </row>
    <row r="73" spans="1:12" x14ac:dyDescent="0.25">
      <c r="A73" s="1">
        <v>60</v>
      </c>
      <c r="B73" s="1" t="s">
        <v>101</v>
      </c>
      <c r="C73" s="1" t="s">
        <v>19</v>
      </c>
      <c r="D73" s="1">
        <v>66</v>
      </c>
      <c r="E73" s="1">
        <v>6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t="s">
        <v>51</v>
      </c>
    </row>
    <row r="74" spans="1:12" x14ac:dyDescent="0.25">
      <c r="A74" s="1">
        <v>61</v>
      </c>
      <c r="B74" s="1" t="s">
        <v>102</v>
      </c>
      <c r="C74" s="1" t="s">
        <v>16</v>
      </c>
      <c r="D74" s="1">
        <v>70</v>
      </c>
      <c r="E74" s="1">
        <v>2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t="s">
        <v>51</v>
      </c>
    </row>
    <row r="75" spans="1:12" x14ac:dyDescent="0.25">
      <c r="A75" s="1">
        <v>62</v>
      </c>
      <c r="B75" s="1" t="s">
        <v>103</v>
      </c>
      <c r="C75" s="1" t="s">
        <v>19</v>
      </c>
      <c r="D75" s="1">
        <v>77</v>
      </c>
      <c r="E75" s="1">
        <v>6</v>
      </c>
      <c r="F75" s="19">
        <v>0</v>
      </c>
      <c r="G75" s="19">
        <v>0</v>
      </c>
      <c r="H75" s="19">
        <v>0</v>
      </c>
      <c r="I75" s="19">
        <v>1</v>
      </c>
      <c r="J75" s="19">
        <v>0</v>
      </c>
      <c r="K75" s="19">
        <v>0</v>
      </c>
      <c r="L75" t="s">
        <v>198</v>
      </c>
    </row>
    <row r="76" spans="1:12" x14ac:dyDescent="0.25">
      <c r="A76" s="1">
        <v>63</v>
      </c>
      <c r="B76" s="1" t="s">
        <v>104</v>
      </c>
      <c r="C76" s="1" t="s">
        <v>16</v>
      </c>
      <c r="D76" s="1">
        <v>69</v>
      </c>
      <c r="E76" s="1">
        <v>8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t="s">
        <v>51</v>
      </c>
    </row>
    <row r="77" spans="1:12" x14ac:dyDescent="0.25">
      <c r="A77" s="1">
        <v>64</v>
      </c>
      <c r="B77" s="1" t="s">
        <v>201</v>
      </c>
      <c r="C77" s="1" t="s">
        <v>16</v>
      </c>
      <c r="D77" s="1">
        <v>64</v>
      </c>
      <c r="E77" s="1">
        <v>11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t="s">
        <v>51</v>
      </c>
    </row>
    <row r="78" spans="1:12" x14ac:dyDescent="0.25">
      <c r="A78" s="1">
        <v>65</v>
      </c>
      <c r="B78" s="1" t="s">
        <v>202</v>
      </c>
      <c r="C78" s="1" t="s">
        <v>19</v>
      </c>
      <c r="D78" s="1">
        <v>67</v>
      </c>
      <c r="E78" s="1">
        <v>9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DatosGrales</vt:lpstr>
      <vt:lpstr>Neuropsi_resumido</vt:lpstr>
      <vt:lpstr>Neuropsi_resumidoX_ÁREAS</vt:lpstr>
      <vt:lpstr>Neuropsi_detall</vt:lpstr>
      <vt:lpstr>MMSE_DETAL</vt:lpstr>
      <vt:lpstr>MMSE SATS KATZ</vt:lpstr>
      <vt:lpstr>GDS</vt:lpstr>
      <vt:lpstr>KATZ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TECNICO</dc:creator>
  <cp:lastModifiedBy>Erika Itza</cp:lastModifiedBy>
  <cp:revision/>
  <cp:lastPrinted>2017-03-17T22:04:39Z</cp:lastPrinted>
  <dcterms:created xsi:type="dcterms:W3CDTF">2015-06-25T19:09:10Z</dcterms:created>
  <dcterms:modified xsi:type="dcterms:W3CDTF">2017-03-24T15:25:02Z</dcterms:modified>
</cp:coreProperties>
</file>