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5955" activeTab="1"/>
  </bookViews>
  <sheets>
    <sheet name="DatosGrales" sheetId="1" r:id="rId1"/>
    <sheet name="Neuropsi" sheetId="4" r:id="rId2"/>
    <sheet name="MMSE_DETAL" sheetId="6" r:id="rId3"/>
    <sheet name="MMSE SATS KATZ" sheetId="2" r:id="rId4"/>
    <sheet name="GDS" sheetId="3" r:id="rId5"/>
    <sheet name="KATZ" sheetId="5" r:id="rId6"/>
  </sheets>
  <calcPr calcId="144525"/>
</workbook>
</file>

<file path=xl/calcChain.xml><?xml version="1.0" encoding="utf-8"?>
<calcChain xmlns="http://schemas.openxmlformats.org/spreadsheetml/2006/main">
  <c r="AG68" i="4" l="1"/>
  <c r="AG69" i="4"/>
  <c r="AJ69" i="3"/>
  <c r="AJ68" i="3"/>
  <c r="AK69" i="6"/>
  <c r="AK68" i="6"/>
  <c r="D72" i="6"/>
  <c r="E72" i="6"/>
  <c r="AG46" i="4" l="1"/>
  <c r="AG47" i="4"/>
  <c r="AG43" i="4"/>
  <c r="AG48" i="4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D75" i="4"/>
  <c r="AG67" i="4"/>
  <c r="L66" i="2"/>
  <c r="M66" i="2"/>
  <c r="N66" i="2"/>
  <c r="O66" i="2"/>
  <c r="P66" i="2"/>
  <c r="L67" i="2"/>
  <c r="M67" i="2"/>
  <c r="N67" i="2"/>
  <c r="O67" i="2"/>
  <c r="P67" i="2"/>
  <c r="K67" i="2"/>
  <c r="AJ67" i="3"/>
  <c r="I67" i="2"/>
  <c r="F67" i="2"/>
  <c r="AG66" i="4"/>
  <c r="K66" i="2"/>
  <c r="L65" i="2"/>
  <c r="M65" i="2"/>
  <c r="N65" i="2"/>
  <c r="O65" i="2"/>
  <c r="P65" i="2"/>
  <c r="F66" i="2"/>
  <c r="AJ66" i="3"/>
  <c r="I66" i="2"/>
  <c r="AG65" i="4"/>
  <c r="K65" i="2"/>
  <c r="L64" i="2"/>
  <c r="M64" i="2"/>
  <c r="N64" i="2"/>
  <c r="O64" i="2"/>
  <c r="P64" i="2"/>
  <c r="AJ65" i="3"/>
  <c r="I65" i="2"/>
  <c r="F65" i="2"/>
  <c r="AG63" i="4"/>
  <c r="AG64" i="4"/>
  <c r="K63" i="2"/>
  <c r="L63" i="2"/>
  <c r="M63" i="2"/>
  <c r="N63" i="2"/>
  <c r="O63" i="2"/>
  <c r="P63" i="2"/>
  <c r="K64" i="2"/>
  <c r="L62" i="2"/>
  <c r="M62" i="2"/>
  <c r="N62" i="2"/>
  <c r="O62" i="2"/>
  <c r="P62" i="2"/>
  <c r="AJ64" i="3"/>
  <c r="I64" i="2"/>
  <c r="F64" i="2"/>
  <c r="F63" i="2"/>
  <c r="AJ62" i="3"/>
  <c r="I62" i="2"/>
  <c r="AJ63" i="3"/>
  <c r="I63" i="2"/>
  <c r="F62" i="2"/>
  <c r="H62" i="2"/>
  <c r="B62" i="2"/>
  <c r="C62" i="2"/>
  <c r="D62" i="2"/>
  <c r="E62" i="2"/>
  <c r="A60" i="2"/>
  <c r="B60" i="2"/>
  <c r="C60" i="2"/>
  <c r="D60" i="2"/>
  <c r="E60" i="2"/>
  <c r="A61" i="2"/>
  <c r="B61" i="2"/>
  <c r="C61" i="2"/>
  <c r="D61" i="2"/>
  <c r="E61" i="2"/>
  <c r="A62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56" i="2"/>
  <c r="M56" i="2"/>
  <c r="N56" i="2"/>
  <c r="O56" i="2"/>
  <c r="P56" i="2"/>
  <c r="K56" i="2"/>
  <c r="F38" i="2"/>
  <c r="F47" i="2"/>
  <c r="F48" i="2"/>
  <c r="F49" i="2"/>
  <c r="F50" i="2"/>
  <c r="F51" i="2"/>
  <c r="F52" i="2"/>
  <c r="F54" i="2"/>
  <c r="F55" i="2"/>
  <c r="F56" i="2"/>
  <c r="F57" i="2"/>
  <c r="F58" i="2"/>
  <c r="F59" i="2"/>
  <c r="F60" i="2"/>
  <c r="F61" i="2"/>
  <c r="AG56" i="4"/>
  <c r="AG57" i="4"/>
  <c r="AG58" i="4"/>
  <c r="AG59" i="4"/>
  <c r="AG60" i="4"/>
  <c r="AG61" i="4"/>
  <c r="AG62" i="4"/>
  <c r="H72" i="2"/>
  <c r="AJ61" i="3"/>
  <c r="I61" i="2"/>
  <c r="AJ60" i="3"/>
  <c r="I60" i="2"/>
  <c r="AJ59" i="3"/>
  <c r="I59" i="2"/>
  <c r="AJ58" i="3"/>
  <c r="I58" i="2"/>
  <c r="AJ57" i="3"/>
  <c r="I57" i="2"/>
  <c r="AJ54" i="3"/>
  <c r="I54" i="2"/>
  <c r="AJ55" i="3"/>
  <c r="I55" i="2"/>
  <c r="AJ56" i="3"/>
  <c r="I56" i="2"/>
  <c r="AG55" i="4"/>
  <c r="AG54" i="4"/>
  <c r="AG53" i="4"/>
  <c r="F53" i="2"/>
  <c r="AJ53" i="3"/>
  <c r="I53" i="2"/>
  <c r="AJ52" i="3"/>
  <c r="I52" i="2"/>
  <c r="AG51" i="4"/>
  <c r="AG52" i="4"/>
  <c r="AJ51" i="3"/>
  <c r="I51" i="2"/>
  <c r="AG50" i="4"/>
  <c r="AJ50" i="3"/>
  <c r="I50" i="2"/>
  <c r="AG49" i="4"/>
  <c r="AJ72" i="6"/>
  <c r="AI72" i="6"/>
  <c r="AH72" i="6"/>
  <c r="AG72" i="6"/>
  <c r="AF72" i="6"/>
  <c r="AE72" i="6"/>
  <c r="AD72" i="6"/>
  <c r="AC72" i="6"/>
  <c r="AB72" i="6"/>
  <c r="AA72" i="6"/>
  <c r="Z72" i="6"/>
  <c r="Y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AJ49" i="3"/>
  <c r="I49" i="2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4" i="4"/>
  <c r="AG45" i="4"/>
  <c r="AJ48" i="3"/>
  <c r="I48" i="2"/>
  <c r="AJ47" i="3"/>
  <c r="I47" i="2"/>
  <c r="F46" i="2"/>
  <c r="AJ46" i="3"/>
  <c r="I46" i="2"/>
  <c r="F45" i="2"/>
  <c r="AJ45" i="3"/>
  <c r="I45" i="2"/>
  <c r="F43" i="2"/>
  <c r="F44" i="2"/>
  <c r="AJ44" i="3"/>
  <c r="I44" i="2"/>
  <c r="AJ43" i="3"/>
  <c r="I43" i="2"/>
  <c r="F42" i="2"/>
  <c r="AJ42" i="3"/>
  <c r="I42" i="2"/>
  <c r="F41" i="2"/>
  <c r="AJ41" i="3"/>
  <c r="I41" i="2"/>
  <c r="F40" i="2"/>
  <c r="AJ40" i="3"/>
  <c r="I40" i="2"/>
  <c r="F39" i="2"/>
  <c r="AJ38" i="3"/>
  <c r="I38" i="2"/>
  <c r="AJ39" i="3"/>
  <c r="I39" i="2"/>
  <c r="G72" i="2"/>
  <c r="F72" i="6"/>
  <c r="T72" i="6"/>
  <c r="U72" i="6"/>
  <c r="V72" i="6"/>
  <c r="W72" i="6"/>
  <c r="X72" i="6"/>
  <c r="F37" i="2"/>
  <c r="AJ37" i="3"/>
  <c r="I37" i="2"/>
  <c r="F36" i="2"/>
  <c r="AJ36" i="3"/>
  <c r="I36" i="2"/>
  <c r="F35" i="2"/>
  <c r="F72" i="2" s="1"/>
  <c r="AJ35" i="3"/>
  <c r="I35" i="2"/>
  <c r="F34" i="2"/>
  <c r="AJ34" i="3"/>
  <c r="I34" i="2"/>
  <c r="F33" i="2"/>
  <c r="AJ33" i="3"/>
  <c r="I33" i="2"/>
  <c r="F32" i="2"/>
  <c r="AJ32" i="3"/>
  <c r="I32" i="2"/>
  <c r="AJ29" i="3"/>
  <c r="I29" i="2"/>
  <c r="AJ30" i="3"/>
  <c r="I30" i="2"/>
  <c r="AJ31" i="3"/>
  <c r="I31" i="2"/>
  <c r="AJ2" i="3"/>
  <c r="AJ3" i="3"/>
  <c r="AJ4" i="3"/>
  <c r="AJ5" i="3"/>
  <c r="I5" i="2"/>
  <c r="AJ6" i="3"/>
  <c r="I6" i="2"/>
  <c r="I73" i="2" s="1"/>
  <c r="AJ7" i="3"/>
  <c r="I7" i="2"/>
  <c r="AJ8" i="3"/>
  <c r="I8" i="2"/>
  <c r="AJ9" i="3"/>
  <c r="I9" i="2"/>
  <c r="AJ10" i="3"/>
  <c r="I10" i="2"/>
  <c r="AJ11" i="3"/>
  <c r="I11" i="2"/>
  <c r="AJ12" i="3"/>
  <c r="I12" i="2"/>
  <c r="AJ13" i="3"/>
  <c r="I13" i="2"/>
  <c r="AJ14" i="3"/>
  <c r="I14" i="2"/>
  <c r="AJ15" i="3"/>
  <c r="I15" i="2"/>
  <c r="AJ16" i="3"/>
  <c r="I16" i="2"/>
  <c r="AJ17" i="3"/>
  <c r="I17" i="2"/>
  <c r="AJ18" i="3"/>
  <c r="I18" i="2"/>
  <c r="AJ19" i="3"/>
  <c r="I19" i="2"/>
  <c r="AJ20" i="3"/>
  <c r="I20" i="2"/>
  <c r="AJ21" i="3"/>
  <c r="I21" i="2"/>
  <c r="AJ22" i="3"/>
  <c r="I22" i="2"/>
  <c r="AJ28" i="3"/>
  <c r="I28" i="2"/>
  <c r="H73" i="2"/>
  <c r="G73" i="2"/>
  <c r="F73" i="2"/>
  <c r="E73" i="2"/>
  <c r="D74" i="2"/>
  <c r="E72" i="2"/>
  <c r="D73" i="2"/>
  <c r="AJ27" i="3"/>
  <c r="I27" i="2"/>
  <c r="AJ26" i="3"/>
  <c r="I26" i="2"/>
  <c r="AJ25" i="3"/>
  <c r="I25" i="2"/>
  <c r="AJ24" i="3"/>
  <c r="I24" i="2"/>
  <c r="AJ23" i="3"/>
  <c r="I23" i="2"/>
  <c r="D76" i="4"/>
  <c r="L74" i="2"/>
  <c r="M74" i="2"/>
  <c r="N74" i="2"/>
  <c r="O74" i="2"/>
  <c r="P74" i="2"/>
  <c r="K74" i="2"/>
  <c r="AK5" i="6"/>
  <c r="E75" i="6"/>
  <c r="D75" i="6"/>
  <c r="E74" i="6"/>
  <c r="D74" i="6"/>
  <c r="E73" i="6"/>
  <c r="D73" i="6"/>
  <c r="E78" i="4"/>
  <c r="D78" i="4"/>
  <c r="E77" i="4"/>
  <c r="D77" i="4"/>
  <c r="E76" i="4"/>
  <c r="E75" i="4"/>
  <c r="G73" i="1"/>
  <c r="F73" i="1"/>
  <c r="D71" i="1"/>
  <c r="D72" i="1"/>
  <c r="E72" i="1"/>
  <c r="F72" i="1"/>
  <c r="G72" i="1"/>
  <c r="H72" i="1"/>
  <c r="I72" i="1"/>
  <c r="J72" i="1"/>
  <c r="K72" i="1"/>
  <c r="J73" i="1"/>
  <c r="H73" i="1"/>
  <c r="I73" i="1"/>
  <c r="K73" i="1"/>
  <c r="G71" i="1"/>
  <c r="H71" i="1"/>
  <c r="I71" i="1"/>
  <c r="J71" i="1"/>
  <c r="K71" i="1"/>
  <c r="F71" i="1"/>
  <c r="E74" i="1"/>
  <c r="D74" i="1"/>
  <c r="E73" i="1"/>
  <c r="D73" i="1"/>
  <c r="E71" i="1"/>
  <c r="I72" i="2" l="1"/>
</calcChain>
</file>

<file path=xl/sharedStrings.xml><?xml version="1.0" encoding="utf-8"?>
<sst xmlns="http://schemas.openxmlformats.org/spreadsheetml/2006/main" count="1518" uniqueCount="341">
  <si>
    <t>NO. SUJ</t>
  </si>
  <si>
    <t>NOMBRE</t>
  </si>
  <si>
    <t>SEXO</t>
  </si>
  <si>
    <t>EDAD</t>
  </si>
  <si>
    <t>AÑOS ESC</t>
  </si>
  <si>
    <t>ENFERM</t>
  </si>
  <si>
    <t>DEPENDENCIA</t>
  </si>
  <si>
    <t>TRAUMAT CE</t>
  </si>
  <si>
    <t>NIVEL SOCIOECONOMICO</t>
  </si>
  <si>
    <t>Nombre</t>
  </si>
  <si>
    <t>No. De Expediente</t>
  </si>
  <si>
    <t>HA</t>
  </si>
  <si>
    <t>DIABETES</t>
  </si>
  <si>
    <t>SUEÑocasNun</t>
  </si>
  <si>
    <t>OTRAS</t>
  </si>
  <si>
    <t>VCR</t>
  </si>
  <si>
    <t>F</t>
  </si>
  <si>
    <t>Verónica Calderón Rodriguez</t>
  </si>
  <si>
    <t>RRU</t>
  </si>
  <si>
    <t>M</t>
  </si>
  <si>
    <t>Rafael Ruiz Uvaldo</t>
  </si>
  <si>
    <t>MSB</t>
  </si>
  <si>
    <t>MGD</t>
  </si>
  <si>
    <t>María del Rosario Gutierrez del Angel</t>
  </si>
  <si>
    <t>MGG</t>
  </si>
  <si>
    <t>María García González</t>
  </si>
  <si>
    <t>JGZ</t>
  </si>
  <si>
    <t>José Victor Carlos García Zacarias</t>
  </si>
  <si>
    <t>MLH</t>
  </si>
  <si>
    <t>María Aciela López Hernández</t>
  </si>
  <si>
    <t>CGV</t>
  </si>
  <si>
    <t>CLO</t>
  </si>
  <si>
    <t>Cecilia Lugo Oropeza</t>
  </si>
  <si>
    <t>RLO</t>
  </si>
  <si>
    <t>Rosa Lugo Oropeza</t>
  </si>
  <si>
    <t>RMG</t>
  </si>
  <si>
    <t>AOP</t>
  </si>
  <si>
    <t>JGM</t>
  </si>
  <si>
    <t>Josefina Gonzalez Mendoza</t>
  </si>
  <si>
    <t>NO TIENE</t>
  </si>
  <si>
    <t>AHJ</t>
  </si>
  <si>
    <t>Agustín Hernández Juarez</t>
  </si>
  <si>
    <t>JMS</t>
  </si>
  <si>
    <t>Juana Mercado Sandoval</t>
  </si>
  <si>
    <t>GMR</t>
  </si>
  <si>
    <t>?</t>
  </si>
  <si>
    <t>Guadalupe Mendoza Ramos</t>
  </si>
  <si>
    <t>MJH</t>
  </si>
  <si>
    <t>María Francisca Juarez Hernández</t>
  </si>
  <si>
    <t>MCG</t>
  </si>
  <si>
    <t>PA001</t>
  </si>
  <si>
    <t>JAE</t>
  </si>
  <si>
    <t>Jacoba Arenas Escudero</t>
  </si>
  <si>
    <t>PA003</t>
  </si>
  <si>
    <t>PA0019</t>
  </si>
  <si>
    <t>JGGM</t>
  </si>
  <si>
    <t>C+</t>
  </si>
  <si>
    <t>José Gerardo Gallegos del Moral</t>
  </si>
  <si>
    <t>Familiar de Gen</t>
  </si>
  <si>
    <t>PA002</t>
  </si>
  <si>
    <t>MVJ</t>
  </si>
  <si>
    <t>Margarita Vargas Juarez</t>
  </si>
  <si>
    <t>RIDR</t>
  </si>
  <si>
    <t>A</t>
  </si>
  <si>
    <t>Rosa Irma Dávila Rios</t>
  </si>
  <si>
    <t>PA004</t>
  </si>
  <si>
    <t>LRDR</t>
  </si>
  <si>
    <t>Leticia del Refugio Dávila Rios</t>
  </si>
  <si>
    <t>PA005</t>
  </si>
  <si>
    <t>FCE</t>
  </si>
  <si>
    <t>Francisco Arnoldo Cárdenas Elizondo</t>
  </si>
  <si>
    <t>PA031</t>
  </si>
  <si>
    <t>PA006</t>
  </si>
  <si>
    <t>EMT</t>
  </si>
  <si>
    <t>Eva María Molina Trinidad</t>
  </si>
  <si>
    <t>PA007</t>
  </si>
  <si>
    <t>MFGR</t>
  </si>
  <si>
    <t>GURM</t>
  </si>
  <si>
    <t>Ma. Felipa Guadalupe Gutierrez Rodriguez</t>
  </si>
  <si>
    <t>PA035</t>
  </si>
  <si>
    <t>PA008</t>
  </si>
  <si>
    <t>RCB</t>
  </si>
  <si>
    <t>D+</t>
  </si>
  <si>
    <t>Rosario Cárdenas Barraza</t>
  </si>
  <si>
    <t>PA013</t>
  </si>
  <si>
    <t>.</t>
  </si>
  <si>
    <t>PA009</t>
  </si>
  <si>
    <t>TGF</t>
  </si>
  <si>
    <t>D</t>
  </si>
  <si>
    <t>Teresa Gonzalez Fuerte</t>
  </si>
  <si>
    <t>PA010</t>
  </si>
  <si>
    <t>RAS</t>
  </si>
  <si>
    <t>C</t>
  </si>
  <si>
    <t>Rufina Acosta Sosa</t>
  </si>
  <si>
    <t>PA012</t>
  </si>
  <si>
    <t>RSB</t>
  </si>
  <si>
    <t>Rosalva Santiago Becerra</t>
  </si>
  <si>
    <t>FGH</t>
  </si>
  <si>
    <t>Felicitas García Hernández</t>
  </si>
  <si>
    <t>PA015</t>
  </si>
  <si>
    <t>LIR</t>
  </si>
  <si>
    <t>Laura Rebeca Ixta Romero</t>
  </si>
  <si>
    <t>PA060</t>
  </si>
  <si>
    <t>PA016</t>
  </si>
  <si>
    <t>EVR</t>
  </si>
  <si>
    <t>Enrique Vázquez Rodriguez</t>
  </si>
  <si>
    <t>PA017</t>
  </si>
  <si>
    <t>MSE</t>
  </si>
  <si>
    <t>NOESTAAPLICADO</t>
  </si>
  <si>
    <t>María del Socorro Sánchez Espinos</t>
  </si>
  <si>
    <t>PA032</t>
  </si>
  <si>
    <t>PA021</t>
  </si>
  <si>
    <t>GRS</t>
  </si>
  <si>
    <t>Guadalupe Ríos Sánchez</t>
  </si>
  <si>
    <t>PA033</t>
  </si>
  <si>
    <t>PA022</t>
  </si>
  <si>
    <t>D+ (Falta confirmar)</t>
  </si>
  <si>
    <t>Rudelia Cornejo Bolaños</t>
  </si>
  <si>
    <t>PA030</t>
  </si>
  <si>
    <t>PA022?</t>
  </si>
  <si>
    <t>MAR</t>
  </si>
  <si>
    <t xml:space="preserve">María Elva Alvarez Rodriguez </t>
  </si>
  <si>
    <t>PA027</t>
  </si>
  <si>
    <t>PA023</t>
  </si>
  <si>
    <t>CMR</t>
  </si>
  <si>
    <t>Cayetano Mejia Reyes</t>
  </si>
  <si>
    <t xml:space="preserve">PA026 </t>
  </si>
  <si>
    <t>PA024</t>
  </si>
  <si>
    <t>AMS</t>
  </si>
  <si>
    <t>Aida Raquel Muñoz Solis</t>
  </si>
  <si>
    <t>RAV</t>
  </si>
  <si>
    <t>Ramira Alvarez Vite</t>
  </si>
  <si>
    <t>GAM</t>
  </si>
  <si>
    <t>Graciela Anaya Merida</t>
  </si>
  <si>
    <t>JEG</t>
  </si>
  <si>
    <t>Jesús Espinoza Garnica</t>
  </si>
  <si>
    <t>SJ</t>
  </si>
  <si>
    <t>Susana Juarez</t>
  </si>
  <si>
    <t>GHA</t>
  </si>
  <si>
    <t>Gabriel Hernández Arroyo</t>
  </si>
  <si>
    <t>JLO</t>
  </si>
  <si>
    <t>José Antonio Ledezma Oribe</t>
  </si>
  <si>
    <t>PA046</t>
  </si>
  <si>
    <t>RPC</t>
  </si>
  <si>
    <t>Ruperto Angel Pedril Camacho</t>
  </si>
  <si>
    <t>PA047</t>
  </si>
  <si>
    <t>VIM</t>
  </si>
  <si>
    <t>Virginia Islas Martinez</t>
  </si>
  <si>
    <t>PA036</t>
  </si>
  <si>
    <t>MCJ</t>
  </si>
  <si>
    <t>E</t>
  </si>
  <si>
    <t>Margarita Cruz Jarquin</t>
  </si>
  <si>
    <t>PA048</t>
  </si>
  <si>
    <t>PA037</t>
  </si>
  <si>
    <t>GPO</t>
  </si>
  <si>
    <t>Gloria Padilla Olguin</t>
  </si>
  <si>
    <t>PA052</t>
  </si>
  <si>
    <t>PA044</t>
  </si>
  <si>
    <t>MGP</t>
  </si>
  <si>
    <t>María Guadalupe García Parra</t>
  </si>
  <si>
    <t>CRU</t>
  </si>
  <si>
    <t>Carolina Rivera Urbina</t>
  </si>
  <si>
    <t>MMR</t>
  </si>
  <si>
    <t>María Muñoz Rubio</t>
  </si>
  <si>
    <t>GCL</t>
  </si>
  <si>
    <t>Gloria Ceballos Lemuz</t>
  </si>
  <si>
    <t>MPP</t>
  </si>
  <si>
    <t>María de los Ángeles Padilla Patiño</t>
  </si>
  <si>
    <t>MRO</t>
  </si>
  <si>
    <t>María del Carmen Rodriguez Ortiz</t>
  </si>
  <si>
    <t>PA057</t>
  </si>
  <si>
    <t>IFR</t>
  </si>
  <si>
    <t>Inocencia Ferrer Ramirez</t>
  </si>
  <si>
    <t>MHC</t>
  </si>
  <si>
    <t>María del Carmen Hernández Chavez</t>
  </si>
  <si>
    <t>AMPS</t>
  </si>
  <si>
    <t>Ana María Pérez Soto</t>
  </si>
  <si>
    <t>EAEA</t>
  </si>
  <si>
    <t>Eduviges Alicia Echeverria Acosta</t>
  </si>
  <si>
    <t>MCP</t>
  </si>
  <si>
    <t>Manuel Cárdenas Perez</t>
  </si>
  <si>
    <t>SRJ</t>
  </si>
  <si>
    <t>Sebastiana Ramos Juarez</t>
  </si>
  <si>
    <t>PRR</t>
  </si>
  <si>
    <t>Pueblito Ramírez Ramírez</t>
  </si>
  <si>
    <t>VVR</t>
  </si>
  <si>
    <t>Victoria Vega Rivera</t>
  </si>
  <si>
    <t>MEDIA</t>
  </si>
  <si>
    <t>DE</t>
  </si>
  <si>
    <t>MEDIANA/%</t>
  </si>
  <si>
    <t>MODA</t>
  </si>
  <si>
    <t>RANG0</t>
  </si>
  <si>
    <t>0 A 12 AÑOS</t>
  </si>
  <si>
    <t>0 A 4</t>
  </si>
  <si>
    <t>SUJ</t>
  </si>
  <si>
    <t>ESC</t>
  </si>
  <si>
    <t xml:space="preserve">PUNTUAC </t>
  </si>
  <si>
    <t>NORMALIZADA</t>
  </si>
  <si>
    <t>ORIENTACIÓN</t>
  </si>
  <si>
    <t>AT Y CON</t>
  </si>
  <si>
    <t>MEMORIA</t>
  </si>
  <si>
    <t>LENGUAJE</t>
  </si>
  <si>
    <t>LECTURA/ESCRIT</t>
  </si>
  <si>
    <t>FX EJECUT CONC Y MOT</t>
  </si>
  <si>
    <t>esc</t>
  </si>
  <si>
    <t>TIEMPO</t>
  </si>
  <si>
    <t>LUGAR</t>
  </si>
  <si>
    <t>PERSONA</t>
  </si>
  <si>
    <t>DÍG</t>
  </si>
  <si>
    <t>DETVIS</t>
  </si>
  <si>
    <t>20MEN3</t>
  </si>
  <si>
    <t>PALABRAS</t>
  </si>
  <si>
    <t>FIG SEMICOMP</t>
  </si>
  <si>
    <t>ESPONTÁN</t>
  </si>
  <si>
    <t>CATEG</t>
  </si>
  <si>
    <t>RECONOC</t>
  </si>
  <si>
    <t>EVOCFGASE</t>
  </si>
  <si>
    <t>DENOMI</t>
  </si>
  <si>
    <t>REPET</t>
  </si>
  <si>
    <t>COMPREN</t>
  </si>
  <si>
    <t>FLUIDSEM</t>
  </si>
  <si>
    <t>FLUIDFONO</t>
  </si>
  <si>
    <t>LECTURA</t>
  </si>
  <si>
    <t>DICT</t>
  </si>
  <si>
    <t>COPIADO</t>
  </si>
  <si>
    <t>SEMEJ</t>
  </si>
  <si>
    <t>CÁLCULO</t>
  </si>
  <si>
    <t>SECUENC</t>
  </si>
  <si>
    <t>MANO DER</t>
  </si>
  <si>
    <t>MANO IZQ</t>
  </si>
  <si>
    <t>MOV ALTER</t>
  </si>
  <si>
    <t>REACC OP</t>
  </si>
  <si>
    <t>NORMAL</t>
  </si>
  <si>
    <t>MODERADO</t>
  </si>
  <si>
    <t>NORMAL ALTO</t>
  </si>
  <si>
    <t>ALT MODERADAS</t>
  </si>
  <si>
    <t>pendiente</t>
  </si>
  <si>
    <t>NA</t>
  </si>
  <si>
    <t>problemas visuales</t>
  </si>
  <si>
    <t>DC</t>
  </si>
  <si>
    <t xml:space="preserve">DC </t>
  </si>
  <si>
    <t>No esta completa su aplicación</t>
  </si>
  <si>
    <t>DC LEVE</t>
  </si>
  <si>
    <t>Aplicaron Escolaridad Nula</t>
  </si>
  <si>
    <t/>
  </si>
  <si>
    <t>LEVE</t>
  </si>
  <si>
    <t>Aplicaron Escolaridad alta, media baja</t>
  </si>
  <si>
    <t>Nula</t>
  </si>
  <si>
    <t>SEVERO</t>
  </si>
  <si>
    <t xml:space="preserve">AZUL: </t>
  </si>
  <si>
    <t>NO ESCOL O 1-4 AÑOS</t>
  </si>
  <si>
    <t>VERDE:DISCAPACIDAD</t>
  </si>
  <si>
    <t>MMSE</t>
  </si>
  <si>
    <t>MEMORIA INMEDIATA</t>
  </si>
  <si>
    <t>AT Y CÁLC</t>
  </si>
  <si>
    <t>REC DIFERIDO</t>
  </si>
  <si>
    <t>LENG Y CON</t>
  </si>
  <si>
    <t>repetición</t>
  </si>
  <si>
    <t>comprensión</t>
  </si>
  <si>
    <t>SEM</t>
  </si>
  <si>
    <t>DIA</t>
  </si>
  <si>
    <t>MES</t>
  </si>
  <si>
    <t>AÑO</t>
  </si>
  <si>
    <t>HR</t>
  </si>
  <si>
    <t>PAÍS</t>
  </si>
  <si>
    <t>ESTADO</t>
  </si>
  <si>
    <t>CD</t>
  </si>
  <si>
    <t>COLONIA</t>
  </si>
  <si>
    <t>FLOR</t>
  </si>
  <si>
    <t>COCHE</t>
  </si>
  <si>
    <t>NARIZ</t>
  </si>
  <si>
    <t>LÁPIZ</t>
  </si>
  <si>
    <t>RELOJ</t>
  </si>
  <si>
    <t>tomar</t>
  </si>
  <si>
    <t>doblar</t>
  </si>
  <si>
    <t>poner</t>
  </si>
  <si>
    <t>cierre ojos</t>
  </si>
  <si>
    <t>frase suj y p</t>
  </si>
  <si>
    <t>pentág</t>
  </si>
  <si>
    <t>PUNT</t>
  </si>
  <si>
    <t>No lo aplicaron</t>
  </si>
  <si>
    <t>Deterioro</t>
  </si>
  <si>
    <t>SATS</t>
  </si>
  <si>
    <t>KATZ</t>
  </si>
  <si>
    <t>DEP</t>
  </si>
  <si>
    <t>delirium/dep VERSIÓN NEGRITAS</t>
  </si>
  <si>
    <t>pérdida reciente esposo</t>
  </si>
  <si>
    <t>ceguera</t>
  </si>
  <si>
    <t>con problemas de cataratas</t>
  </si>
  <si>
    <t>analfabetismo</t>
  </si>
  <si>
    <t>Retinitis</t>
  </si>
  <si>
    <t>principios de Parkinson</t>
  </si>
  <si>
    <t>Principios de Glaucoma</t>
  </si>
  <si>
    <t>Enfermedades Gastrointestinales</t>
  </si>
  <si>
    <t>Paralisis facial, hipotiroides, columna, cataratas</t>
  </si>
  <si>
    <t>Afasia de broca, demencia frontolobar</t>
  </si>
  <si>
    <t>Osteoporosis</t>
  </si>
  <si>
    <t>Enfermedades del Corazón</t>
  </si>
  <si>
    <t>Diabetes</t>
  </si>
  <si>
    <t>Hipertensión, diabetes, sobrepeso</t>
  </si>
  <si>
    <t>disminución ag visual y audit/farmacodependencia/trast motor?</t>
  </si>
  <si>
    <t>glibenclamina</t>
  </si>
  <si>
    <t>disminución ag visual y audit/antes, alcoholismo</t>
  </si>
  <si>
    <t>Deficiencia Visual</t>
  </si>
  <si>
    <t>Ceguera Parcial</t>
  </si>
  <si>
    <t>Puntaje</t>
  </si>
  <si>
    <t>DEPRESIÓN</t>
  </si>
  <si>
    <t>SIN DEPRESIÓN</t>
  </si>
  <si>
    <t>DEPRESIÓN LEVE</t>
  </si>
  <si>
    <t>DEPRESION LEVE</t>
  </si>
  <si>
    <t>DEPRESIÓN SEVERA</t>
  </si>
  <si>
    <t>SIN DEPRESION</t>
  </si>
  <si>
    <t>SIN DERPESIÓN</t>
  </si>
  <si>
    <t>ESTAUSTEDSATISFECHOCONSUVIDA</t>
  </si>
  <si>
    <t>HAABANDONADOMUCHOSUSINTERESES</t>
  </si>
  <si>
    <t>SIENTEUSTEDQUESVIDAESVACIA</t>
  </si>
  <si>
    <t>SEABURREUDCONFRECUENCIAENSUTRABAJO</t>
  </si>
  <si>
    <t>TIENEUDESPERANZASENELFUTURO</t>
  </si>
  <si>
    <t>ESTADUDMOLESTOPORPENSAMIENTOSQUENOPUEDEALEJARDESUMENTE</t>
  </si>
  <si>
    <t>ESTAUDDEBUENHUMORLAMAYORPARTEDELTIEMPO</t>
  </si>
  <si>
    <t>TIENEUDMIEDODEQUEALGOLEVAYAASUCEDER</t>
  </si>
  <si>
    <t>SESIENTEUDCONTENTLAMAYORPARTEDELTIEMPO</t>
  </si>
  <si>
    <t>SESIENTEUDFRECUENTEMENTEDESAMPARADO</t>
  </si>
  <si>
    <t>SESIENTEUDINTRANQUILOYNERVIOSOCONFRECUENCIA</t>
  </si>
  <si>
    <t>PREFIEREUDQUEDARSEENCASAENVEZDESALIRYHACERCOSASNUEVAS</t>
  </si>
  <si>
    <t>SEPREOCUPAUDFECUENTEMENTEPORELFUTURO</t>
  </si>
  <si>
    <t>BAÑARSE</t>
  </si>
  <si>
    <t>VESTIRSE</t>
  </si>
  <si>
    <t>RETRETE</t>
  </si>
  <si>
    <t>MOVILIDAD</t>
  </si>
  <si>
    <t>CONTINENCIA</t>
  </si>
  <si>
    <t>ALIMENTACIÓN</t>
  </si>
  <si>
    <t>LETRA</t>
  </si>
  <si>
    <t>B</t>
  </si>
  <si>
    <t xml:space="preserve">Otro </t>
  </si>
  <si>
    <t>G</t>
  </si>
  <si>
    <t>Teresita de Geoconda Martinez Acosta</t>
  </si>
  <si>
    <t>TMA</t>
  </si>
  <si>
    <t>Eleazar Alfonso Itza Alpuche</t>
  </si>
  <si>
    <t>EIA</t>
  </si>
  <si>
    <t>Hipotiroidismo, osteoartritis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</si>
</sst>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u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7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4" borderId="0" xfId="3" applyFont="1" applyAlignment="1">
      <alignment wrapText="1"/>
    </xf>
    <xf numFmtId="1" fontId="0" fillId="0" borderId="0" xfId="0" applyNumberFormat="1" applyAlignment="1">
      <alignment wrapText="1"/>
    </xf>
    <xf numFmtId="1" fontId="7" fillId="3" borderId="0" xfId="2" applyNumberFormat="1" applyAlignment="1">
      <alignment wrapText="1"/>
    </xf>
    <xf numFmtId="0" fontId="7" fillId="3" borderId="0" xfId="2"/>
    <xf numFmtId="0" fontId="8" fillId="2" borderId="0" xfId="1" applyAlignment="1">
      <alignment horizontal="center"/>
    </xf>
    <xf numFmtId="0" fontId="8" fillId="2" borderId="0" xfId="1"/>
    <xf numFmtId="0" fontId="0" fillId="0" borderId="0" xfId="0" applyAlignment="1">
      <alignment horizontal="right"/>
    </xf>
    <xf numFmtId="0" fontId="7" fillId="3" borderId="0" xfId="2" applyAlignment="1">
      <alignment horizontal="right"/>
    </xf>
    <xf numFmtId="0" fontId="7" fillId="5" borderId="0" xfId="4" applyAlignment="1">
      <alignment horizontal="center" vertical="center"/>
    </xf>
    <xf numFmtId="0" fontId="7" fillId="5" borderId="0" xfId="4"/>
    <xf numFmtId="0" fontId="0" fillId="5" borderId="0" xfId="4" applyFont="1"/>
    <xf numFmtId="0" fontId="5" fillId="2" borderId="0" xfId="1" applyFont="1" applyAlignment="1">
      <alignment horizontal="center"/>
    </xf>
    <xf numFmtId="0" fontId="8" fillId="2" borderId="0" xfId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2" borderId="0" xfId="1" applyFont="1" applyAlignment="1">
      <alignment horizontal="center"/>
    </xf>
    <xf numFmtId="0" fontId="8" fillId="2" borderId="0" xfId="1" quotePrefix="1" applyAlignment="1">
      <alignment horizontal="center"/>
    </xf>
    <xf numFmtId="0" fontId="0" fillId="0" borderId="0" xfId="0" quotePrefix="1"/>
    <xf numFmtId="0" fontId="7" fillId="7" borderId="0" xfId="6"/>
    <xf numFmtId="0" fontId="7" fillId="7" borderId="0" xfId="6" applyAlignment="1">
      <alignment horizontal="center"/>
    </xf>
    <xf numFmtId="0" fontId="0" fillId="7" borderId="0" xfId="6" applyFont="1" applyAlignment="1">
      <alignment horizontal="center"/>
    </xf>
    <xf numFmtId="0" fontId="4" fillId="2" borderId="0" xfId="1" applyFont="1" applyAlignment="1">
      <alignment horizontal="center"/>
    </xf>
    <xf numFmtId="0" fontId="13" fillId="2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6" borderId="0" xfId="5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0" xfId="1" applyFont="1" applyAlignment="1">
      <alignment horizontal="center"/>
    </xf>
    <xf numFmtId="0" fontId="18" fillId="2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1" applyFont="1" applyAlignment="1">
      <alignment horizontal="center"/>
    </xf>
    <xf numFmtId="0" fontId="13" fillId="0" borderId="0" xfId="0" applyFont="1"/>
    <xf numFmtId="0" fontId="13" fillId="0" borderId="0" xfId="0" quotePrefix="1" applyFont="1"/>
    <xf numFmtId="0" fontId="20" fillId="0" borderId="0" xfId="0" applyFont="1" applyAlignment="1">
      <alignment horizontal="center"/>
    </xf>
    <xf numFmtId="0" fontId="21" fillId="0" borderId="0" xfId="0" applyFont="1"/>
  </cellXfs>
  <cellStyles count="7">
    <cellStyle name="20% - Accent1" xfId="2" builtinId="30"/>
    <cellStyle name="20% - Accent3" xfId="6" builtinId="38"/>
    <cellStyle name="20% - Accent4" xfId="4" builtinId="42"/>
    <cellStyle name="40% - Accent1" xfId="3" builtinId="31"/>
    <cellStyle name="Bad" xfId="5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8" zoomScale="90" zoomScaleNormal="90" workbookViewId="0">
      <selection activeCell="F66" sqref="F66:K67"/>
    </sheetView>
  </sheetViews>
  <sheetFormatPr defaultColWidth="11.42578125" defaultRowHeight="15" x14ac:dyDescent="0.25"/>
  <cols>
    <col min="1" max="1" width="5.85546875" customWidth="1"/>
    <col min="2" max="2" width="6.85546875" customWidth="1"/>
    <col min="3" max="3" width="8" customWidth="1"/>
    <col min="4" max="4" width="6.42578125" customWidth="1"/>
    <col min="5" max="5" width="13.42578125" customWidth="1"/>
    <col min="6" max="6" width="21" customWidth="1"/>
    <col min="7" max="7" width="13" customWidth="1"/>
    <col min="8" max="8" width="18.7109375" customWidth="1"/>
    <col min="9" max="9" width="12.42578125" customWidth="1"/>
    <col min="10" max="10" width="14" customWidth="1"/>
    <col min="11" max="11" width="15.5703125" customWidth="1"/>
    <col min="15" max="15" width="38.85546875" customWidth="1"/>
    <col min="16" max="16" width="19.140625" customWidth="1"/>
    <col min="17" max="17" width="17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 t="s">
        <v>6</v>
      </c>
      <c r="K1" s="1" t="s">
        <v>7</v>
      </c>
      <c r="L1" t="s">
        <v>8</v>
      </c>
      <c r="O1" s="26" t="s">
        <v>9</v>
      </c>
      <c r="P1" s="40" t="s">
        <v>10</v>
      </c>
      <c r="S1" s="41">
        <v>1</v>
      </c>
    </row>
    <row r="2" spans="1:19" x14ac:dyDescent="0.25">
      <c r="A2" s="1"/>
      <c r="B2" s="1"/>
      <c r="C2" s="1"/>
      <c r="D2" s="1"/>
      <c r="E2" s="1"/>
      <c r="F2" s="1" t="s">
        <v>11</v>
      </c>
      <c r="G2" s="1" t="s">
        <v>12</v>
      </c>
      <c r="H2" s="1" t="s">
        <v>13</v>
      </c>
      <c r="I2" s="1" t="s">
        <v>14</v>
      </c>
      <c r="J2" s="1"/>
      <c r="K2" s="1"/>
      <c r="O2" s="27"/>
      <c r="P2" s="41"/>
      <c r="S2" s="41">
        <v>2</v>
      </c>
    </row>
    <row r="3" spans="1:19" x14ac:dyDescent="0.25">
      <c r="A3" s="22">
        <v>1</v>
      </c>
      <c r="B3" s="22" t="s">
        <v>15</v>
      </c>
      <c r="C3" s="22" t="s">
        <v>16</v>
      </c>
      <c r="D3" s="22">
        <v>59</v>
      </c>
      <c r="E3" s="22">
        <v>12</v>
      </c>
      <c r="F3" s="22">
        <v>1</v>
      </c>
      <c r="G3" s="22">
        <v>1</v>
      </c>
      <c r="H3" s="22">
        <v>0</v>
      </c>
      <c r="I3" s="22">
        <v>0</v>
      </c>
      <c r="J3" s="22">
        <v>0</v>
      </c>
      <c r="K3" s="22">
        <v>0</v>
      </c>
      <c r="O3" s="28" t="s">
        <v>17</v>
      </c>
      <c r="P3" s="41">
        <v>1</v>
      </c>
      <c r="S3" s="41">
        <v>4</v>
      </c>
    </row>
    <row r="4" spans="1:19" x14ac:dyDescent="0.25">
      <c r="A4" s="22">
        <v>2</v>
      </c>
      <c r="B4" s="22" t="s">
        <v>18</v>
      </c>
      <c r="C4" s="22" t="s">
        <v>19</v>
      </c>
      <c r="D4" s="22">
        <v>69</v>
      </c>
      <c r="E4" s="22">
        <v>9</v>
      </c>
      <c r="F4" s="22">
        <v>1</v>
      </c>
      <c r="G4" s="22">
        <v>0</v>
      </c>
      <c r="H4" s="22">
        <v>1</v>
      </c>
      <c r="I4" s="22">
        <v>0</v>
      </c>
      <c r="J4" s="22">
        <v>0</v>
      </c>
      <c r="K4" s="22">
        <v>0</v>
      </c>
      <c r="O4" s="28" t="s">
        <v>20</v>
      </c>
      <c r="P4" s="41">
        <v>2</v>
      </c>
      <c r="S4" s="41">
        <v>5</v>
      </c>
    </row>
    <row r="5" spans="1:19" x14ac:dyDescent="0.25">
      <c r="A5" s="1">
        <v>3</v>
      </c>
      <c r="B5" s="1" t="s">
        <v>21</v>
      </c>
      <c r="C5" s="1" t="s">
        <v>16</v>
      </c>
      <c r="D5" s="1">
        <v>55</v>
      </c>
      <c r="E5" s="1">
        <v>12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O5" s="27"/>
      <c r="P5" s="41"/>
      <c r="S5" s="41">
        <v>6</v>
      </c>
    </row>
    <row r="6" spans="1:19" x14ac:dyDescent="0.25">
      <c r="A6" s="1">
        <v>4</v>
      </c>
      <c r="B6" s="1" t="s">
        <v>22</v>
      </c>
      <c r="C6" s="1" t="s">
        <v>16</v>
      </c>
      <c r="D6" s="1">
        <v>57</v>
      </c>
      <c r="E6" s="1">
        <v>5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O6" s="28" t="s">
        <v>23</v>
      </c>
      <c r="P6" s="41">
        <v>4</v>
      </c>
      <c r="S6" s="41">
        <v>7</v>
      </c>
    </row>
    <row r="7" spans="1:19" x14ac:dyDescent="0.25">
      <c r="A7" s="22">
        <v>5</v>
      </c>
      <c r="B7" s="22" t="s">
        <v>24</v>
      </c>
      <c r="C7" s="22" t="s">
        <v>16</v>
      </c>
      <c r="D7" s="22">
        <v>61</v>
      </c>
      <c r="E7" s="22">
        <v>9</v>
      </c>
      <c r="F7" s="22">
        <v>0</v>
      </c>
      <c r="G7" s="22">
        <v>0</v>
      </c>
      <c r="H7" s="22">
        <v>1</v>
      </c>
      <c r="I7" s="22">
        <v>1</v>
      </c>
      <c r="J7" s="22">
        <v>1</v>
      </c>
      <c r="K7" s="22">
        <v>0</v>
      </c>
      <c r="O7" s="28" t="s">
        <v>25</v>
      </c>
      <c r="P7" s="41">
        <v>5</v>
      </c>
      <c r="S7" s="41">
        <v>9</v>
      </c>
    </row>
    <row r="8" spans="1:19" x14ac:dyDescent="0.25">
      <c r="A8" s="22">
        <v>6</v>
      </c>
      <c r="B8" s="22" t="s">
        <v>26</v>
      </c>
      <c r="C8" s="22" t="s">
        <v>19</v>
      </c>
      <c r="D8" s="22">
        <v>65</v>
      </c>
      <c r="E8" s="22">
        <v>11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O8" s="28" t="s">
        <v>27</v>
      </c>
      <c r="P8" s="41">
        <v>6</v>
      </c>
      <c r="S8" s="41">
        <v>10</v>
      </c>
    </row>
    <row r="9" spans="1:19" x14ac:dyDescent="0.25">
      <c r="A9" s="1">
        <v>7</v>
      </c>
      <c r="B9" s="1" t="s">
        <v>28</v>
      </c>
      <c r="C9" s="1" t="s">
        <v>16</v>
      </c>
      <c r="D9" s="1">
        <v>75</v>
      </c>
      <c r="E9" s="1">
        <v>7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O9" s="28" t="s">
        <v>29</v>
      </c>
      <c r="P9" s="41">
        <v>7</v>
      </c>
      <c r="S9" s="41">
        <v>13</v>
      </c>
    </row>
    <row r="10" spans="1:19" x14ac:dyDescent="0.25">
      <c r="A10" s="1">
        <v>8</v>
      </c>
      <c r="B10" s="1" t="s">
        <v>30</v>
      </c>
      <c r="C10" s="1" t="s">
        <v>16</v>
      </c>
      <c r="D10" s="1">
        <v>70</v>
      </c>
      <c r="E10" s="1">
        <v>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O10" s="27"/>
      <c r="P10" s="41"/>
      <c r="S10" s="41">
        <v>14</v>
      </c>
    </row>
    <row r="11" spans="1:19" x14ac:dyDescent="0.25">
      <c r="A11" s="22">
        <v>9</v>
      </c>
      <c r="B11" s="22" t="s">
        <v>31</v>
      </c>
      <c r="C11" s="22" t="s">
        <v>16</v>
      </c>
      <c r="D11" s="22">
        <v>68</v>
      </c>
      <c r="E11" s="22">
        <v>5</v>
      </c>
      <c r="F11" s="22">
        <v>1</v>
      </c>
      <c r="G11" s="22">
        <v>1</v>
      </c>
      <c r="H11" s="22">
        <v>1</v>
      </c>
      <c r="I11" s="22">
        <v>0</v>
      </c>
      <c r="J11" s="22">
        <v>1</v>
      </c>
      <c r="K11" s="22">
        <v>0</v>
      </c>
      <c r="O11" s="28" t="s">
        <v>32</v>
      </c>
      <c r="P11" s="41">
        <v>9</v>
      </c>
      <c r="S11" s="41">
        <v>15</v>
      </c>
    </row>
    <row r="12" spans="1:19" x14ac:dyDescent="0.25">
      <c r="A12" s="22">
        <v>10</v>
      </c>
      <c r="B12" s="22" t="s">
        <v>33</v>
      </c>
      <c r="C12" s="22" t="s">
        <v>16</v>
      </c>
      <c r="D12" s="22">
        <v>63</v>
      </c>
      <c r="E12" s="22">
        <v>9</v>
      </c>
      <c r="F12" s="22">
        <v>1</v>
      </c>
      <c r="G12" s="22">
        <v>1</v>
      </c>
      <c r="H12" s="22">
        <v>0</v>
      </c>
      <c r="I12" s="22">
        <v>1</v>
      </c>
      <c r="J12" s="22">
        <v>0</v>
      </c>
      <c r="K12" s="22">
        <v>0</v>
      </c>
      <c r="O12" s="28" t="s">
        <v>34</v>
      </c>
      <c r="P12" s="41">
        <v>10</v>
      </c>
      <c r="S12" s="41">
        <v>16</v>
      </c>
    </row>
    <row r="13" spans="1:19" x14ac:dyDescent="0.25">
      <c r="A13" s="1">
        <v>11</v>
      </c>
      <c r="B13" s="1" t="s">
        <v>35</v>
      </c>
      <c r="C13" s="1" t="s">
        <v>16</v>
      </c>
      <c r="D13" s="1">
        <v>80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4</v>
      </c>
      <c r="K13" s="1">
        <v>0</v>
      </c>
      <c r="O13" s="27"/>
      <c r="P13" s="41"/>
      <c r="S13" s="41">
        <v>17</v>
      </c>
    </row>
    <row r="14" spans="1:19" x14ac:dyDescent="0.25">
      <c r="A14" s="1">
        <v>12</v>
      </c>
      <c r="B14" s="1" t="s">
        <v>36</v>
      </c>
      <c r="C14" s="1" t="s">
        <v>19</v>
      </c>
      <c r="D14" s="1">
        <v>82</v>
      </c>
      <c r="E14" s="1">
        <v>6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O14" s="27"/>
      <c r="P14" s="41"/>
      <c r="S14" s="41">
        <v>19</v>
      </c>
    </row>
    <row r="15" spans="1:19" x14ac:dyDescent="0.25">
      <c r="A15" s="1">
        <v>13</v>
      </c>
      <c r="B15" s="1" t="s">
        <v>37</v>
      </c>
      <c r="C15" s="1" t="s">
        <v>16</v>
      </c>
      <c r="D15" s="1">
        <v>75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O15" s="28" t="s">
        <v>38</v>
      </c>
      <c r="P15" s="41">
        <v>13</v>
      </c>
      <c r="S15" s="41" t="s">
        <v>39</v>
      </c>
    </row>
    <row r="16" spans="1:19" x14ac:dyDescent="0.25">
      <c r="A16" s="1">
        <v>14</v>
      </c>
      <c r="B16" s="1" t="s">
        <v>40</v>
      </c>
      <c r="C16" s="1" t="s">
        <v>19</v>
      </c>
      <c r="D16" s="1">
        <v>67</v>
      </c>
      <c r="E16" s="1">
        <v>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O16" s="28" t="s">
        <v>41</v>
      </c>
      <c r="P16" s="41">
        <v>14</v>
      </c>
      <c r="S16" s="41" t="s">
        <v>39</v>
      </c>
    </row>
    <row r="17" spans="1:19" x14ac:dyDescent="0.25">
      <c r="A17" s="1">
        <v>15</v>
      </c>
      <c r="B17" s="1" t="s">
        <v>42</v>
      </c>
      <c r="C17" s="1" t="s">
        <v>16</v>
      </c>
      <c r="D17" s="1">
        <v>65</v>
      </c>
      <c r="E17" s="1">
        <v>3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O17" s="28" t="s">
        <v>43</v>
      </c>
      <c r="P17" s="41">
        <v>15</v>
      </c>
      <c r="S17" s="41" t="s">
        <v>39</v>
      </c>
    </row>
    <row r="18" spans="1:19" x14ac:dyDescent="0.25">
      <c r="A18" s="1">
        <v>16</v>
      </c>
      <c r="B18" s="1" t="s">
        <v>44</v>
      </c>
      <c r="C18" s="1" t="s">
        <v>16</v>
      </c>
      <c r="D18" s="1">
        <v>76</v>
      </c>
      <c r="E18" s="1">
        <v>6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 t="s">
        <v>45</v>
      </c>
      <c r="O18" s="28" t="s">
        <v>46</v>
      </c>
      <c r="P18" s="41">
        <v>16</v>
      </c>
      <c r="S18" s="41" t="s">
        <v>39</v>
      </c>
    </row>
    <row r="19" spans="1:19" x14ac:dyDescent="0.25">
      <c r="A19" s="22">
        <v>17</v>
      </c>
      <c r="B19" s="22" t="s">
        <v>47</v>
      </c>
      <c r="C19" s="22" t="s">
        <v>16</v>
      </c>
      <c r="D19" s="22">
        <v>72</v>
      </c>
      <c r="E19" s="22">
        <v>9</v>
      </c>
      <c r="F19" s="22">
        <v>0</v>
      </c>
      <c r="G19" s="22">
        <v>1</v>
      </c>
      <c r="H19" s="22">
        <v>1</v>
      </c>
      <c r="I19" s="22">
        <v>0</v>
      </c>
      <c r="J19" s="22">
        <v>0</v>
      </c>
      <c r="K19" s="22">
        <v>0</v>
      </c>
      <c r="O19" s="28" t="s">
        <v>48</v>
      </c>
      <c r="P19" s="41">
        <v>17</v>
      </c>
      <c r="S19" s="41" t="s">
        <v>39</v>
      </c>
    </row>
    <row r="20" spans="1:19" x14ac:dyDescent="0.25">
      <c r="A20" s="1">
        <v>18</v>
      </c>
      <c r="B20" s="1" t="s">
        <v>49</v>
      </c>
      <c r="C20" s="1" t="s">
        <v>16</v>
      </c>
      <c r="D20" s="1">
        <v>71</v>
      </c>
      <c r="E20" s="1">
        <v>9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O20" s="27"/>
      <c r="P20" s="41"/>
      <c r="S20" s="41" t="s">
        <v>50</v>
      </c>
    </row>
    <row r="21" spans="1:19" x14ac:dyDescent="0.25">
      <c r="A21" s="22">
        <v>19</v>
      </c>
      <c r="B21" s="22" t="s">
        <v>51</v>
      </c>
      <c r="C21" s="22" t="s">
        <v>16</v>
      </c>
      <c r="D21" s="22">
        <v>78</v>
      </c>
      <c r="E21" s="22">
        <v>5</v>
      </c>
      <c r="F21" s="22">
        <v>1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O21" s="28" t="s">
        <v>52</v>
      </c>
      <c r="P21" s="42" t="s">
        <v>53</v>
      </c>
      <c r="S21" s="42" t="s">
        <v>54</v>
      </c>
    </row>
    <row r="22" spans="1:19" x14ac:dyDescent="0.25">
      <c r="A22" s="1">
        <v>20</v>
      </c>
      <c r="B22" s="1" t="s">
        <v>55</v>
      </c>
      <c r="C22" s="1" t="s">
        <v>19</v>
      </c>
      <c r="D22" s="1">
        <v>87</v>
      </c>
      <c r="E22" s="1">
        <v>5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t="s">
        <v>56</v>
      </c>
      <c r="O22" s="27" t="s">
        <v>57</v>
      </c>
      <c r="P22" s="41" t="s">
        <v>39</v>
      </c>
      <c r="Q22" t="s">
        <v>58</v>
      </c>
      <c r="S22" s="42" t="s">
        <v>59</v>
      </c>
    </row>
    <row r="23" spans="1:19" x14ac:dyDescent="0.25">
      <c r="A23" s="1">
        <v>21</v>
      </c>
      <c r="B23" s="1" t="s">
        <v>60</v>
      </c>
      <c r="C23" s="1" t="s">
        <v>16</v>
      </c>
      <c r="D23" s="1">
        <v>78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t="s">
        <v>56</v>
      </c>
      <c r="O23" s="27" t="s">
        <v>61</v>
      </c>
      <c r="P23" s="41" t="s">
        <v>39</v>
      </c>
      <c r="Q23" t="s">
        <v>58</v>
      </c>
      <c r="S23" s="42" t="s">
        <v>53</v>
      </c>
    </row>
    <row r="24" spans="1:19" x14ac:dyDescent="0.25">
      <c r="A24" s="1">
        <v>22</v>
      </c>
      <c r="B24" s="1" t="s">
        <v>62</v>
      </c>
      <c r="C24" s="1" t="s">
        <v>16</v>
      </c>
      <c r="D24" s="1">
        <v>68</v>
      </c>
      <c r="E24" s="1">
        <v>16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t="s">
        <v>63</v>
      </c>
      <c r="O24" s="27" t="s">
        <v>64</v>
      </c>
      <c r="P24" s="41" t="s">
        <v>39</v>
      </c>
      <c r="Q24" t="s">
        <v>58</v>
      </c>
      <c r="S24" s="42" t="s">
        <v>65</v>
      </c>
    </row>
    <row r="25" spans="1:19" x14ac:dyDescent="0.25">
      <c r="A25" s="1">
        <v>23</v>
      </c>
      <c r="B25" s="1" t="s">
        <v>66</v>
      </c>
      <c r="C25" s="1" t="s">
        <v>16</v>
      </c>
      <c r="D25" s="1">
        <v>64</v>
      </c>
      <c r="E25" s="1">
        <v>12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t="s">
        <v>63</v>
      </c>
      <c r="O25" s="27" t="s">
        <v>67</v>
      </c>
      <c r="P25" s="41" t="s">
        <v>39</v>
      </c>
      <c r="Q25" t="s">
        <v>58</v>
      </c>
      <c r="S25" s="42" t="s">
        <v>68</v>
      </c>
    </row>
    <row r="26" spans="1:19" x14ac:dyDescent="0.25">
      <c r="A26" s="1">
        <v>24</v>
      </c>
      <c r="B26" s="1" t="s">
        <v>69</v>
      </c>
      <c r="C26" s="1" t="s">
        <v>19</v>
      </c>
      <c r="D26" s="1">
        <v>62</v>
      </c>
      <c r="E26" s="1">
        <v>16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t="s">
        <v>56</v>
      </c>
      <c r="O26" s="28" t="s">
        <v>70</v>
      </c>
      <c r="P26" s="41" t="s">
        <v>71</v>
      </c>
      <c r="S26" s="42" t="s">
        <v>72</v>
      </c>
    </row>
    <row r="27" spans="1:19" x14ac:dyDescent="0.25">
      <c r="A27" s="22">
        <v>25</v>
      </c>
      <c r="B27" s="22" t="s">
        <v>73</v>
      </c>
      <c r="C27" s="22" t="s">
        <v>16</v>
      </c>
      <c r="D27" s="22">
        <v>50</v>
      </c>
      <c r="E27" s="22">
        <v>22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O27" s="28" t="s">
        <v>74</v>
      </c>
      <c r="P27" s="41">
        <v>19</v>
      </c>
      <c r="S27" s="41" t="s">
        <v>75</v>
      </c>
    </row>
    <row r="28" spans="1:19" x14ac:dyDescent="0.25">
      <c r="A28" s="22">
        <v>26</v>
      </c>
      <c r="B28" s="22" t="s">
        <v>76</v>
      </c>
      <c r="C28" s="22" t="s">
        <v>16</v>
      </c>
      <c r="D28" s="22">
        <v>67</v>
      </c>
      <c r="E28" s="22">
        <v>11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t="s">
        <v>56</v>
      </c>
      <c r="M28" t="s">
        <v>77</v>
      </c>
      <c r="O28" s="28" t="s">
        <v>78</v>
      </c>
      <c r="P28" s="41" t="s">
        <v>79</v>
      </c>
      <c r="S28" s="42" t="s">
        <v>80</v>
      </c>
    </row>
    <row r="29" spans="1:19" x14ac:dyDescent="0.25">
      <c r="A29" s="1">
        <v>27</v>
      </c>
      <c r="B29" s="1" t="s">
        <v>81</v>
      </c>
      <c r="C29" s="1" t="s">
        <v>16</v>
      </c>
      <c r="D29" s="1">
        <v>65</v>
      </c>
      <c r="E29" s="1">
        <v>6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t="s">
        <v>82</v>
      </c>
      <c r="O29" s="28" t="s">
        <v>83</v>
      </c>
      <c r="P29" s="41" t="s">
        <v>84</v>
      </c>
      <c r="Q29" t="s">
        <v>85</v>
      </c>
      <c r="S29" s="42" t="s">
        <v>86</v>
      </c>
    </row>
    <row r="30" spans="1:19" x14ac:dyDescent="0.25">
      <c r="A30" s="1">
        <v>28</v>
      </c>
      <c r="B30" s="1" t="s">
        <v>87</v>
      </c>
      <c r="C30" s="1" t="s">
        <v>16</v>
      </c>
      <c r="D30" s="1">
        <v>62</v>
      </c>
      <c r="E30" s="1">
        <v>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t="s">
        <v>88</v>
      </c>
      <c r="O30" s="28" t="s">
        <v>89</v>
      </c>
      <c r="P30" s="41" t="s">
        <v>75</v>
      </c>
      <c r="S30" s="42" t="s">
        <v>90</v>
      </c>
    </row>
    <row r="31" spans="1:19" x14ac:dyDescent="0.25">
      <c r="A31" s="1">
        <v>29</v>
      </c>
      <c r="B31" s="1" t="s">
        <v>91</v>
      </c>
      <c r="C31" s="1" t="s">
        <v>16</v>
      </c>
      <c r="D31" s="1">
        <v>64</v>
      </c>
      <c r="E31" s="1">
        <v>16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t="s">
        <v>92</v>
      </c>
      <c r="O31" s="28" t="s">
        <v>93</v>
      </c>
      <c r="P31" s="42" t="s">
        <v>71</v>
      </c>
      <c r="S31" s="41" t="s">
        <v>94</v>
      </c>
    </row>
    <row r="32" spans="1:19" x14ac:dyDescent="0.25">
      <c r="A32" s="1">
        <v>30</v>
      </c>
      <c r="B32" s="1" t="s">
        <v>95</v>
      </c>
      <c r="C32" s="1" t="s">
        <v>16</v>
      </c>
      <c r="D32" s="1">
        <v>62</v>
      </c>
      <c r="E32" s="1">
        <v>16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t="s">
        <v>56</v>
      </c>
      <c r="O32" s="28" t="s">
        <v>96</v>
      </c>
      <c r="P32" s="41" t="s">
        <v>39</v>
      </c>
      <c r="S32" s="41" t="s">
        <v>84</v>
      </c>
    </row>
    <row r="33" spans="1:19" x14ac:dyDescent="0.25">
      <c r="A33" s="22">
        <v>31</v>
      </c>
      <c r="B33" s="22" t="s">
        <v>97</v>
      </c>
      <c r="C33" s="22" t="s">
        <v>16</v>
      </c>
      <c r="D33" s="22">
        <v>71</v>
      </c>
      <c r="E33" s="22">
        <v>9</v>
      </c>
      <c r="F33" s="22">
        <v>0</v>
      </c>
      <c r="G33" s="22">
        <v>0</v>
      </c>
      <c r="H33" s="22">
        <v>0</v>
      </c>
      <c r="I33" s="22">
        <v>1</v>
      </c>
      <c r="J33" s="22">
        <v>0</v>
      </c>
      <c r="K33" s="22">
        <v>0</v>
      </c>
      <c r="L33" t="s">
        <v>82</v>
      </c>
      <c r="O33" s="28" t="s">
        <v>98</v>
      </c>
      <c r="P33" s="41" t="s">
        <v>94</v>
      </c>
      <c r="S33" s="42" t="s">
        <v>99</v>
      </c>
    </row>
    <row r="34" spans="1:19" x14ac:dyDescent="0.25">
      <c r="A34" s="1">
        <v>32</v>
      </c>
      <c r="B34" s="1" t="s">
        <v>100</v>
      </c>
      <c r="C34" s="1" t="s">
        <v>16</v>
      </c>
      <c r="D34" s="1">
        <v>58</v>
      </c>
      <c r="E34" s="1">
        <v>12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t="s">
        <v>63</v>
      </c>
      <c r="O34" s="28" t="s">
        <v>101</v>
      </c>
      <c r="P34" s="41" t="s">
        <v>102</v>
      </c>
      <c r="S34" s="42" t="s">
        <v>103</v>
      </c>
    </row>
    <row r="35" spans="1:19" x14ac:dyDescent="0.25">
      <c r="A35" s="1">
        <v>33</v>
      </c>
      <c r="B35" s="1" t="s">
        <v>104</v>
      </c>
      <c r="C35" s="1" t="s">
        <v>19</v>
      </c>
      <c r="D35" s="1">
        <v>70</v>
      </c>
      <c r="E35" s="1">
        <v>8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t="s">
        <v>82</v>
      </c>
      <c r="O35" s="28" t="s">
        <v>105</v>
      </c>
      <c r="P35" s="41" t="s">
        <v>50</v>
      </c>
      <c r="S35" s="42" t="s">
        <v>106</v>
      </c>
    </row>
    <row r="36" spans="1:19" x14ac:dyDescent="0.25">
      <c r="A36" s="1">
        <v>34</v>
      </c>
      <c r="B36" s="1" t="s">
        <v>107</v>
      </c>
      <c r="C36" s="1" t="s">
        <v>16</v>
      </c>
      <c r="D36" s="1">
        <v>63</v>
      </c>
      <c r="E36" s="1">
        <v>9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t="s">
        <v>108</v>
      </c>
      <c r="O36" s="28" t="s">
        <v>109</v>
      </c>
      <c r="P36" s="42" t="s">
        <v>110</v>
      </c>
      <c r="S36" s="42" t="s">
        <v>111</v>
      </c>
    </row>
    <row r="37" spans="1:19" x14ac:dyDescent="0.25">
      <c r="A37" s="1">
        <v>35</v>
      </c>
      <c r="B37" s="1" t="s">
        <v>112</v>
      </c>
      <c r="C37" s="1" t="s">
        <v>16</v>
      </c>
      <c r="D37" s="1">
        <v>68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t="s">
        <v>88</v>
      </c>
      <c r="O37" s="28" t="s">
        <v>113</v>
      </c>
      <c r="P37" s="42" t="s">
        <v>114</v>
      </c>
      <c r="S37" s="42" t="s">
        <v>115</v>
      </c>
    </row>
    <row r="38" spans="1:19" x14ac:dyDescent="0.25">
      <c r="A38" s="1">
        <v>36</v>
      </c>
      <c r="B38" s="1" t="s">
        <v>81</v>
      </c>
      <c r="C38" s="1" t="s">
        <v>16</v>
      </c>
      <c r="D38" s="1">
        <v>61</v>
      </c>
      <c r="E38" s="1">
        <v>12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t="s">
        <v>116</v>
      </c>
      <c r="O38" s="28" t="s">
        <v>117</v>
      </c>
      <c r="P38" s="42" t="s">
        <v>118</v>
      </c>
      <c r="S38" s="42" t="s">
        <v>119</v>
      </c>
    </row>
    <row r="39" spans="1:19" x14ac:dyDescent="0.25">
      <c r="A39" s="1">
        <v>37</v>
      </c>
      <c r="B39" s="1" t="s">
        <v>120</v>
      </c>
      <c r="C39" s="1" t="s">
        <v>16</v>
      </c>
      <c r="D39" s="1">
        <v>64</v>
      </c>
      <c r="E39" s="1">
        <v>6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t="s">
        <v>82</v>
      </c>
      <c r="O39" s="28" t="s">
        <v>121</v>
      </c>
      <c r="P39" s="42" t="s">
        <v>122</v>
      </c>
      <c r="S39" s="42" t="s">
        <v>123</v>
      </c>
    </row>
    <row r="40" spans="1:19" x14ac:dyDescent="0.25">
      <c r="A40" s="1">
        <v>38</v>
      </c>
      <c r="B40" s="1" t="s">
        <v>124</v>
      </c>
      <c r="C40" s="1" t="s">
        <v>19</v>
      </c>
      <c r="D40" s="1">
        <v>84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3</v>
      </c>
      <c r="K40" s="1">
        <v>0</v>
      </c>
      <c r="L40" t="s">
        <v>92</v>
      </c>
      <c r="O40" s="28" t="s">
        <v>125</v>
      </c>
      <c r="P40" s="42" t="s">
        <v>126</v>
      </c>
      <c r="S40" s="42" t="s">
        <v>127</v>
      </c>
    </row>
    <row r="41" spans="1:19" x14ac:dyDescent="0.25">
      <c r="A41" s="1">
        <v>39</v>
      </c>
      <c r="B41" s="1" t="s">
        <v>128</v>
      </c>
      <c r="C41" s="1" t="s">
        <v>16</v>
      </c>
      <c r="D41" s="1">
        <v>79</v>
      </c>
      <c r="E41" s="1">
        <v>6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t="s">
        <v>88</v>
      </c>
      <c r="O41" s="28" t="s">
        <v>129</v>
      </c>
      <c r="P41" s="42" t="s">
        <v>127</v>
      </c>
      <c r="S41" s="42" t="s">
        <v>126</v>
      </c>
    </row>
    <row r="42" spans="1:19" x14ac:dyDescent="0.25">
      <c r="A42" s="1">
        <v>40</v>
      </c>
      <c r="B42" s="1" t="s">
        <v>130</v>
      </c>
      <c r="C42" s="1" t="s">
        <v>16</v>
      </c>
      <c r="D42" s="1">
        <v>60</v>
      </c>
      <c r="E42" s="1">
        <v>9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t="s">
        <v>82</v>
      </c>
      <c r="O42" s="28" t="s">
        <v>131</v>
      </c>
      <c r="P42" s="42" t="s">
        <v>123</v>
      </c>
      <c r="S42" s="42" t="s">
        <v>122</v>
      </c>
    </row>
    <row r="43" spans="1:19" x14ac:dyDescent="0.25">
      <c r="A43" s="1">
        <v>41</v>
      </c>
      <c r="B43" s="1" t="s">
        <v>132</v>
      </c>
      <c r="C43" s="1" t="s">
        <v>16</v>
      </c>
      <c r="D43" s="1">
        <v>66</v>
      </c>
      <c r="E43" s="1">
        <v>16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t="s">
        <v>92</v>
      </c>
      <c r="O43" s="28" t="s">
        <v>133</v>
      </c>
      <c r="P43" s="42" t="s">
        <v>115</v>
      </c>
      <c r="S43" s="42" t="s">
        <v>118</v>
      </c>
    </row>
    <row r="44" spans="1:19" x14ac:dyDescent="0.25">
      <c r="A44" s="1">
        <v>42</v>
      </c>
      <c r="B44" s="1" t="s">
        <v>134</v>
      </c>
      <c r="C44" s="1" t="s">
        <v>19</v>
      </c>
      <c r="D44" s="1">
        <v>79</v>
      </c>
      <c r="E44" s="1">
        <v>6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t="s">
        <v>56</v>
      </c>
      <c r="O44" s="28" t="s">
        <v>135</v>
      </c>
      <c r="P44" s="42" t="s">
        <v>119</v>
      </c>
      <c r="S44" s="41" t="s">
        <v>71</v>
      </c>
    </row>
    <row r="45" spans="1:19" x14ac:dyDescent="0.25">
      <c r="A45" s="1">
        <v>43</v>
      </c>
      <c r="B45" s="1" t="s">
        <v>136</v>
      </c>
      <c r="C45" s="1" t="s">
        <v>16</v>
      </c>
      <c r="D45" s="1">
        <v>66</v>
      </c>
      <c r="E45" s="1">
        <v>5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t="s">
        <v>88</v>
      </c>
      <c r="O45" s="28" t="s">
        <v>137</v>
      </c>
      <c r="P45" s="42" t="s">
        <v>111</v>
      </c>
      <c r="S45" s="42" t="s">
        <v>71</v>
      </c>
    </row>
    <row r="46" spans="1:19" x14ac:dyDescent="0.25">
      <c r="A46" s="1">
        <v>44</v>
      </c>
      <c r="B46" s="1" t="s">
        <v>138</v>
      </c>
      <c r="C46" s="1" t="s">
        <v>19</v>
      </c>
      <c r="D46" s="1">
        <v>65</v>
      </c>
      <c r="E46" s="1">
        <v>9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t="s">
        <v>56</v>
      </c>
      <c r="O46" s="28" t="s">
        <v>139</v>
      </c>
      <c r="P46" s="42" t="s">
        <v>54</v>
      </c>
      <c r="S46" s="42" t="s">
        <v>110</v>
      </c>
    </row>
    <row r="47" spans="1:19" x14ac:dyDescent="0.25">
      <c r="A47" s="1">
        <v>45</v>
      </c>
      <c r="B47" s="1" t="s">
        <v>140</v>
      </c>
      <c r="C47" s="1" t="s">
        <v>19</v>
      </c>
      <c r="D47" s="1">
        <v>71</v>
      </c>
      <c r="E47" s="1">
        <v>18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t="s">
        <v>63</v>
      </c>
      <c r="O47" s="28" t="s">
        <v>141</v>
      </c>
      <c r="P47" s="42" t="s">
        <v>142</v>
      </c>
      <c r="S47" s="42" t="s">
        <v>114</v>
      </c>
    </row>
    <row r="48" spans="1:19" x14ac:dyDescent="0.25">
      <c r="A48" s="1">
        <v>46</v>
      </c>
      <c r="B48" s="1" t="s">
        <v>143</v>
      </c>
      <c r="C48" s="1" t="s">
        <v>19</v>
      </c>
      <c r="D48" s="1">
        <v>77</v>
      </c>
      <c r="E48" s="1">
        <v>12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t="s">
        <v>92</v>
      </c>
      <c r="O48" s="28" t="s">
        <v>144</v>
      </c>
      <c r="P48" s="42" t="s">
        <v>145</v>
      </c>
      <c r="S48" s="41" t="s">
        <v>79</v>
      </c>
    </row>
    <row r="49" spans="1:19" x14ac:dyDescent="0.25">
      <c r="A49" s="1">
        <v>47</v>
      </c>
      <c r="B49" s="1" t="s">
        <v>146</v>
      </c>
      <c r="C49" s="1" t="s">
        <v>16</v>
      </c>
      <c r="D49" s="1">
        <v>62</v>
      </c>
      <c r="E49" s="1">
        <v>6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t="s">
        <v>92</v>
      </c>
      <c r="O49" s="28" t="s">
        <v>147</v>
      </c>
      <c r="P49" s="42" t="s">
        <v>142</v>
      </c>
      <c r="S49" s="42" t="s">
        <v>148</v>
      </c>
    </row>
    <row r="50" spans="1:19" x14ac:dyDescent="0.25">
      <c r="A50" s="1">
        <v>48</v>
      </c>
      <c r="B50" s="1" t="s">
        <v>149</v>
      </c>
      <c r="C50" s="1" t="s">
        <v>16</v>
      </c>
      <c r="D50" s="1">
        <v>72</v>
      </c>
      <c r="E50" s="1">
        <v>9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t="s">
        <v>150</v>
      </c>
      <c r="O50" s="28" t="s">
        <v>151</v>
      </c>
      <c r="P50" s="42" t="s">
        <v>152</v>
      </c>
      <c r="S50" s="42" t="s">
        <v>153</v>
      </c>
    </row>
    <row r="51" spans="1:19" x14ac:dyDescent="0.25">
      <c r="A51" s="1">
        <v>49</v>
      </c>
      <c r="B51" s="1" t="s">
        <v>154</v>
      </c>
      <c r="C51" s="1" t="s">
        <v>16</v>
      </c>
      <c r="D51" s="1">
        <v>63</v>
      </c>
      <c r="E51" s="1">
        <v>16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t="s">
        <v>45</v>
      </c>
      <c r="O51" s="28" t="s">
        <v>155</v>
      </c>
      <c r="P51" s="42" t="s">
        <v>156</v>
      </c>
      <c r="S51" s="42" t="s">
        <v>157</v>
      </c>
    </row>
    <row r="52" spans="1:19" x14ac:dyDescent="0.25">
      <c r="A52" s="1">
        <v>50</v>
      </c>
      <c r="B52" s="1" t="s">
        <v>158</v>
      </c>
      <c r="C52" s="1" t="s">
        <v>16</v>
      </c>
      <c r="D52" s="1">
        <v>70</v>
      </c>
      <c r="E52" s="1">
        <v>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t="s">
        <v>88</v>
      </c>
      <c r="O52" s="28" t="s">
        <v>159</v>
      </c>
      <c r="P52" s="42" t="s">
        <v>86</v>
      </c>
      <c r="S52" s="42" t="s">
        <v>142</v>
      </c>
    </row>
    <row r="53" spans="1:19" x14ac:dyDescent="0.25">
      <c r="A53" s="1">
        <v>51</v>
      </c>
      <c r="B53" s="1" t="s">
        <v>160</v>
      </c>
      <c r="C53" s="1" t="s">
        <v>16</v>
      </c>
      <c r="D53" s="1">
        <v>69</v>
      </c>
      <c r="E53" s="1">
        <v>9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1</v>
      </c>
      <c r="L53" t="s">
        <v>56</v>
      </c>
      <c r="O53" s="28" t="s">
        <v>161</v>
      </c>
      <c r="P53" s="42" t="s">
        <v>90</v>
      </c>
      <c r="S53" s="42" t="s">
        <v>142</v>
      </c>
    </row>
    <row r="54" spans="1:19" x14ac:dyDescent="0.25">
      <c r="A54" s="1">
        <v>52</v>
      </c>
      <c r="B54" s="1" t="s">
        <v>162</v>
      </c>
      <c r="C54" s="1" t="s">
        <v>16</v>
      </c>
      <c r="D54" s="1">
        <v>72</v>
      </c>
      <c r="E54" s="1">
        <v>6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t="s">
        <v>82</v>
      </c>
      <c r="O54" s="28" t="s">
        <v>163</v>
      </c>
      <c r="P54" s="42" t="s">
        <v>103</v>
      </c>
      <c r="S54" s="42" t="s">
        <v>145</v>
      </c>
    </row>
    <row r="55" spans="1:19" x14ac:dyDescent="0.25">
      <c r="A55" s="1">
        <v>53</v>
      </c>
      <c r="B55" s="1" t="s">
        <v>164</v>
      </c>
      <c r="C55" s="1" t="s">
        <v>16</v>
      </c>
      <c r="D55" s="1">
        <v>74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t="s">
        <v>150</v>
      </c>
      <c r="O55" s="28" t="s">
        <v>165</v>
      </c>
      <c r="P55" s="42" t="s">
        <v>106</v>
      </c>
      <c r="S55" s="42" t="s">
        <v>152</v>
      </c>
    </row>
    <row r="56" spans="1:19" x14ac:dyDescent="0.25">
      <c r="A56" s="1">
        <v>54</v>
      </c>
      <c r="B56" s="1" t="s">
        <v>166</v>
      </c>
      <c r="C56" s="1" t="s">
        <v>16</v>
      </c>
      <c r="D56" s="1">
        <v>92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t="s">
        <v>92</v>
      </c>
      <c r="O56" s="28" t="s">
        <v>167</v>
      </c>
      <c r="P56" s="42" t="s">
        <v>153</v>
      </c>
      <c r="S56" s="42" t="s">
        <v>156</v>
      </c>
    </row>
    <row r="57" spans="1:19" x14ac:dyDescent="0.25">
      <c r="A57" s="1">
        <v>55</v>
      </c>
      <c r="B57" s="1" t="s">
        <v>168</v>
      </c>
      <c r="C57" s="1" t="s">
        <v>16</v>
      </c>
      <c r="D57" s="1">
        <v>86</v>
      </c>
      <c r="E57" s="1">
        <v>6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t="s">
        <v>92</v>
      </c>
      <c r="O57" s="28" t="s">
        <v>169</v>
      </c>
      <c r="P57" s="42" t="s">
        <v>148</v>
      </c>
      <c r="S57" s="42" t="s">
        <v>170</v>
      </c>
    </row>
    <row r="58" spans="1:19" x14ac:dyDescent="0.25">
      <c r="A58" s="1">
        <v>56</v>
      </c>
      <c r="B58" s="1" t="s">
        <v>171</v>
      </c>
      <c r="C58" s="1" t="s">
        <v>16</v>
      </c>
      <c r="D58" s="1">
        <v>65</v>
      </c>
      <c r="E58" s="1">
        <v>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t="s">
        <v>82</v>
      </c>
      <c r="O58" s="28" t="s">
        <v>172</v>
      </c>
      <c r="P58" s="42" t="s">
        <v>99</v>
      </c>
      <c r="S58" s="41" t="s">
        <v>102</v>
      </c>
    </row>
    <row r="59" spans="1:19" x14ac:dyDescent="0.25">
      <c r="A59" s="1">
        <v>57</v>
      </c>
      <c r="B59" s="1" t="s">
        <v>173</v>
      </c>
      <c r="C59" s="1" t="s">
        <v>16</v>
      </c>
      <c r="D59" s="1">
        <v>74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t="s">
        <v>150</v>
      </c>
      <c r="O59" s="28" t="s">
        <v>174</v>
      </c>
      <c r="P59" s="42" t="s">
        <v>170</v>
      </c>
      <c r="S59" s="41"/>
    </row>
    <row r="60" spans="1:19" x14ac:dyDescent="0.25">
      <c r="A60" s="1">
        <v>58</v>
      </c>
      <c r="B60" s="1" t="s">
        <v>175</v>
      </c>
      <c r="C60" s="1" t="s">
        <v>16</v>
      </c>
      <c r="D60" s="1">
        <v>64</v>
      </c>
      <c r="E60" s="1">
        <v>7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t="s">
        <v>82</v>
      </c>
      <c r="O60" s="28" t="s">
        <v>176</v>
      </c>
      <c r="P60" s="42" t="s">
        <v>59</v>
      </c>
      <c r="S60" s="41"/>
    </row>
    <row r="61" spans="1:19" x14ac:dyDescent="0.25">
      <c r="A61" s="1">
        <v>59</v>
      </c>
      <c r="B61" s="1" t="s">
        <v>177</v>
      </c>
      <c r="C61" s="1" t="s">
        <v>16</v>
      </c>
      <c r="D61" s="1">
        <v>62</v>
      </c>
      <c r="E61" s="1">
        <v>9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t="s">
        <v>82</v>
      </c>
      <c r="O61" s="28" t="s">
        <v>178</v>
      </c>
      <c r="P61" s="42" t="s">
        <v>65</v>
      </c>
      <c r="S61" s="41"/>
    </row>
    <row r="62" spans="1:19" x14ac:dyDescent="0.25">
      <c r="A62" s="1">
        <v>60</v>
      </c>
      <c r="B62" s="1" t="s">
        <v>179</v>
      </c>
      <c r="C62" s="1" t="s">
        <v>19</v>
      </c>
      <c r="D62" s="1">
        <v>66</v>
      </c>
      <c r="E62" s="1">
        <v>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t="s">
        <v>82</v>
      </c>
      <c r="O62" s="28" t="s">
        <v>180</v>
      </c>
      <c r="P62" s="42" t="s">
        <v>68</v>
      </c>
      <c r="S62" s="41"/>
    </row>
    <row r="63" spans="1:19" x14ac:dyDescent="0.25">
      <c r="A63" s="1">
        <v>61</v>
      </c>
      <c r="B63" s="1" t="s">
        <v>181</v>
      </c>
      <c r="C63" s="1" t="s">
        <v>16</v>
      </c>
      <c r="D63" s="1">
        <v>70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t="s">
        <v>88</v>
      </c>
      <c r="O63" s="28" t="s">
        <v>182</v>
      </c>
      <c r="P63" s="42" t="s">
        <v>72</v>
      </c>
      <c r="S63" s="41"/>
    </row>
    <row r="64" spans="1:19" x14ac:dyDescent="0.25">
      <c r="A64" s="1">
        <v>62</v>
      </c>
      <c r="B64" s="1" t="s">
        <v>183</v>
      </c>
      <c r="C64" s="1" t="s">
        <v>19</v>
      </c>
      <c r="D64" s="1">
        <v>77</v>
      </c>
      <c r="E64" s="1">
        <v>6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t="s">
        <v>82</v>
      </c>
      <c r="O64" s="28" t="s">
        <v>184</v>
      </c>
      <c r="P64" s="42" t="s">
        <v>80</v>
      </c>
    </row>
    <row r="65" spans="1:16" x14ac:dyDescent="0.25">
      <c r="A65" s="1">
        <v>63</v>
      </c>
      <c r="B65" s="1" t="s">
        <v>185</v>
      </c>
      <c r="C65" s="1" t="s">
        <v>16</v>
      </c>
      <c r="D65" s="1">
        <v>69</v>
      </c>
      <c r="E65" s="1">
        <v>8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t="s">
        <v>82</v>
      </c>
      <c r="O65" s="28" t="s">
        <v>186</v>
      </c>
      <c r="P65" s="42" t="s">
        <v>157</v>
      </c>
    </row>
    <row r="66" spans="1:16" x14ac:dyDescent="0.25">
      <c r="A66" s="1">
        <v>64</v>
      </c>
      <c r="B66" s="1" t="s">
        <v>337</v>
      </c>
      <c r="C66" s="1" t="s">
        <v>16</v>
      </c>
      <c r="D66" s="1">
        <v>64</v>
      </c>
      <c r="E66" s="1">
        <v>11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t="s">
        <v>236</v>
      </c>
      <c r="O66" s="28" t="s">
        <v>336</v>
      </c>
      <c r="P66" s="42"/>
    </row>
    <row r="67" spans="1:16" x14ac:dyDescent="0.25">
      <c r="A67" s="1">
        <v>65</v>
      </c>
      <c r="B67" s="1" t="s">
        <v>339</v>
      </c>
      <c r="C67" s="1" t="s">
        <v>19</v>
      </c>
      <c r="D67" s="1">
        <v>67</v>
      </c>
      <c r="E67" s="1">
        <v>9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O67" s="28" t="s">
        <v>338</v>
      </c>
      <c r="P67" s="42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O68" s="28"/>
      <c r="P68" s="42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O69" s="28"/>
      <c r="P69" s="42"/>
    </row>
    <row r="70" spans="1:16" x14ac:dyDescent="0.25">
      <c r="A70" s="1"/>
      <c r="C70" s="1"/>
      <c r="D70" s="1"/>
      <c r="E70" s="1"/>
      <c r="F70" s="1"/>
      <c r="G70" s="1"/>
      <c r="H70" s="1"/>
      <c r="I70" s="1"/>
      <c r="J70" s="1"/>
      <c r="K70" s="1"/>
    </row>
    <row r="71" spans="1:16" x14ac:dyDescent="0.25">
      <c r="A71" t="s">
        <v>187</v>
      </c>
      <c r="D71" s="2">
        <f>AVERAGE(D3:D70)</f>
        <v>68.876923076923077</v>
      </c>
      <c r="E71" s="2">
        <f>AVERAGE(E3:E70)</f>
        <v>7.953846153846154</v>
      </c>
      <c r="F71" s="3">
        <f t="shared" ref="F71:K71" si="0">SUM(F3:F70)</f>
        <v>27</v>
      </c>
      <c r="G71" s="3">
        <f t="shared" si="0"/>
        <v>18</v>
      </c>
      <c r="H71" s="3">
        <f t="shared" si="0"/>
        <v>10</v>
      </c>
      <c r="I71" s="3">
        <f t="shared" si="0"/>
        <v>25</v>
      </c>
      <c r="J71" s="3">
        <f t="shared" si="0"/>
        <v>10</v>
      </c>
      <c r="K71" s="3">
        <f t="shared" si="0"/>
        <v>6</v>
      </c>
    </row>
    <row r="72" spans="1:16" x14ac:dyDescent="0.25">
      <c r="A72" t="s">
        <v>188</v>
      </c>
      <c r="D72" s="2">
        <f>STDEV(D3:D20)</f>
        <v>7.6466063214535973</v>
      </c>
      <c r="E72" s="2">
        <f t="shared" ref="E72:K72" si="1">STDEV(E3:E20)</f>
        <v>3.5558108568473106</v>
      </c>
      <c r="F72" s="2">
        <f t="shared" si="1"/>
        <v>0.50163132570455027</v>
      </c>
      <c r="G72" s="2">
        <f t="shared" si="1"/>
        <v>0.50163132570455027</v>
      </c>
      <c r="H72" s="2">
        <f t="shared" si="1"/>
        <v>0.51130999256491361</v>
      </c>
      <c r="I72" s="2">
        <f t="shared" si="1"/>
        <v>0.51130999256491361</v>
      </c>
      <c r="J72" s="2">
        <f t="shared" si="1"/>
        <v>0.97852763878660121</v>
      </c>
      <c r="K72" s="2">
        <f t="shared" si="1"/>
        <v>0.43723731609760308</v>
      </c>
    </row>
    <row r="73" spans="1:16" x14ac:dyDescent="0.25">
      <c r="A73" t="s">
        <v>189</v>
      </c>
      <c r="D73" s="1">
        <f>MEDIAN(D3:D20)</f>
        <v>68.5</v>
      </c>
      <c r="E73" s="1">
        <f>MEDIAN(E3:E20)</f>
        <v>8</v>
      </c>
      <c r="F73" s="2">
        <f t="shared" ref="F73:K73" si="2">SUM(F3:F20)/18*100</f>
        <v>61.111111111111114</v>
      </c>
      <c r="G73" s="2">
        <f t="shared" si="2"/>
        <v>38.888888888888893</v>
      </c>
      <c r="H73" s="2">
        <f t="shared" si="2"/>
        <v>55.555555555555557</v>
      </c>
      <c r="I73" s="2">
        <f t="shared" si="2"/>
        <v>44.444444444444443</v>
      </c>
      <c r="J73" s="2">
        <f t="shared" si="2"/>
        <v>38.888888888888893</v>
      </c>
      <c r="K73" s="2">
        <f t="shared" si="2"/>
        <v>22.222222222222221</v>
      </c>
    </row>
    <row r="74" spans="1:16" x14ac:dyDescent="0.25">
      <c r="A74" t="s">
        <v>190</v>
      </c>
      <c r="D74" s="1">
        <f>MODE(D3:D20)</f>
        <v>65</v>
      </c>
      <c r="E74" s="1">
        <f>MODE(E3:E20)</f>
        <v>9</v>
      </c>
      <c r="F74" s="1"/>
      <c r="G74" s="1"/>
      <c r="H74" s="1"/>
      <c r="I74" s="1"/>
      <c r="J74" s="1"/>
      <c r="K74" s="1"/>
    </row>
    <row r="75" spans="1:16" x14ac:dyDescent="0.25">
      <c r="A75" t="s">
        <v>191</v>
      </c>
      <c r="E75" t="s">
        <v>192</v>
      </c>
      <c r="J75" s="1" t="s">
        <v>193</v>
      </c>
    </row>
  </sheetData>
  <sortState ref="S1:S63">
    <sortCondition ref="S1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A54" zoomScale="98" zoomScaleNormal="98" workbookViewId="0">
      <selection activeCell="AG70" sqref="AG70"/>
    </sheetView>
  </sheetViews>
  <sheetFormatPr defaultColWidth="11.42578125" defaultRowHeight="15" x14ac:dyDescent="0.25"/>
  <cols>
    <col min="1" max="1" width="3.140625" customWidth="1"/>
    <col min="2" max="2" width="4.7109375" customWidth="1"/>
    <col min="3" max="3" width="2.85546875" customWidth="1"/>
    <col min="4" max="4" width="3.28515625" customWidth="1"/>
    <col min="5" max="6" width="3.7109375" customWidth="1"/>
    <col min="7" max="7" width="4.42578125" customWidth="1"/>
    <col min="8" max="8" width="4.140625" customWidth="1"/>
    <col min="9" max="9" width="3.42578125" customWidth="1"/>
    <col min="10" max="10" width="4" customWidth="1"/>
    <col min="11" max="11" width="5.42578125" customWidth="1"/>
    <col min="12" max="12" width="4.28515625" customWidth="1"/>
    <col min="13" max="13" width="5.28515625" customWidth="1"/>
    <col min="14" max="14" width="6.42578125" customWidth="1"/>
    <col min="15" max="15" width="5" customWidth="1"/>
    <col min="16" max="16" width="5.140625" customWidth="1"/>
    <col min="17" max="17" width="4.7109375" customWidth="1"/>
    <col min="18" max="18" width="5.5703125" customWidth="1"/>
    <col min="19" max="19" width="4.85546875" customWidth="1"/>
    <col min="20" max="20" width="4.5703125" customWidth="1"/>
    <col min="21" max="21" width="5.42578125" customWidth="1"/>
    <col min="22" max="22" width="5.5703125" customWidth="1"/>
    <col min="23" max="23" width="5.7109375" customWidth="1"/>
    <col min="24" max="24" width="5.140625" customWidth="1"/>
    <col min="25" max="25" width="5.28515625" customWidth="1"/>
    <col min="26" max="26" width="5.5703125" customWidth="1"/>
    <col min="27" max="27" width="4.140625" customWidth="1"/>
    <col min="28" max="28" width="4.85546875" customWidth="1"/>
    <col min="29" max="29" width="4" customWidth="1"/>
    <col min="30" max="30" width="4.5703125" customWidth="1"/>
    <col min="31" max="31" width="4.85546875" customWidth="1"/>
    <col min="32" max="32" width="4.28515625" customWidth="1"/>
    <col min="33" max="33" width="6.140625" customWidth="1"/>
  </cols>
  <sheetData>
    <row r="1" spans="1:35" x14ac:dyDescent="0.25">
      <c r="A1" s="1" t="s">
        <v>194</v>
      </c>
      <c r="B1" s="1" t="s">
        <v>1</v>
      </c>
      <c r="C1" s="1" t="s">
        <v>2</v>
      </c>
      <c r="D1" s="4" t="s">
        <v>3</v>
      </c>
      <c r="E1" s="4" t="s">
        <v>195</v>
      </c>
      <c r="F1" s="4" t="s">
        <v>196</v>
      </c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5" x14ac:dyDescent="0.25">
      <c r="A2" s="1"/>
      <c r="B2" s="1"/>
      <c r="C2" s="1"/>
      <c r="D2" s="4"/>
      <c r="E2" s="4"/>
      <c r="F2" s="4" t="s">
        <v>197</v>
      </c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5" x14ac:dyDescent="0.25">
      <c r="A3" s="1"/>
      <c r="B3" s="1"/>
      <c r="C3" s="1"/>
      <c r="D3" s="4"/>
      <c r="E3" s="4"/>
      <c r="F3" s="4" t="s">
        <v>198</v>
      </c>
      <c r="G3" s="4"/>
      <c r="H3" s="4"/>
      <c r="I3" s="4" t="s">
        <v>199</v>
      </c>
      <c r="J3" s="4"/>
      <c r="K3" s="4"/>
      <c r="L3" s="5" t="s">
        <v>200</v>
      </c>
      <c r="M3" s="5"/>
      <c r="N3" s="5"/>
      <c r="O3" s="5"/>
      <c r="P3" s="5"/>
      <c r="Q3" s="5"/>
      <c r="R3" s="5" t="s">
        <v>201</v>
      </c>
      <c r="S3" s="5"/>
      <c r="T3" s="5"/>
      <c r="U3" s="5"/>
      <c r="V3" s="5"/>
      <c r="W3" s="5" t="s">
        <v>202</v>
      </c>
      <c r="X3" s="5"/>
      <c r="Y3" s="5"/>
      <c r="Z3" s="5" t="s">
        <v>203</v>
      </c>
      <c r="AA3" s="5"/>
      <c r="AB3" s="5"/>
      <c r="AC3" s="5"/>
      <c r="AD3" s="5"/>
      <c r="AE3" s="5"/>
      <c r="AF3" s="5"/>
      <c r="AG3" s="5"/>
    </row>
    <row r="4" spans="1:35" x14ac:dyDescent="0.25">
      <c r="A4" s="1"/>
      <c r="B4" s="1"/>
      <c r="C4" s="1"/>
      <c r="D4" s="4"/>
      <c r="E4" s="4" t="s">
        <v>204</v>
      </c>
      <c r="F4" s="4" t="s">
        <v>205</v>
      </c>
      <c r="G4" s="4" t="s">
        <v>206</v>
      </c>
      <c r="H4" s="4" t="s">
        <v>207</v>
      </c>
      <c r="I4" s="4" t="s">
        <v>208</v>
      </c>
      <c r="J4" s="4" t="s">
        <v>209</v>
      </c>
      <c r="K4" s="6" t="s">
        <v>210</v>
      </c>
      <c r="L4" s="4" t="s">
        <v>211</v>
      </c>
      <c r="M4" s="4" t="s">
        <v>212</v>
      </c>
      <c r="N4" s="4" t="s">
        <v>213</v>
      </c>
      <c r="O4" s="4" t="s">
        <v>214</v>
      </c>
      <c r="P4" s="4" t="s">
        <v>215</v>
      </c>
      <c r="Q4" s="4" t="s">
        <v>216</v>
      </c>
      <c r="R4" s="5" t="s">
        <v>217</v>
      </c>
      <c r="S4" s="5" t="s">
        <v>218</v>
      </c>
      <c r="T4" s="5" t="s">
        <v>219</v>
      </c>
      <c r="U4" s="5" t="s">
        <v>220</v>
      </c>
      <c r="V4" s="5" t="s">
        <v>221</v>
      </c>
      <c r="W4" s="5" t="s">
        <v>222</v>
      </c>
      <c r="X4" s="5" t="s">
        <v>223</v>
      </c>
      <c r="Y4" s="5" t="s">
        <v>224</v>
      </c>
      <c r="Z4" s="5" t="s">
        <v>225</v>
      </c>
      <c r="AA4" s="5" t="s">
        <v>226</v>
      </c>
      <c r="AB4" s="5" t="s">
        <v>227</v>
      </c>
      <c r="AC4" s="5" t="s">
        <v>228</v>
      </c>
      <c r="AD4" s="5" t="s">
        <v>229</v>
      </c>
      <c r="AE4" s="5" t="s">
        <v>230</v>
      </c>
      <c r="AF4" s="5" t="s">
        <v>231</v>
      </c>
      <c r="AG4" s="5"/>
    </row>
    <row r="5" spans="1:35" x14ac:dyDescent="0.25">
      <c r="A5" s="22">
        <v>1</v>
      </c>
      <c r="B5" s="22" t="s">
        <v>15</v>
      </c>
      <c r="C5" s="22" t="s">
        <v>16</v>
      </c>
      <c r="D5" s="22">
        <v>59</v>
      </c>
      <c r="E5" s="22">
        <v>12</v>
      </c>
      <c r="F5" s="22">
        <v>3</v>
      </c>
      <c r="G5" s="22">
        <v>2</v>
      </c>
      <c r="H5" s="22">
        <v>1</v>
      </c>
      <c r="I5" s="22">
        <v>4</v>
      </c>
      <c r="J5" s="22">
        <v>15</v>
      </c>
      <c r="K5" s="22">
        <v>3</v>
      </c>
      <c r="L5" s="22">
        <v>4</v>
      </c>
      <c r="M5" s="22">
        <v>8</v>
      </c>
      <c r="N5" s="22">
        <v>5</v>
      </c>
      <c r="O5" s="22">
        <v>5</v>
      </c>
      <c r="P5" s="22">
        <v>6</v>
      </c>
      <c r="Q5" s="22">
        <v>7</v>
      </c>
      <c r="R5" s="22">
        <v>8</v>
      </c>
      <c r="S5" s="22">
        <v>4</v>
      </c>
      <c r="T5" s="22">
        <v>6</v>
      </c>
      <c r="U5" s="22">
        <v>2</v>
      </c>
      <c r="V5" s="22">
        <v>2</v>
      </c>
      <c r="W5" s="22">
        <v>3</v>
      </c>
      <c r="X5" s="22">
        <v>1</v>
      </c>
      <c r="Y5" s="22">
        <v>1</v>
      </c>
      <c r="Z5" s="22">
        <v>6</v>
      </c>
      <c r="AA5" s="22">
        <v>2</v>
      </c>
      <c r="AB5" s="22">
        <v>1</v>
      </c>
      <c r="AC5" s="22">
        <v>2</v>
      </c>
      <c r="AD5" s="22">
        <v>2</v>
      </c>
      <c r="AE5" s="22">
        <v>2</v>
      </c>
      <c r="AF5" s="22">
        <v>2</v>
      </c>
      <c r="AG5" s="33">
        <f t="shared" ref="AG5:AG48" si="0">SUM(F5:AF5)</f>
        <v>107</v>
      </c>
      <c r="AH5" s="22" t="s">
        <v>232</v>
      </c>
      <c r="AI5" s="1">
        <v>1</v>
      </c>
    </row>
    <row r="6" spans="1:35" x14ac:dyDescent="0.25">
      <c r="A6" s="22">
        <v>2</v>
      </c>
      <c r="B6" s="22" t="s">
        <v>18</v>
      </c>
      <c r="C6" s="22" t="s">
        <v>19</v>
      </c>
      <c r="D6" s="22">
        <v>69</v>
      </c>
      <c r="E6" s="22">
        <v>9</v>
      </c>
      <c r="F6" s="22">
        <v>3</v>
      </c>
      <c r="G6" s="22">
        <v>2</v>
      </c>
      <c r="H6" s="22">
        <v>1</v>
      </c>
      <c r="I6" s="22">
        <v>2</v>
      </c>
      <c r="J6" s="22">
        <v>5</v>
      </c>
      <c r="K6" s="22">
        <v>3</v>
      </c>
      <c r="L6" s="22">
        <v>4</v>
      </c>
      <c r="M6" s="22">
        <v>9</v>
      </c>
      <c r="N6" s="22">
        <v>0</v>
      </c>
      <c r="O6" s="22">
        <v>3</v>
      </c>
      <c r="P6" s="22">
        <v>6</v>
      </c>
      <c r="Q6" s="22">
        <v>9</v>
      </c>
      <c r="R6" s="22">
        <v>8</v>
      </c>
      <c r="S6" s="22">
        <v>3</v>
      </c>
      <c r="T6" s="22">
        <v>5</v>
      </c>
      <c r="U6" s="22">
        <v>3</v>
      </c>
      <c r="V6" s="22">
        <v>2</v>
      </c>
      <c r="W6" s="22">
        <v>3</v>
      </c>
      <c r="X6" s="22">
        <v>1</v>
      </c>
      <c r="Y6" s="22">
        <v>1</v>
      </c>
      <c r="Z6" s="22">
        <v>3</v>
      </c>
      <c r="AA6" s="22">
        <v>2</v>
      </c>
      <c r="AB6" s="22">
        <v>0</v>
      </c>
      <c r="AC6" s="22">
        <v>1</v>
      </c>
      <c r="AD6" s="22">
        <v>2</v>
      </c>
      <c r="AE6" s="22">
        <v>2</v>
      </c>
      <c r="AF6" s="22">
        <v>2</v>
      </c>
      <c r="AG6" s="33">
        <f t="shared" si="0"/>
        <v>85</v>
      </c>
      <c r="AH6" s="22" t="s">
        <v>232</v>
      </c>
      <c r="AI6" s="1">
        <v>2</v>
      </c>
    </row>
    <row r="7" spans="1:35" x14ac:dyDescent="0.25">
      <c r="A7" s="1">
        <v>3</v>
      </c>
      <c r="B7" s="1" t="s">
        <v>21</v>
      </c>
      <c r="C7" s="1" t="s">
        <v>16</v>
      </c>
      <c r="D7" s="1">
        <v>55</v>
      </c>
      <c r="E7" s="1">
        <v>12</v>
      </c>
      <c r="F7" s="1">
        <v>3</v>
      </c>
      <c r="G7" s="1">
        <v>2</v>
      </c>
      <c r="H7" s="1">
        <v>1</v>
      </c>
      <c r="I7" s="1">
        <v>3</v>
      </c>
      <c r="J7" s="1">
        <v>14</v>
      </c>
      <c r="K7" s="1">
        <v>5</v>
      </c>
      <c r="L7" s="1">
        <v>4</v>
      </c>
      <c r="M7" s="1">
        <v>12</v>
      </c>
      <c r="N7" s="1">
        <v>3</v>
      </c>
      <c r="O7" s="1">
        <v>5</v>
      </c>
      <c r="P7" s="1">
        <v>4</v>
      </c>
      <c r="Q7" s="1">
        <v>9</v>
      </c>
      <c r="R7" s="1">
        <v>8</v>
      </c>
      <c r="S7" s="1">
        <v>4</v>
      </c>
      <c r="T7" s="1">
        <v>5</v>
      </c>
      <c r="U7" s="1">
        <v>2</v>
      </c>
      <c r="V7" s="1">
        <v>2</v>
      </c>
      <c r="W7" s="1">
        <v>3</v>
      </c>
      <c r="X7" s="1">
        <v>1</v>
      </c>
      <c r="Y7" s="1">
        <v>1</v>
      </c>
      <c r="Z7" s="1">
        <v>6</v>
      </c>
      <c r="AA7" s="1">
        <v>3</v>
      </c>
      <c r="AB7" s="1">
        <v>1</v>
      </c>
      <c r="AC7" s="1">
        <v>2</v>
      </c>
      <c r="AD7" s="1">
        <v>2</v>
      </c>
      <c r="AE7" s="1">
        <v>2</v>
      </c>
      <c r="AF7" s="1">
        <v>2</v>
      </c>
      <c r="AG7" s="33">
        <f t="shared" si="0"/>
        <v>109</v>
      </c>
      <c r="AH7" s="1" t="s">
        <v>232</v>
      </c>
      <c r="AI7" s="1">
        <v>3</v>
      </c>
    </row>
    <row r="8" spans="1:35" x14ac:dyDescent="0.25">
      <c r="A8" s="1">
        <v>4</v>
      </c>
      <c r="B8" s="1" t="s">
        <v>22</v>
      </c>
      <c r="C8" s="1" t="s">
        <v>16</v>
      </c>
      <c r="D8" s="1">
        <v>57</v>
      </c>
      <c r="E8" s="1">
        <v>5</v>
      </c>
      <c r="F8" s="1">
        <v>3</v>
      </c>
      <c r="G8" s="1">
        <v>2</v>
      </c>
      <c r="H8" s="1">
        <v>1</v>
      </c>
      <c r="I8" s="1">
        <v>2</v>
      </c>
      <c r="J8" s="1">
        <v>9</v>
      </c>
      <c r="K8" s="1">
        <v>4</v>
      </c>
      <c r="L8" s="1">
        <v>5</v>
      </c>
      <c r="M8" s="1">
        <v>9</v>
      </c>
      <c r="N8" s="1">
        <v>4</v>
      </c>
      <c r="O8" s="1">
        <v>4</v>
      </c>
      <c r="P8" s="1">
        <v>5</v>
      </c>
      <c r="Q8" s="1">
        <v>6</v>
      </c>
      <c r="R8" s="1">
        <v>8</v>
      </c>
      <c r="S8" s="1">
        <v>4</v>
      </c>
      <c r="T8" s="1">
        <v>5</v>
      </c>
      <c r="U8" s="1">
        <v>2</v>
      </c>
      <c r="V8" s="1">
        <v>2</v>
      </c>
      <c r="W8" s="1">
        <v>3</v>
      </c>
      <c r="X8" s="1">
        <v>1</v>
      </c>
      <c r="Y8" s="11">
        <v>0</v>
      </c>
      <c r="Z8" s="1">
        <v>2</v>
      </c>
      <c r="AA8" s="1">
        <v>1</v>
      </c>
      <c r="AB8" s="1">
        <v>0</v>
      </c>
      <c r="AC8" s="1">
        <v>1</v>
      </c>
      <c r="AD8" s="1">
        <v>2</v>
      </c>
      <c r="AE8" s="1">
        <v>2</v>
      </c>
      <c r="AF8" s="1">
        <v>2</v>
      </c>
      <c r="AG8" s="33">
        <f t="shared" si="0"/>
        <v>89</v>
      </c>
      <c r="AH8" s="1" t="s">
        <v>233</v>
      </c>
      <c r="AI8" s="1">
        <v>4</v>
      </c>
    </row>
    <row r="9" spans="1:35" x14ac:dyDescent="0.25">
      <c r="A9" s="22">
        <v>5</v>
      </c>
      <c r="B9" s="22" t="s">
        <v>24</v>
      </c>
      <c r="C9" s="22" t="s">
        <v>16</v>
      </c>
      <c r="D9" s="22">
        <v>61</v>
      </c>
      <c r="E9" s="22">
        <v>9</v>
      </c>
      <c r="F9" s="22">
        <v>3</v>
      </c>
      <c r="G9" s="22">
        <v>2</v>
      </c>
      <c r="H9" s="22">
        <v>1</v>
      </c>
      <c r="I9" s="22">
        <v>4</v>
      </c>
      <c r="J9" s="22">
        <v>15</v>
      </c>
      <c r="K9" s="22">
        <v>5</v>
      </c>
      <c r="L9" s="22">
        <v>5</v>
      </c>
      <c r="M9" s="22">
        <v>10.5</v>
      </c>
      <c r="N9" s="22">
        <v>5</v>
      </c>
      <c r="O9" s="22">
        <v>5</v>
      </c>
      <c r="P9" s="22">
        <v>6</v>
      </c>
      <c r="Q9" s="22">
        <v>8.5</v>
      </c>
      <c r="R9" s="22">
        <v>8</v>
      </c>
      <c r="S9" s="22">
        <v>4</v>
      </c>
      <c r="T9" s="22">
        <v>6</v>
      </c>
      <c r="U9" s="22">
        <v>3</v>
      </c>
      <c r="V9" s="22">
        <v>2</v>
      </c>
      <c r="W9" s="22">
        <v>3</v>
      </c>
      <c r="X9" s="22">
        <v>1</v>
      </c>
      <c r="Y9" s="22">
        <v>1</v>
      </c>
      <c r="Z9" s="22">
        <v>5</v>
      </c>
      <c r="AA9" s="22">
        <v>3</v>
      </c>
      <c r="AB9" s="22">
        <v>0</v>
      </c>
      <c r="AC9" s="22">
        <v>2</v>
      </c>
      <c r="AD9" s="22">
        <v>2</v>
      </c>
      <c r="AE9" s="22">
        <v>2</v>
      </c>
      <c r="AF9" s="22">
        <v>2</v>
      </c>
      <c r="AG9" s="33">
        <f t="shared" si="0"/>
        <v>114</v>
      </c>
      <c r="AH9" s="22" t="s">
        <v>234</v>
      </c>
      <c r="AI9" s="1">
        <v>5</v>
      </c>
    </row>
    <row r="10" spans="1:35" x14ac:dyDescent="0.25">
      <c r="A10" s="22">
        <v>6</v>
      </c>
      <c r="B10" s="22" t="s">
        <v>26</v>
      </c>
      <c r="C10" s="22" t="s">
        <v>19</v>
      </c>
      <c r="D10" s="22">
        <v>65</v>
      </c>
      <c r="E10" s="22">
        <v>11</v>
      </c>
      <c r="F10" s="22">
        <v>3</v>
      </c>
      <c r="G10" s="22">
        <v>2</v>
      </c>
      <c r="H10" s="22">
        <v>1</v>
      </c>
      <c r="I10" s="22">
        <v>3</v>
      </c>
      <c r="J10" s="22">
        <v>8</v>
      </c>
      <c r="K10" s="22">
        <v>4</v>
      </c>
      <c r="L10" s="22">
        <v>5</v>
      </c>
      <c r="M10" s="22">
        <v>8</v>
      </c>
      <c r="N10" s="22">
        <v>0</v>
      </c>
      <c r="O10" s="22">
        <v>4</v>
      </c>
      <c r="P10" s="22">
        <v>6</v>
      </c>
      <c r="Q10" s="22">
        <v>6</v>
      </c>
      <c r="R10" s="22">
        <v>8</v>
      </c>
      <c r="S10" s="22">
        <v>4</v>
      </c>
      <c r="T10" s="22">
        <v>6</v>
      </c>
      <c r="U10" s="22">
        <v>2</v>
      </c>
      <c r="V10" s="22">
        <v>1</v>
      </c>
      <c r="W10" s="22">
        <v>3</v>
      </c>
      <c r="X10" s="22">
        <v>1</v>
      </c>
      <c r="Y10" s="22">
        <v>1</v>
      </c>
      <c r="Z10" s="22">
        <v>5</v>
      </c>
      <c r="AA10" s="22">
        <v>1</v>
      </c>
      <c r="AB10" s="22">
        <v>0</v>
      </c>
      <c r="AC10" s="22">
        <v>2</v>
      </c>
      <c r="AD10" s="22">
        <v>1</v>
      </c>
      <c r="AE10" s="22">
        <v>1</v>
      </c>
      <c r="AF10" s="22">
        <v>1</v>
      </c>
      <c r="AG10" s="33">
        <f t="shared" si="0"/>
        <v>87</v>
      </c>
      <c r="AH10" s="22" t="s">
        <v>235</v>
      </c>
      <c r="AI10" s="1">
        <v>6</v>
      </c>
    </row>
    <row r="11" spans="1:35" x14ac:dyDescent="0.25">
      <c r="A11" s="1">
        <v>7</v>
      </c>
      <c r="B11" s="1" t="s">
        <v>28</v>
      </c>
      <c r="C11" s="1" t="s">
        <v>16</v>
      </c>
      <c r="D11" s="1">
        <v>75</v>
      </c>
      <c r="E11" s="1">
        <v>7</v>
      </c>
      <c r="F11" s="1">
        <v>3</v>
      </c>
      <c r="G11" s="1">
        <v>2</v>
      </c>
      <c r="H11" s="1">
        <v>1</v>
      </c>
      <c r="I11" s="1">
        <v>4</v>
      </c>
      <c r="J11" s="1">
        <v>6</v>
      </c>
      <c r="K11" s="11">
        <v>2</v>
      </c>
      <c r="L11" s="1">
        <v>4</v>
      </c>
      <c r="M11" s="1">
        <v>11.5</v>
      </c>
      <c r="N11" s="1">
        <v>4</v>
      </c>
      <c r="O11" s="1">
        <v>5</v>
      </c>
      <c r="P11" s="1">
        <v>6</v>
      </c>
      <c r="Q11" s="1">
        <v>8.5</v>
      </c>
      <c r="R11" s="1">
        <v>8</v>
      </c>
      <c r="S11" s="1">
        <v>4</v>
      </c>
      <c r="T11" s="1">
        <v>5</v>
      </c>
      <c r="U11" s="1">
        <v>3</v>
      </c>
      <c r="V11" s="1">
        <v>2</v>
      </c>
      <c r="W11" s="1">
        <v>3</v>
      </c>
      <c r="X11" s="1">
        <v>1</v>
      </c>
      <c r="Y11" s="1">
        <v>1</v>
      </c>
      <c r="Z11" s="1">
        <v>5</v>
      </c>
      <c r="AA11" s="1">
        <v>1</v>
      </c>
      <c r="AB11" s="1">
        <v>0</v>
      </c>
      <c r="AC11" s="1">
        <v>2</v>
      </c>
      <c r="AD11" s="1">
        <v>2</v>
      </c>
      <c r="AE11" s="1">
        <v>2</v>
      </c>
      <c r="AF11" s="1">
        <v>2</v>
      </c>
      <c r="AG11" s="33">
        <f t="shared" si="0"/>
        <v>98</v>
      </c>
      <c r="AH11" s="1" t="s">
        <v>232</v>
      </c>
      <c r="AI11" s="1">
        <v>7</v>
      </c>
    </row>
    <row r="12" spans="1:35" x14ac:dyDescent="0.25">
      <c r="A12" s="1">
        <v>8</v>
      </c>
      <c r="B12" s="1" t="s">
        <v>30</v>
      </c>
      <c r="C12" s="1" t="s">
        <v>16</v>
      </c>
      <c r="D12" s="1">
        <v>70</v>
      </c>
      <c r="E12" s="1">
        <v>9</v>
      </c>
      <c r="F12" s="1">
        <v>3</v>
      </c>
      <c r="G12" s="1">
        <v>2</v>
      </c>
      <c r="H12" s="1">
        <v>1</v>
      </c>
      <c r="I12" s="1">
        <v>3</v>
      </c>
      <c r="J12" s="1">
        <v>10</v>
      </c>
      <c r="K12" s="11">
        <v>1</v>
      </c>
      <c r="L12" s="1">
        <v>4</v>
      </c>
      <c r="M12" s="1">
        <v>10</v>
      </c>
      <c r="N12" s="11">
        <v>0</v>
      </c>
      <c r="O12" s="1">
        <v>2</v>
      </c>
      <c r="P12" s="1">
        <v>4</v>
      </c>
      <c r="Q12" s="1">
        <v>7</v>
      </c>
      <c r="R12" s="1">
        <v>8</v>
      </c>
      <c r="S12" s="1">
        <v>4</v>
      </c>
      <c r="T12" s="1">
        <v>5</v>
      </c>
      <c r="U12" s="1">
        <v>3</v>
      </c>
      <c r="V12" s="1">
        <v>1</v>
      </c>
      <c r="W12" s="1">
        <v>3</v>
      </c>
      <c r="X12" s="1">
        <v>1</v>
      </c>
      <c r="Y12" s="1">
        <v>1</v>
      </c>
      <c r="Z12" s="1">
        <v>5</v>
      </c>
      <c r="AA12" s="1">
        <v>2</v>
      </c>
      <c r="AB12" s="1">
        <v>0</v>
      </c>
      <c r="AC12" s="1">
        <v>2</v>
      </c>
      <c r="AD12" s="1">
        <v>1</v>
      </c>
      <c r="AE12" s="1">
        <v>1</v>
      </c>
      <c r="AF12" s="1">
        <v>2</v>
      </c>
      <c r="AG12" s="33">
        <f t="shared" si="0"/>
        <v>86</v>
      </c>
      <c r="AH12" s="1" t="s">
        <v>232</v>
      </c>
      <c r="AI12" s="1">
        <v>8</v>
      </c>
    </row>
    <row r="13" spans="1:35" x14ac:dyDescent="0.25">
      <c r="A13" s="22">
        <v>9</v>
      </c>
      <c r="B13" s="51" t="s">
        <v>31</v>
      </c>
      <c r="C13" s="22" t="s">
        <v>16</v>
      </c>
      <c r="D13" s="22">
        <v>68</v>
      </c>
      <c r="E13" s="22">
        <v>5</v>
      </c>
      <c r="F13" s="22">
        <v>3</v>
      </c>
      <c r="G13" s="22">
        <v>2</v>
      </c>
      <c r="H13" s="22">
        <v>1</v>
      </c>
      <c r="I13" s="22">
        <v>3</v>
      </c>
      <c r="J13" s="22">
        <v>8</v>
      </c>
      <c r="K13" s="52">
        <v>2</v>
      </c>
      <c r="L13" s="22">
        <v>4</v>
      </c>
      <c r="M13" s="22">
        <v>9</v>
      </c>
      <c r="N13" s="22">
        <v>2</v>
      </c>
      <c r="O13" s="22">
        <v>2</v>
      </c>
      <c r="P13" s="22">
        <v>4</v>
      </c>
      <c r="Q13" s="22">
        <v>6</v>
      </c>
      <c r="R13" s="22">
        <v>8</v>
      </c>
      <c r="S13" s="22">
        <v>4</v>
      </c>
      <c r="T13" s="22">
        <v>3</v>
      </c>
      <c r="U13" s="22">
        <v>2</v>
      </c>
      <c r="V13" s="22">
        <v>2</v>
      </c>
      <c r="W13" s="22">
        <v>3</v>
      </c>
      <c r="X13" s="22">
        <v>1</v>
      </c>
      <c r="Y13" s="22">
        <v>1</v>
      </c>
      <c r="Z13" s="22">
        <v>4</v>
      </c>
      <c r="AA13" s="22">
        <v>3</v>
      </c>
      <c r="AB13" s="22">
        <v>0</v>
      </c>
      <c r="AC13" s="22">
        <v>1</v>
      </c>
      <c r="AD13" s="22">
        <v>1</v>
      </c>
      <c r="AE13" s="22">
        <v>1</v>
      </c>
      <c r="AF13" s="22">
        <v>1</v>
      </c>
      <c r="AG13" s="33">
        <f t="shared" si="0"/>
        <v>81</v>
      </c>
      <c r="AH13" s="22" t="s">
        <v>232</v>
      </c>
      <c r="AI13" s="1">
        <v>9</v>
      </c>
    </row>
    <row r="14" spans="1:35" x14ac:dyDescent="0.25">
      <c r="A14" s="22">
        <v>10</v>
      </c>
      <c r="B14" s="51" t="s">
        <v>33</v>
      </c>
      <c r="C14" s="22" t="s">
        <v>16</v>
      </c>
      <c r="D14" s="22">
        <v>63</v>
      </c>
      <c r="E14" s="22">
        <v>9</v>
      </c>
      <c r="F14" s="22">
        <v>3</v>
      </c>
      <c r="G14" s="22">
        <v>2</v>
      </c>
      <c r="H14" s="22">
        <v>1</v>
      </c>
      <c r="I14" s="22">
        <v>3</v>
      </c>
      <c r="J14" s="22">
        <v>15</v>
      </c>
      <c r="K14" s="22">
        <v>5</v>
      </c>
      <c r="L14" s="22">
        <v>5</v>
      </c>
      <c r="M14" s="43">
        <v>4</v>
      </c>
      <c r="N14" s="22">
        <v>4</v>
      </c>
      <c r="O14" s="22">
        <v>3</v>
      </c>
      <c r="P14" s="22">
        <v>6</v>
      </c>
      <c r="Q14" s="22">
        <v>2</v>
      </c>
      <c r="R14" s="22">
        <v>8</v>
      </c>
      <c r="S14" s="22">
        <v>4</v>
      </c>
      <c r="T14" s="22">
        <v>5</v>
      </c>
      <c r="U14" s="22">
        <v>2</v>
      </c>
      <c r="V14" s="22">
        <v>1</v>
      </c>
      <c r="W14" s="22">
        <v>3</v>
      </c>
      <c r="X14" s="22">
        <v>1</v>
      </c>
      <c r="Y14" s="22">
        <v>1</v>
      </c>
      <c r="Z14" s="22">
        <v>5</v>
      </c>
      <c r="AA14" s="22">
        <v>3</v>
      </c>
      <c r="AB14" s="22">
        <v>0</v>
      </c>
      <c r="AC14" s="22">
        <v>1</v>
      </c>
      <c r="AD14" s="22">
        <v>1</v>
      </c>
      <c r="AE14" s="22">
        <v>1</v>
      </c>
      <c r="AF14" s="22">
        <v>1</v>
      </c>
      <c r="AG14" s="33">
        <f t="shared" si="0"/>
        <v>90</v>
      </c>
      <c r="AH14" s="22" t="s">
        <v>235</v>
      </c>
      <c r="AI14" s="1">
        <v>10</v>
      </c>
    </row>
    <row r="15" spans="1:35" s="8" customFormat="1" x14ac:dyDescent="0.25">
      <c r="A15" s="7">
        <v>11</v>
      </c>
      <c r="B15" s="7" t="s">
        <v>35</v>
      </c>
      <c r="C15" s="7" t="s">
        <v>16</v>
      </c>
      <c r="D15" s="7">
        <v>80</v>
      </c>
      <c r="E15" s="7">
        <v>0</v>
      </c>
      <c r="F15" s="7"/>
      <c r="G15" s="7"/>
      <c r="H15" s="7">
        <v>1</v>
      </c>
      <c r="I15" s="7">
        <v>2</v>
      </c>
      <c r="J15" s="7"/>
      <c r="K15" s="7"/>
      <c r="L15" s="7">
        <v>3</v>
      </c>
      <c r="M15" s="7"/>
      <c r="N15" s="7"/>
      <c r="O15" s="7"/>
      <c r="P15" s="7"/>
      <c r="Q15" s="7"/>
      <c r="R15" s="7">
        <v>8</v>
      </c>
      <c r="S15" s="7">
        <v>4</v>
      </c>
      <c r="T15" s="7"/>
      <c r="U15" s="7">
        <v>4</v>
      </c>
      <c r="V15" s="7"/>
      <c r="W15" s="7"/>
      <c r="X15" s="7"/>
      <c r="Y15" s="7"/>
      <c r="Z15" s="7">
        <v>4</v>
      </c>
      <c r="AA15" s="7"/>
      <c r="AB15" s="7"/>
      <c r="AC15" s="7"/>
      <c r="AD15" s="7"/>
      <c r="AE15" s="7"/>
      <c r="AF15" s="7"/>
      <c r="AG15" s="33">
        <f t="shared" si="0"/>
        <v>26</v>
      </c>
      <c r="AH15" s="7"/>
      <c r="AI15" s="7">
        <v>11</v>
      </c>
    </row>
    <row r="16" spans="1:35" s="8" customFormat="1" x14ac:dyDescent="0.25">
      <c r="A16" s="7">
        <v>12</v>
      </c>
      <c r="B16" s="7" t="s">
        <v>36</v>
      </c>
      <c r="C16" s="7" t="s">
        <v>19</v>
      </c>
      <c r="D16" s="7">
        <v>82</v>
      </c>
      <c r="E16" s="7">
        <v>6</v>
      </c>
      <c r="F16" s="7">
        <v>1</v>
      </c>
      <c r="G16" s="7">
        <v>2</v>
      </c>
      <c r="H16" s="7">
        <v>1</v>
      </c>
      <c r="I16" s="7">
        <v>1</v>
      </c>
      <c r="J16" s="7"/>
      <c r="K16" s="7">
        <v>3</v>
      </c>
      <c r="L16" s="7">
        <v>3</v>
      </c>
      <c r="M16" s="7">
        <v>1</v>
      </c>
      <c r="N16" s="7"/>
      <c r="O16" s="7">
        <v>2</v>
      </c>
      <c r="P16" s="7">
        <v>6</v>
      </c>
      <c r="Q16" s="7"/>
      <c r="R16" s="7">
        <v>6</v>
      </c>
      <c r="S16" s="7">
        <v>3</v>
      </c>
      <c r="T16" s="7">
        <v>5</v>
      </c>
      <c r="U16" s="7">
        <v>2</v>
      </c>
      <c r="V16" s="7">
        <v>1</v>
      </c>
      <c r="W16" s="7"/>
      <c r="X16" s="7"/>
      <c r="Y16" s="7"/>
      <c r="Z16" s="7">
        <v>3</v>
      </c>
      <c r="AA16" s="7">
        <v>1</v>
      </c>
      <c r="AB16" s="7"/>
      <c r="AC16" s="7">
        <v>1</v>
      </c>
      <c r="AD16" s="7">
        <v>1</v>
      </c>
      <c r="AE16" s="7">
        <v>1</v>
      </c>
      <c r="AF16" s="7">
        <v>1</v>
      </c>
      <c r="AG16" s="33">
        <f t="shared" si="0"/>
        <v>45</v>
      </c>
      <c r="AH16" s="7"/>
      <c r="AI16" s="7">
        <v>12</v>
      </c>
    </row>
    <row r="17" spans="1:35" s="10" customFormat="1" x14ac:dyDescent="0.25">
      <c r="A17" s="9">
        <v>13</v>
      </c>
      <c r="B17" s="9" t="s">
        <v>37</v>
      </c>
      <c r="C17" s="9" t="s">
        <v>16</v>
      </c>
      <c r="D17" s="9">
        <v>75</v>
      </c>
      <c r="E17" s="9">
        <v>0</v>
      </c>
      <c r="F17" s="9">
        <v>3</v>
      </c>
      <c r="G17" s="9">
        <v>1</v>
      </c>
      <c r="H17" s="9">
        <v>1</v>
      </c>
      <c r="I17" s="9">
        <v>0</v>
      </c>
      <c r="J17" s="9">
        <v>2</v>
      </c>
      <c r="K17" s="9">
        <v>0</v>
      </c>
      <c r="L17" s="9">
        <v>3</v>
      </c>
      <c r="M17" s="9">
        <v>5</v>
      </c>
      <c r="N17" s="9"/>
      <c r="O17" s="9"/>
      <c r="P17" s="9"/>
      <c r="Q17" s="9"/>
      <c r="R17" s="9">
        <v>7</v>
      </c>
      <c r="S17" s="9">
        <v>4</v>
      </c>
      <c r="T17" s="9">
        <v>4</v>
      </c>
      <c r="U17" s="9">
        <v>2</v>
      </c>
      <c r="V17" s="9">
        <v>0</v>
      </c>
      <c r="W17" s="9"/>
      <c r="X17" s="9"/>
      <c r="Y17" s="9"/>
      <c r="Z17" s="9"/>
      <c r="AA17" s="9"/>
      <c r="AB17" s="9"/>
      <c r="AC17" s="9">
        <v>2</v>
      </c>
      <c r="AD17" s="9">
        <v>2</v>
      </c>
      <c r="AE17" s="9">
        <v>1</v>
      </c>
      <c r="AF17" s="9">
        <v>1</v>
      </c>
      <c r="AG17" s="33">
        <f t="shared" si="0"/>
        <v>38</v>
      </c>
      <c r="AH17" s="9"/>
      <c r="AI17" s="9">
        <v>13</v>
      </c>
    </row>
    <row r="18" spans="1:35" x14ac:dyDescent="0.25">
      <c r="A18" s="1">
        <v>14</v>
      </c>
      <c r="B18" s="1" t="s">
        <v>40</v>
      </c>
      <c r="C18" s="1" t="s">
        <v>19</v>
      </c>
      <c r="D18" s="1">
        <v>67</v>
      </c>
      <c r="E18" s="1">
        <v>6</v>
      </c>
      <c r="F18" s="1">
        <v>3</v>
      </c>
      <c r="G18" s="1">
        <v>2</v>
      </c>
      <c r="H18" s="1">
        <v>1</v>
      </c>
      <c r="I18" s="1">
        <v>3</v>
      </c>
      <c r="J18" s="1">
        <v>14</v>
      </c>
      <c r="K18" s="1">
        <v>5</v>
      </c>
      <c r="L18" s="1">
        <v>4</v>
      </c>
      <c r="M18" s="1">
        <v>12</v>
      </c>
      <c r="N18" s="11">
        <v>0</v>
      </c>
      <c r="O18" s="1">
        <v>1</v>
      </c>
      <c r="P18" s="1">
        <v>5</v>
      </c>
      <c r="Q18" s="1">
        <v>10</v>
      </c>
      <c r="R18" s="1">
        <v>8</v>
      </c>
      <c r="S18" s="1">
        <v>4</v>
      </c>
      <c r="T18" s="1">
        <v>5</v>
      </c>
      <c r="U18" s="11">
        <v>2</v>
      </c>
      <c r="V18" s="11">
        <v>0</v>
      </c>
      <c r="W18" s="1">
        <v>3</v>
      </c>
      <c r="X18" s="1">
        <v>1</v>
      </c>
      <c r="Y18" s="1">
        <v>1</v>
      </c>
      <c r="Z18" s="1">
        <v>4</v>
      </c>
      <c r="AA18" s="1">
        <v>2</v>
      </c>
      <c r="AB18" s="1">
        <v>0</v>
      </c>
      <c r="AC18" s="1">
        <v>2</v>
      </c>
      <c r="AD18" s="1">
        <v>1</v>
      </c>
      <c r="AE18" s="1">
        <v>2</v>
      </c>
      <c r="AF18" s="1">
        <v>2</v>
      </c>
      <c r="AG18" s="33">
        <f t="shared" si="0"/>
        <v>97</v>
      </c>
      <c r="AH18" s="1" t="s">
        <v>232</v>
      </c>
      <c r="AI18" s="1">
        <v>14</v>
      </c>
    </row>
    <row r="19" spans="1:35" s="10" customFormat="1" x14ac:dyDescent="0.25">
      <c r="A19" s="9">
        <v>15</v>
      </c>
      <c r="B19" s="9" t="s">
        <v>42</v>
      </c>
      <c r="C19" s="9" t="s">
        <v>16</v>
      </c>
      <c r="D19" s="9">
        <v>65</v>
      </c>
      <c r="E19" s="9">
        <v>3</v>
      </c>
      <c r="F19" s="9">
        <v>3</v>
      </c>
      <c r="G19" s="9">
        <v>2</v>
      </c>
      <c r="H19" s="9">
        <v>1</v>
      </c>
      <c r="I19" s="9">
        <v>3</v>
      </c>
      <c r="J19" s="9">
        <v>7</v>
      </c>
      <c r="K19" s="9">
        <v>1</v>
      </c>
      <c r="L19" s="9">
        <v>5</v>
      </c>
      <c r="M19" s="9">
        <v>9.5</v>
      </c>
      <c r="N19" s="9">
        <v>2</v>
      </c>
      <c r="O19" s="9">
        <v>4</v>
      </c>
      <c r="P19" s="9">
        <v>6</v>
      </c>
      <c r="Q19" s="9">
        <v>7.5</v>
      </c>
      <c r="R19" s="9">
        <v>8</v>
      </c>
      <c r="S19" s="9">
        <v>4</v>
      </c>
      <c r="T19" s="9">
        <v>5</v>
      </c>
      <c r="U19" s="9">
        <v>3</v>
      </c>
      <c r="V19" s="9">
        <v>2</v>
      </c>
      <c r="W19" s="9"/>
      <c r="X19" s="9"/>
      <c r="Y19" s="9"/>
      <c r="Z19" s="9">
        <v>1</v>
      </c>
      <c r="AA19" s="9">
        <v>0</v>
      </c>
      <c r="AB19" s="9"/>
      <c r="AC19" s="9">
        <v>2</v>
      </c>
      <c r="AD19" s="9">
        <v>2</v>
      </c>
      <c r="AE19" s="9">
        <v>2</v>
      </c>
      <c r="AF19" s="9">
        <v>2</v>
      </c>
      <c r="AG19" s="33">
        <f t="shared" si="0"/>
        <v>82</v>
      </c>
      <c r="AH19" s="9" t="s">
        <v>232</v>
      </c>
      <c r="AI19" s="9">
        <v>15</v>
      </c>
    </row>
    <row r="20" spans="1:35" x14ac:dyDescent="0.25">
      <c r="A20" s="7">
        <v>16</v>
      </c>
      <c r="B20" s="50" t="s">
        <v>44</v>
      </c>
      <c r="C20" s="7" t="s">
        <v>16</v>
      </c>
      <c r="D20" s="7">
        <v>76</v>
      </c>
      <c r="E20" s="7">
        <v>6</v>
      </c>
      <c r="F20" s="7">
        <v>3</v>
      </c>
      <c r="G20" s="7">
        <v>2</v>
      </c>
      <c r="H20" s="7">
        <v>1</v>
      </c>
      <c r="I20" s="7">
        <v>3</v>
      </c>
      <c r="J20" s="49"/>
      <c r="K20" s="49">
        <v>1</v>
      </c>
      <c r="L20" s="7">
        <v>4</v>
      </c>
      <c r="M20" s="7">
        <v>11</v>
      </c>
      <c r="N20" s="7">
        <v>3</v>
      </c>
      <c r="O20" s="7">
        <v>2</v>
      </c>
      <c r="P20" s="7">
        <v>6</v>
      </c>
      <c r="Q20" s="7"/>
      <c r="R20" s="7">
        <v>8</v>
      </c>
      <c r="S20" s="7">
        <v>4</v>
      </c>
      <c r="T20" s="7">
        <v>6</v>
      </c>
      <c r="U20" s="7">
        <v>2</v>
      </c>
      <c r="V20" s="7">
        <v>2</v>
      </c>
      <c r="W20" s="7">
        <v>3</v>
      </c>
      <c r="X20" s="7">
        <v>1</v>
      </c>
      <c r="Y20" s="7">
        <v>1</v>
      </c>
      <c r="Z20" s="7">
        <v>3</v>
      </c>
      <c r="AA20" s="7">
        <v>2</v>
      </c>
      <c r="AB20" s="7">
        <v>0</v>
      </c>
      <c r="AC20" s="7">
        <v>2</v>
      </c>
      <c r="AD20" s="7">
        <v>2</v>
      </c>
      <c r="AE20" s="7">
        <v>2</v>
      </c>
      <c r="AF20" s="7">
        <v>2</v>
      </c>
      <c r="AG20" s="7">
        <f t="shared" si="0"/>
        <v>76</v>
      </c>
      <c r="AH20" s="7" t="s">
        <v>236</v>
      </c>
      <c r="AI20" s="7">
        <v>16</v>
      </c>
    </row>
    <row r="21" spans="1:35" x14ac:dyDescent="0.25">
      <c r="A21" s="22">
        <v>17</v>
      </c>
      <c r="B21" s="22" t="s">
        <v>47</v>
      </c>
      <c r="C21" s="22" t="s">
        <v>16</v>
      </c>
      <c r="D21" s="22">
        <v>72</v>
      </c>
      <c r="E21" s="22">
        <v>9</v>
      </c>
      <c r="F21" s="22">
        <v>3</v>
      </c>
      <c r="G21" s="22">
        <v>2</v>
      </c>
      <c r="H21" s="22">
        <v>1</v>
      </c>
      <c r="I21" s="22">
        <v>3</v>
      </c>
      <c r="J21" s="22">
        <v>15</v>
      </c>
      <c r="K21" s="22">
        <v>5</v>
      </c>
      <c r="L21" s="22">
        <v>5</v>
      </c>
      <c r="M21" s="22">
        <v>12</v>
      </c>
      <c r="N21" s="22">
        <v>4</v>
      </c>
      <c r="O21" s="22">
        <v>3</v>
      </c>
      <c r="P21" s="22">
        <v>6</v>
      </c>
      <c r="Q21" s="22">
        <v>9</v>
      </c>
      <c r="R21" s="22">
        <v>8</v>
      </c>
      <c r="S21" s="22">
        <v>4</v>
      </c>
      <c r="T21" s="22">
        <v>6</v>
      </c>
      <c r="U21" s="22">
        <v>3</v>
      </c>
      <c r="V21" s="22">
        <v>3</v>
      </c>
      <c r="W21" s="22">
        <v>3</v>
      </c>
      <c r="X21" s="22">
        <v>1</v>
      </c>
      <c r="Y21" s="22">
        <v>1</v>
      </c>
      <c r="Z21" s="22">
        <v>6</v>
      </c>
      <c r="AA21" s="22">
        <v>3</v>
      </c>
      <c r="AB21" s="22">
        <v>0</v>
      </c>
      <c r="AC21" s="22">
        <v>1</v>
      </c>
      <c r="AD21" s="22">
        <v>2</v>
      </c>
      <c r="AE21" s="22">
        <v>2</v>
      </c>
      <c r="AF21" s="22">
        <v>2</v>
      </c>
      <c r="AG21" s="33">
        <f t="shared" si="0"/>
        <v>113</v>
      </c>
      <c r="AH21" s="22" t="s">
        <v>234</v>
      </c>
      <c r="AI21" s="1">
        <v>17</v>
      </c>
    </row>
    <row r="22" spans="1:35" x14ac:dyDescent="0.25">
      <c r="A22" s="1">
        <v>18</v>
      </c>
      <c r="B22" s="1" t="s">
        <v>49</v>
      </c>
      <c r="C22" s="1" t="s">
        <v>16</v>
      </c>
      <c r="D22" s="1">
        <v>71</v>
      </c>
      <c r="E22" s="1">
        <v>9</v>
      </c>
      <c r="F22" s="1">
        <v>3</v>
      </c>
      <c r="G22" s="1">
        <v>2</v>
      </c>
      <c r="H22" s="1">
        <v>1</v>
      </c>
      <c r="I22" s="1">
        <v>4</v>
      </c>
      <c r="J22" s="1">
        <v>12</v>
      </c>
      <c r="K22" s="1">
        <v>5</v>
      </c>
      <c r="L22" s="1">
        <v>4</v>
      </c>
      <c r="M22" s="1">
        <v>8.5</v>
      </c>
      <c r="N22" s="1">
        <v>2</v>
      </c>
      <c r="O22" s="1">
        <v>2</v>
      </c>
      <c r="P22" s="1">
        <v>6</v>
      </c>
      <c r="Q22" s="1">
        <v>5</v>
      </c>
      <c r="R22" s="1">
        <v>8</v>
      </c>
      <c r="S22" s="1">
        <v>4</v>
      </c>
      <c r="T22" s="1">
        <v>4</v>
      </c>
      <c r="U22" s="11">
        <v>1</v>
      </c>
      <c r="V22" s="1">
        <v>1</v>
      </c>
      <c r="W22" s="1">
        <v>3</v>
      </c>
      <c r="X22" s="1">
        <v>1</v>
      </c>
      <c r="Y22" s="1">
        <v>1</v>
      </c>
      <c r="Z22" s="1">
        <v>4</v>
      </c>
      <c r="AA22" s="1">
        <v>3</v>
      </c>
      <c r="AB22" s="1">
        <v>0</v>
      </c>
      <c r="AC22" s="1">
        <v>2</v>
      </c>
      <c r="AD22" s="1">
        <v>2</v>
      </c>
      <c r="AE22" s="1">
        <v>2</v>
      </c>
      <c r="AF22" s="1">
        <v>2</v>
      </c>
      <c r="AG22" s="33">
        <f t="shared" si="0"/>
        <v>92.5</v>
      </c>
      <c r="AH22" s="1" t="s">
        <v>232</v>
      </c>
      <c r="AI22" s="1">
        <v>18</v>
      </c>
    </row>
    <row r="23" spans="1:35" x14ac:dyDescent="0.25">
      <c r="A23" s="22">
        <v>19</v>
      </c>
      <c r="B23" s="22" t="s">
        <v>51</v>
      </c>
      <c r="C23" s="22" t="s">
        <v>16</v>
      </c>
      <c r="D23" s="22">
        <v>78</v>
      </c>
      <c r="E23" s="22">
        <v>5</v>
      </c>
      <c r="F23" s="22">
        <v>3</v>
      </c>
      <c r="G23" s="22">
        <v>2</v>
      </c>
      <c r="H23" s="22">
        <v>1</v>
      </c>
      <c r="I23" s="22">
        <v>4</v>
      </c>
      <c r="J23" s="22">
        <v>12</v>
      </c>
      <c r="K23" s="22">
        <v>4</v>
      </c>
      <c r="L23" s="22">
        <v>4</v>
      </c>
      <c r="M23" s="22">
        <v>10.5</v>
      </c>
      <c r="N23" s="22">
        <v>3</v>
      </c>
      <c r="O23" s="22">
        <v>3</v>
      </c>
      <c r="P23" s="22">
        <v>6</v>
      </c>
      <c r="Q23" s="22">
        <v>9.5</v>
      </c>
      <c r="R23" s="22">
        <v>8</v>
      </c>
      <c r="S23" s="22">
        <v>4</v>
      </c>
      <c r="T23" s="22">
        <v>5</v>
      </c>
      <c r="U23" s="22">
        <v>3</v>
      </c>
      <c r="V23" s="22">
        <v>2</v>
      </c>
      <c r="W23" s="22">
        <v>1</v>
      </c>
      <c r="X23" s="22">
        <v>1</v>
      </c>
      <c r="Y23" s="22">
        <v>1</v>
      </c>
      <c r="Z23" s="22">
        <v>6</v>
      </c>
      <c r="AA23" s="22">
        <v>2</v>
      </c>
      <c r="AB23" s="22">
        <v>0</v>
      </c>
      <c r="AC23" s="22">
        <v>2</v>
      </c>
      <c r="AD23" s="22">
        <v>2</v>
      </c>
      <c r="AE23" s="22">
        <v>1</v>
      </c>
      <c r="AF23" s="22">
        <v>2</v>
      </c>
      <c r="AG23" s="33">
        <f t="shared" si="0"/>
        <v>102</v>
      </c>
      <c r="AH23" s="22" t="s">
        <v>232</v>
      </c>
      <c r="AI23" s="1">
        <v>19</v>
      </c>
    </row>
    <row r="24" spans="1:35" x14ac:dyDescent="0.25">
      <c r="A24" s="31">
        <v>20</v>
      </c>
      <c r="B24" s="31" t="s">
        <v>55</v>
      </c>
      <c r="C24" s="31" t="s">
        <v>19</v>
      </c>
      <c r="D24" s="31">
        <v>87</v>
      </c>
      <c r="E24" s="31">
        <v>5</v>
      </c>
      <c r="AG24" s="33">
        <f t="shared" si="0"/>
        <v>0</v>
      </c>
      <c r="AH24" s="7"/>
      <c r="AI24" s="1">
        <v>20</v>
      </c>
    </row>
    <row r="25" spans="1:35" x14ac:dyDescent="0.25">
      <c r="A25" s="1">
        <v>21</v>
      </c>
      <c r="B25" s="1" t="s">
        <v>60</v>
      </c>
      <c r="C25" s="1" t="s">
        <v>16</v>
      </c>
      <c r="D25" s="1">
        <v>78</v>
      </c>
      <c r="E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33">
        <f t="shared" si="0"/>
        <v>0</v>
      </c>
      <c r="AH25" s="1"/>
      <c r="AI25" s="1">
        <v>21</v>
      </c>
    </row>
    <row r="26" spans="1:35" x14ac:dyDescent="0.25">
      <c r="A26" s="1">
        <v>22</v>
      </c>
      <c r="B26" s="1" t="s">
        <v>62</v>
      </c>
      <c r="C26" s="1" t="s">
        <v>16</v>
      </c>
      <c r="D26" s="1">
        <v>68</v>
      </c>
      <c r="E26" s="1">
        <v>16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33">
        <f t="shared" si="0"/>
        <v>0</v>
      </c>
      <c r="AH26" s="1"/>
      <c r="AI26" s="1">
        <v>22</v>
      </c>
    </row>
    <row r="27" spans="1:35" x14ac:dyDescent="0.25">
      <c r="A27" s="1">
        <v>23</v>
      </c>
      <c r="B27" s="1" t="s">
        <v>66</v>
      </c>
      <c r="C27" s="1" t="s">
        <v>16</v>
      </c>
      <c r="D27" s="1">
        <v>64</v>
      </c>
      <c r="E27" s="1">
        <v>12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33">
        <f t="shared" si="0"/>
        <v>0</v>
      </c>
      <c r="AH27" s="1"/>
      <c r="AI27" s="1">
        <v>23</v>
      </c>
    </row>
    <row r="28" spans="1:35" x14ac:dyDescent="0.25">
      <c r="A28" s="7">
        <v>24</v>
      </c>
      <c r="B28" s="7" t="s">
        <v>69</v>
      </c>
      <c r="C28" s="7" t="s">
        <v>19</v>
      </c>
      <c r="D28" s="7">
        <v>62</v>
      </c>
      <c r="E28" s="7">
        <v>16</v>
      </c>
      <c r="F28" s="7">
        <v>3</v>
      </c>
      <c r="G28" s="7">
        <v>2</v>
      </c>
      <c r="H28" s="7">
        <v>1</v>
      </c>
      <c r="I28" s="7">
        <v>4</v>
      </c>
      <c r="J28" s="7">
        <v>10</v>
      </c>
      <c r="K28" s="7">
        <v>5</v>
      </c>
      <c r="L28" s="7">
        <v>5</v>
      </c>
      <c r="M28" s="48" t="s">
        <v>237</v>
      </c>
      <c r="N28" s="7">
        <v>5</v>
      </c>
      <c r="O28" s="48">
        <v>6</v>
      </c>
      <c r="P28" s="48">
        <v>6</v>
      </c>
      <c r="Q28" s="48" t="s">
        <v>237</v>
      </c>
      <c r="R28" s="48" t="s">
        <v>237</v>
      </c>
      <c r="S28" s="7">
        <v>4</v>
      </c>
      <c r="T28" s="7" t="s">
        <v>237</v>
      </c>
      <c r="U28" s="7">
        <v>2</v>
      </c>
      <c r="V28" s="7">
        <v>3</v>
      </c>
      <c r="W28" s="7">
        <v>3</v>
      </c>
      <c r="X28" s="48" t="s">
        <v>237</v>
      </c>
      <c r="Y28" s="48" t="s">
        <v>237</v>
      </c>
      <c r="Z28" s="7">
        <v>6</v>
      </c>
      <c r="AA28" s="7">
        <v>3</v>
      </c>
      <c r="AB28" s="48" t="s">
        <v>237</v>
      </c>
      <c r="AC28" s="48" t="s">
        <v>237</v>
      </c>
      <c r="AD28" s="48" t="s">
        <v>237</v>
      </c>
      <c r="AE28" s="48" t="s">
        <v>237</v>
      </c>
      <c r="AF28" s="48" t="s">
        <v>237</v>
      </c>
      <c r="AG28" s="33">
        <f t="shared" si="0"/>
        <v>68</v>
      </c>
      <c r="AH28" s="7" t="s">
        <v>238</v>
      </c>
      <c r="AI28" s="7">
        <v>24</v>
      </c>
    </row>
    <row r="29" spans="1:35" x14ac:dyDescent="0.25">
      <c r="A29" s="22">
        <v>25</v>
      </c>
      <c r="B29" s="22" t="s">
        <v>73</v>
      </c>
      <c r="C29" s="22" t="s">
        <v>19</v>
      </c>
      <c r="D29" s="22">
        <v>50</v>
      </c>
      <c r="E29" s="22">
        <v>22</v>
      </c>
      <c r="F29" s="22">
        <v>3</v>
      </c>
      <c r="G29" s="22">
        <v>2</v>
      </c>
      <c r="H29" s="22">
        <v>1</v>
      </c>
      <c r="I29" s="22">
        <v>4</v>
      </c>
      <c r="J29" s="22">
        <v>13</v>
      </c>
      <c r="K29" s="22">
        <v>5</v>
      </c>
      <c r="L29" s="22"/>
      <c r="M29" s="22">
        <v>12</v>
      </c>
      <c r="N29" s="22"/>
      <c r="O29" s="22"/>
      <c r="P29" s="22">
        <v>6</v>
      </c>
      <c r="Q29" s="22"/>
      <c r="R29" s="22">
        <v>8</v>
      </c>
      <c r="S29" s="22">
        <v>4</v>
      </c>
      <c r="T29" s="22">
        <v>6</v>
      </c>
      <c r="U29" s="22">
        <v>3</v>
      </c>
      <c r="V29" s="22">
        <v>3</v>
      </c>
      <c r="W29" s="22">
        <v>3</v>
      </c>
      <c r="X29" s="22">
        <v>1</v>
      </c>
      <c r="Y29" s="22">
        <v>1</v>
      </c>
      <c r="Z29" s="22">
        <v>6</v>
      </c>
      <c r="AA29" s="22"/>
      <c r="AB29" s="22">
        <v>0</v>
      </c>
      <c r="AC29" s="22"/>
      <c r="AD29" s="22"/>
      <c r="AE29" s="22"/>
      <c r="AF29" s="22"/>
      <c r="AG29" s="33">
        <f t="shared" si="0"/>
        <v>81</v>
      </c>
      <c r="AH29" s="22"/>
      <c r="AI29" s="1">
        <v>25</v>
      </c>
    </row>
    <row r="30" spans="1:35" x14ac:dyDescent="0.25">
      <c r="A30" s="1">
        <v>26</v>
      </c>
      <c r="B30" s="1" t="s">
        <v>76</v>
      </c>
      <c r="C30" s="1" t="s">
        <v>19</v>
      </c>
      <c r="D30" s="1">
        <v>67</v>
      </c>
      <c r="E30" s="1">
        <v>11</v>
      </c>
      <c r="F30" s="1">
        <v>3</v>
      </c>
      <c r="G30" s="1">
        <v>2</v>
      </c>
      <c r="H30" s="1">
        <v>1</v>
      </c>
      <c r="I30" s="1">
        <v>3</v>
      </c>
      <c r="J30" s="1">
        <v>15</v>
      </c>
      <c r="K30" s="1">
        <v>5</v>
      </c>
      <c r="L30" s="1" t="s">
        <v>45</v>
      </c>
      <c r="M30" s="1">
        <v>12</v>
      </c>
      <c r="N30" s="1">
        <v>5</v>
      </c>
      <c r="O30" s="1">
        <v>3</v>
      </c>
      <c r="P30" s="1">
        <v>6</v>
      </c>
      <c r="Q30" s="1" t="s">
        <v>45</v>
      </c>
      <c r="R30" s="1">
        <v>8</v>
      </c>
      <c r="S30" s="1">
        <v>4</v>
      </c>
      <c r="T30" s="1">
        <v>6</v>
      </c>
      <c r="U30" s="1">
        <v>2</v>
      </c>
      <c r="V30" s="1">
        <v>2</v>
      </c>
      <c r="W30" s="1">
        <v>3</v>
      </c>
      <c r="X30" s="1" t="s">
        <v>45</v>
      </c>
      <c r="Y30" s="1" t="s">
        <v>45</v>
      </c>
      <c r="Z30" s="1">
        <v>5</v>
      </c>
      <c r="AA30" s="1">
        <v>2</v>
      </c>
      <c r="AB30" s="1">
        <v>1</v>
      </c>
      <c r="AC30">
        <v>3</v>
      </c>
      <c r="AD30">
        <v>2</v>
      </c>
      <c r="AE30">
        <v>2</v>
      </c>
      <c r="AF30" s="1"/>
      <c r="AG30" s="33">
        <f t="shared" si="0"/>
        <v>95</v>
      </c>
      <c r="AH30" s="1" t="s">
        <v>232</v>
      </c>
      <c r="AI30" s="1">
        <v>26</v>
      </c>
    </row>
    <row r="31" spans="1:35" x14ac:dyDescent="0.25">
      <c r="A31" s="1">
        <v>27</v>
      </c>
      <c r="B31" s="1" t="s">
        <v>81</v>
      </c>
      <c r="C31" s="1" t="s">
        <v>19</v>
      </c>
      <c r="D31" s="1">
        <v>65</v>
      </c>
      <c r="E31" s="1">
        <v>6</v>
      </c>
      <c r="F31" s="1">
        <v>3</v>
      </c>
      <c r="G31" s="1">
        <v>2</v>
      </c>
      <c r="H31" s="1">
        <v>1</v>
      </c>
      <c r="I31" s="1">
        <v>3</v>
      </c>
      <c r="J31" s="1">
        <v>13</v>
      </c>
      <c r="K31" s="1">
        <v>0</v>
      </c>
      <c r="L31" s="1">
        <v>4</v>
      </c>
      <c r="M31" s="1">
        <v>11</v>
      </c>
      <c r="N31" s="1">
        <v>4</v>
      </c>
      <c r="O31" s="1">
        <v>4</v>
      </c>
      <c r="P31" s="1">
        <v>6</v>
      </c>
      <c r="Q31" s="1">
        <v>8.5</v>
      </c>
      <c r="R31" s="1">
        <v>8</v>
      </c>
      <c r="S31" s="1">
        <v>4</v>
      </c>
      <c r="T31" s="1">
        <v>3</v>
      </c>
      <c r="U31" s="1">
        <v>4</v>
      </c>
      <c r="V31" s="1">
        <v>2</v>
      </c>
      <c r="W31" s="1">
        <v>3</v>
      </c>
      <c r="X31" s="1">
        <v>1</v>
      </c>
      <c r="Y31" s="1">
        <v>1</v>
      </c>
      <c r="Z31" s="1">
        <v>6</v>
      </c>
      <c r="AA31" s="1">
        <v>1</v>
      </c>
      <c r="AB31" s="1">
        <v>0</v>
      </c>
      <c r="AC31" s="1">
        <v>3</v>
      </c>
      <c r="AD31" s="1">
        <v>2</v>
      </c>
      <c r="AE31" s="1">
        <v>2</v>
      </c>
      <c r="AF31" s="1">
        <v>2</v>
      </c>
      <c r="AG31" s="33">
        <f t="shared" si="0"/>
        <v>101.5</v>
      </c>
      <c r="AH31" s="1" t="s">
        <v>232</v>
      </c>
      <c r="AI31" s="1">
        <v>27</v>
      </c>
    </row>
    <row r="32" spans="1:35" x14ac:dyDescent="0.25">
      <c r="A32" s="33">
        <v>28</v>
      </c>
      <c r="B32" s="47" t="s">
        <v>87</v>
      </c>
      <c r="C32" s="33" t="s">
        <v>16</v>
      </c>
      <c r="D32" s="33">
        <v>62</v>
      </c>
      <c r="E32" s="33">
        <v>4</v>
      </c>
      <c r="F32" s="33">
        <v>3</v>
      </c>
      <c r="G32" s="33">
        <v>2</v>
      </c>
      <c r="H32" s="33">
        <v>1</v>
      </c>
      <c r="I32" s="33">
        <v>4</v>
      </c>
      <c r="J32" s="33">
        <v>16</v>
      </c>
      <c r="K32" s="33">
        <v>5</v>
      </c>
      <c r="L32" s="33">
        <v>5</v>
      </c>
      <c r="M32" s="33">
        <v>12</v>
      </c>
      <c r="N32" s="33">
        <v>6</v>
      </c>
      <c r="O32" s="33">
        <v>6</v>
      </c>
      <c r="P32" s="33">
        <v>6</v>
      </c>
      <c r="Q32" s="33">
        <v>11</v>
      </c>
      <c r="R32" s="33">
        <v>8</v>
      </c>
      <c r="S32" s="33">
        <v>4</v>
      </c>
      <c r="T32" s="33">
        <v>6</v>
      </c>
      <c r="U32" s="33">
        <v>3</v>
      </c>
      <c r="V32" s="33">
        <v>3</v>
      </c>
      <c r="W32" s="33">
        <v>2</v>
      </c>
      <c r="X32" s="33">
        <v>1</v>
      </c>
      <c r="Y32" s="33">
        <v>1</v>
      </c>
      <c r="Z32" s="33">
        <v>4</v>
      </c>
      <c r="AA32" s="33">
        <v>3</v>
      </c>
      <c r="AB32" s="35">
        <v>0</v>
      </c>
      <c r="AC32" s="34">
        <v>2</v>
      </c>
      <c r="AD32" s="34">
        <v>1</v>
      </c>
      <c r="AE32" s="34">
        <v>1</v>
      </c>
      <c r="AF32" s="33">
        <v>2</v>
      </c>
      <c r="AG32" s="33">
        <f t="shared" si="0"/>
        <v>118</v>
      </c>
      <c r="AH32" s="1" t="s">
        <v>232</v>
      </c>
      <c r="AI32" s="31">
        <v>28</v>
      </c>
    </row>
    <row r="33" spans="1:36" x14ac:dyDescent="0.25">
      <c r="A33" s="31">
        <v>29</v>
      </c>
      <c r="B33" s="46" t="s">
        <v>91</v>
      </c>
      <c r="C33" s="31" t="s">
        <v>19</v>
      </c>
      <c r="D33" s="31">
        <v>64</v>
      </c>
      <c r="E33" s="31">
        <v>16</v>
      </c>
      <c r="F33" s="31">
        <v>3</v>
      </c>
      <c r="G33" s="31">
        <v>2</v>
      </c>
      <c r="H33" s="31">
        <v>1</v>
      </c>
      <c r="I33" s="31">
        <v>4</v>
      </c>
      <c r="J33" s="31">
        <v>12</v>
      </c>
      <c r="K33" s="31">
        <v>5</v>
      </c>
      <c r="L33" s="31">
        <v>4</v>
      </c>
      <c r="M33" s="31">
        <v>12</v>
      </c>
      <c r="N33" s="31">
        <v>3</v>
      </c>
      <c r="O33" s="31">
        <v>3</v>
      </c>
      <c r="P33" s="31">
        <v>6</v>
      </c>
      <c r="Q33" s="31">
        <v>12</v>
      </c>
      <c r="R33" s="31">
        <v>8</v>
      </c>
      <c r="S33" s="31">
        <v>4</v>
      </c>
      <c r="T33" s="31">
        <v>6</v>
      </c>
      <c r="U33" s="31">
        <v>4</v>
      </c>
      <c r="V33" s="31">
        <v>4</v>
      </c>
      <c r="W33" s="31">
        <v>3</v>
      </c>
      <c r="X33" s="31">
        <v>1</v>
      </c>
      <c r="Y33" s="31">
        <v>1</v>
      </c>
      <c r="Z33" s="31">
        <v>6</v>
      </c>
      <c r="AA33" s="31">
        <v>2</v>
      </c>
      <c r="AB33" s="36">
        <v>1</v>
      </c>
      <c r="AC33" s="32">
        <v>1</v>
      </c>
      <c r="AD33" s="32">
        <v>2</v>
      </c>
      <c r="AE33" s="32">
        <v>2</v>
      </c>
      <c r="AF33" s="31">
        <v>2</v>
      </c>
      <c r="AG33" s="33">
        <f t="shared" si="0"/>
        <v>114</v>
      </c>
      <c r="AH33" s="31" t="s">
        <v>232</v>
      </c>
      <c r="AI33" s="31">
        <v>29</v>
      </c>
    </row>
    <row r="34" spans="1:36" x14ac:dyDescent="0.25">
      <c r="A34" s="1">
        <v>30</v>
      </c>
      <c r="B34" s="45" t="s">
        <v>95</v>
      </c>
      <c r="C34" s="1" t="s">
        <v>19</v>
      </c>
      <c r="D34" s="1">
        <v>62</v>
      </c>
      <c r="E34" s="1">
        <v>16</v>
      </c>
      <c r="F34" s="31">
        <v>3</v>
      </c>
      <c r="G34" s="31">
        <v>2</v>
      </c>
      <c r="H34" s="31">
        <v>1</v>
      </c>
      <c r="I34" s="31">
        <v>4</v>
      </c>
      <c r="J34" s="31">
        <v>10</v>
      </c>
      <c r="K34" s="31">
        <v>5</v>
      </c>
      <c r="L34" s="31">
        <v>4</v>
      </c>
      <c r="M34" s="31">
        <v>12</v>
      </c>
      <c r="N34" s="31">
        <v>2</v>
      </c>
      <c r="O34" s="31">
        <v>3</v>
      </c>
      <c r="P34" s="31">
        <v>4</v>
      </c>
      <c r="Q34" s="31">
        <v>7.5</v>
      </c>
      <c r="R34" s="31">
        <v>8</v>
      </c>
      <c r="S34" s="31">
        <v>4</v>
      </c>
      <c r="T34" s="31">
        <v>6</v>
      </c>
      <c r="U34" s="31">
        <v>4</v>
      </c>
      <c r="V34" s="31">
        <v>3</v>
      </c>
      <c r="W34" s="31">
        <v>3</v>
      </c>
      <c r="X34" s="31">
        <v>1</v>
      </c>
      <c r="Y34" s="31">
        <v>1</v>
      </c>
      <c r="Z34" s="31">
        <v>6</v>
      </c>
      <c r="AA34" s="31">
        <v>2</v>
      </c>
      <c r="AB34" s="36">
        <v>1</v>
      </c>
      <c r="AC34" s="32">
        <v>1</v>
      </c>
      <c r="AD34" s="32">
        <v>2</v>
      </c>
      <c r="AE34" s="32">
        <v>2</v>
      </c>
      <c r="AF34" s="31">
        <v>2</v>
      </c>
      <c r="AG34" s="33">
        <f t="shared" si="0"/>
        <v>103.5</v>
      </c>
      <c r="AH34" s="31" t="s">
        <v>234</v>
      </c>
      <c r="AI34" s="31">
        <v>30</v>
      </c>
    </row>
    <row r="35" spans="1:36" x14ac:dyDescent="0.25">
      <c r="A35" s="37">
        <v>31</v>
      </c>
      <c r="B35" s="44" t="s">
        <v>97</v>
      </c>
      <c r="C35" s="37" t="s">
        <v>19</v>
      </c>
      <c r="D35" s="37">
        <v>71</v>
      </c>
      <c r="E35" s="22">
        <v>9</v>
      </c>
      <c r="F35" s="22">
        <v>2</v>
      </c>
      <c r="G35" s="22">
        <v>2</v>
      </c>
      <c r="H35" s="22">
        <v>1</v>
      </c>
      <c r="I35" s="22">
        <v>2</v>
      </c>
      <c r="J35" s="22">
        <v>13</v>
      </c>
      <c r="K35" s="43">
        <v>1</v>
      </c>
      <c r="L35" s="22">
        <v>3</v>
      </c>
      <c r="M35" s="22">
        <v>11.5</v>
      </c>
      <c r="N35" s="22">
        <v>2</v>
      </c>
      <c r="O35" s="43">
        <v>0</v>
      </c>
      <c r="P35" s="22">
        <v>5</v>
      </c>
      <c r="Q35" s="22">
        <v>9</v>
      </c>
      <c r="R35" s="22">
        <v>7</v>
      </c>
      <c r="S35" s="43">
        <v>3</v>
      </c>
      <c r="T35" s="22">
        <v>6</v>
      </c>
      <c r="U35" s="22">
        <v>2</v>
      </c>
      <c r="V35" s="22">
        <v>1</v>
      </c>
      <c r="W35" s="22">
        <v>2</v>
      </c>
      <c r="X35" s="22">
        <v>1</v>
      </c>
      <c r="Y35" s="22">
        <v>1</v>
      </c>
      <c r="Z35" s="43">
        <v>0</v>
      </c>
      <c r="AA35" s="22">
        <v>1</v>
      </c>
      <c r="AB35" s="38">
        <v>0</v>
      </c>
      <c r="AC35" s="23">
        <v>2</v>
      </c>
      <c r="AD35" s="23">
        <v>2</v>
      </c>
      <c r="AE35" s="23">
        <v>2</v>
      </c>
      <c r="AF35" s="22">
        <v>2</v>
      </c>
      <c r="AG35" s="33">
        <f t="shared" si="0"/>
        <v>83.5</v>
      </c>
      <c r="AH35" s="22" t="s">
        <v>239</v>
      </c>
      <c r="AI35" s="31">
        <v>31</v>
      </c>
    </row>
    <row r="36" spans="1:36" x14ac:dyDescent="0.25">
      <c r="A36" s="1">
        <v>32</v>
      </c>
      <c r="B36" s="1" t="s">
        <v>100</v>
      </c>
      <c r="C36" s="1" t="s">
        <v>19</v>
      </c>
      <c r="D36" s="1">
        <v>58</v>
      </c>
      <c r="E36" s="1">
        <v>12</v>
      </c>
      <c r="F36" s="1">
        <v>0</v>
      </c>
      <c r="G36" s="1">
        <v>0</v>
      </c>
      <c r="H36" s="1">
        <v>0</v>
      </c>
      <c r="I36" s="1">
        <v>0</v>
      </c>
      <c r="J36">
        <v>0</v>
      </c>
      <c r="K36">
        <v>0</v>
      </c>
      <c r="L36">
        <v>1</v>
      </c>
      <c r="M36">
        <v>4</v>
      </c>
      <c r="N36">
        <v>0</v>
      </c>
      <c r="O36">
        <v>0</v>
      </c>
      <c r="P36">
        <v>3</v>
      </c>
      <c r="Q36">
        <v>0</v>
      </c>
      <c r="R36">
        <v>7</v>
      </c>
      <c r="S36">
        <v>4</v>
      </c>
      <c r="T36">
        <v>3</v>
      </c>
      <c r="U36">
        <v>1</v>
      </c>
      <c r="V36">
        <v>1</v>
      </c>
      <c r="W36">
        <v>2</v>
      </c>
      <c r="X36">
        <v>1</v>
      </c>
      <c r="Y36">
        <v>0</v>
      </c>
      <c r="Z36">
        <v>2</v>
      </c>
      <c r="AA36">
        <v>0</v>
      </c>
      <c r="AB36" s="39">
        <v>0</v>
      </c>
      <c r="AC36">
        <v>0</v>
      </c>
      <c r="AD36">
        <v>0</v>
      </c>
      <c r="AE36">
        <v>0</v>
      </c>
      <c r="AF36">
        <v>1</v>
      </c>
      <c r="AG36" s="33">
        <f t="shared" si="0"/>
        <v>30</v>
      </c>
      <c r="AH36" s="1" t="s">
        <v>240</v>
      </c>
      <c r="AI36" s="31">
        <v>32</v>
      </c>
    </row>
    <row r="37" spans="1:36" x14ac:dyDescent="0.25">
      <c r="A37" s="1">
        <v>33</v>
      </c>
      <c r="B37" s="1" t="s">
        <v>104</v>
      </c>
      <c r="C37" s="1" t="s">
        <v>19</v>
      </c>
      <c r="D37" s="1">
        <v>70</v>
      </c>
      <c r="E37" s="1">
        <v>8</v>
      </c>
      <c r="F37" s="1">
        <v>3</v>
      </c>
      <c r="G37" s="1">
        <v>2</v>
      </c>
      <c r="H37" s="1">
        <v>1</v>
      </c>
      <c r="I37" s="1">
        <v>3</v>
      </c>
      <c r="J37" s="1">
        <v>14</v>
      </c>
      <c r="K37" s="1">
        <v>5</v>
      </c>
      <c r="L37" s="1">
        <v>4</v>
      </c>
      <c r="M37" s="1">
        <v>12</v>
      </c>
      <c r="N37" s="1">
        <v>4</v>
      </c>
      <c r="O37" s="1">
        <v>2</v>
      </c>
      <c r="P37" s="1">
        <v>6</v>
      </c>
      <c r="Q37" s="1">
        <v>11</v>
      </c>
      <c r="R37">
        <v>8</v>
      </c>
      <c r="S37">
        <v>4</v>
      </c>
      <c r="T37">
        <v>6</v>
      </c>
      <c r="U37">
        <v>2</v>
      </c>
      <c r="V37">
        <v>2</v>
      </c>
      <c r="W37">
        <v>2</v>
      </c>
      <c r="X37">
        <v>1</v>
      </c>
      <c r="Y37">
        <v>1</v>
      </c>
      <c r="Z37">
        <v>6</v>
      </c>
      <c r="AA37">
        <v>2</v>
      </c>
      <c r="AB37" s="39">
        <v>0</v>
      </c>
      <c r="AC37">
        <v>2</v>
      </c>
      <c r="AD37">
        <v>2</v>
      </c>
      <c r="AE37">
        <v>2</v>
      </c>
      <c r="AF37">
        <v>2</v>
      </c>
      <c r="AG37" s="33">
        <f t="shared" si="0"/>
        <v>109</v>
      </c>
      <c r="AH37" s="1" t="s">
        <v>232</v>
      </c>
      <c r="AI37" s="31">
        <v>33</v>
      </c>
    </row>
    <row r="38" spans="1:36" x14ac:dyDescent="0.25">
      <c r="A38" s="1">
        <v>34</v>
      </c>
      <c r="B38" s="1" t="s">
        <v>107</v>
      </c>
      <c r="C38" s="1" t="s">
        <v>16</v>
      </c>
      <c r="D38" s="1">
        <v>63</v>
      </c>
      <c r="E38" s="1">
        <v>9</v>
      </c>
      <c r="F38" s="1">
        <v>3</v>
      </c>
      <c r="G38" s="1">
        <v>2</v>
      </c>
      <c r="H38" s="1">
        <v>1</v>
      </c>
      <c r="I38" s="1">
        <v>3</v>
      </c>
      <c r="J38" s="1">
        <v>16</v>
      </c>
      <c r="K38" s="1">
        <v>4</v>
      </c>
      <c r="L38" s="1">
        <v>3</v>
      </c>
      <c r="M38" s="1">
        <v>11</v>
      </c>
      <c r="N38" s="1">
        <v>4</v>
      </c>
      <c r="O38" s="1">
        <v>4</v>
      </c>
      <c r="P38" s="1">
        <v>6</v>
      </c>
      <c r="Q38" s="1">
        <v>9</v>
      </c>
      <c r="R38">
        <v>8</v>
      </c>
      <c r="S38">
        <v>4</v>
      </c>
      <c r="T38">
        <v>6</v>
      </c>
      <c r="U38">
        <v>3</v>
      </c>
      <c r="V38">
        <v>2</v>
      </c>
      <c r="W38">
        <v>3</v>
      </c>
      <c r="X38">
        <v>1</v>
      </c>
      <c r="Y38">
        <v>1</v>
      </c>
      <c r="Z38">
        <v>5</v>
      </c>
      <c r="AA38">
        <v>2</v>
      </c>
      <c r="AB38" s="39">
        <v>0</v>
      </c>
      <c r="AC38">
        <v>2</v>
      </c>
      <c r="AD38">
        <v>2</v>
      </c>
      <c r="AE38">
        <v>2</v>
      </c>
      <c r="AF38">
        <v>1</v>
      </c>
      <c r="AG38" s="33">
        <f t="shared" si="0"/>
        <v>108</v>
      </c>
      <c r="AH38" s="1" t="s">
        <v>232</v>
      </c>
      <c r="AI38" s="31">
        <v>34</v>
      </c>
    </row>
    <row r="39" spans="1:36" x14ac:dyDescent="0.25">
      <c r="A39" s="1">
        <v>35</v>
      </c>
      <c r="B39" s="1" t="s">
        <v>112</v>
      </c>
      <c r="C39" s="1" t="s">
        <v>16</v>
      </c>
      <c r="D39" s="1">
        <v>68</v>
      </c>
      <c r="E39" s="1">
        <v>1</v>
      </c>
      <c r="F39" s="1">
        <v>2</v>
      </c>
      <c r="G39" s="1">
        <v>1</v>
      </c>
      <c r="H39" s="1">
        <v>1</v>
      </c>
      <c r="I39" s="1">
        <v>2</v>
      </c>
      <c r="J39" s="1" t="s">
        <v>45</v>
      </c>
      <c r="K39" s="1">
        <v>1</v>
      </c>
      <c r="L39" s="1">
        <v>3</v>
      </c>
      <c r="M39" s="1">
        <v>3</v>
      </c>
      <c r="N39" s="1" t="s">
        <v>45</v>
      </c>
      <c r="O39" s="1" t="s">
        <v>45</v>
      </c>
      <c r="P39" s="1" t="s">
        <v>45</v>
      </c>
      <c r="Q39" s="1" t="s">
        <v>45</v>
      </c>
      <c r="R39">
        <v>6</v>
      </c>
      <c r="S39">
        <v>3</v>
      </c>
      <c r="T39">
        <v>6</v>
      </c>
      <c r="U39">
        <v>8</v>
      </c>
      <c r="V39">
        <v>0</v>
      </c>
      <c r="W39" t="s">
        <v>45</v>
      </c>
      <c r="X39" t="s">
        <v>45</v>
      </c>
      <c r="Y39" t="s">
        <v>45</v>
      </c>
      <c r="Z39">
        <v>6</v>
      </c>
      <c r="AA39" t="s">
        <v>45</v>
      </c>
      <c r="AB39" s="39" t="s">
        <v>45</v>
      </c>
      <c r="AC39">
        <v>1</v>
      </c>
      <c r="AD39">
        <v>1</v>
      </c>
      <c r="AE39">
        <v>1</v>
      </c>
      <c r="AF39">
        <v>1</v>
      </c>
      <c r="AG39" s="33">
        <f t="shared" si="0"/>
        <v>46</v>
      </c>
      <c r="AH39" s="1" t="s">
        <v>239</v>
      </c>
      <c r="AI39" s="31">
        <v>35</v>
      </c>
      <c r="AJ39" t="s">
        <v>241</v>
      </c>
    </row>
    <row r="40" spans="1:36" x14ac:dyDescent="0.25">
      <c r="A40" s="1">
        <v>36</v>
      </c>
      <c r="B40" s="1" t="s">
        <v>81</v>
      </c>
      <c r="C40" s="1" t="s">
        <v>16</v>
      </c>
      <c r="D40" s="1">
        <v>61</v>
      </c>
      <c r="E40" s="1">
        <v>12</v>
      </c>
      <c r="F40" s="1">
        <v>3</v>
      </c>
      <c r="G40" s="1">
        <v>2</v>
      </c>
      <c r="H40" s="1">
        <v>1</v>
      </c>
      <c r="I40" s="1">
        <v>0</v>
      </c>
      <c r="J40" s="1">
        <v>13</v>
      </c>
      <c r="K40" s="1">
        <v>1</v>
      </c>
      <c r="L40" s="1">
        <v>5</v>
      </c>
      <c r="M40" s="1">
        <v>9.5</v>
      </c>
      <c r="N40" s="1">
        <v>6</v>
      </c>
      <c r="O40" s="1">
        <v>6</v>
      </c>
      <c r="P40" s="1">
        <v>6</v>
      </c>
      <c r="Q40" s="1" t="s">
        <v>45</v>
      </c>
      <c r="R40">
        <v>8</v>
      </c>
      <c r="S40">
        <v>4</v>
      </c>
      <c r="T40">
        <v>6</v>
      </c>
      <c r="U40">
        <v>3</v>
      </c>
      <c r="V40">
        <v>3</v>
      </c>
      <c r="W40">
        <v>3</v>
      </c>
      <c r="X40">
        <v>1</v>
      </c>
      <c r="Y40">
        <v>1</v>
      </c>
      <c r="Z40">
        <v>6</v>
      </c>
      <c r="AA40">
        <v>1</v>
      </c>
      <c r="AB40" s="39" t="s">
        <v>45</v>
      </c>
      <c r="AC40">
        <v>2</v>
      </c>
      <c r="AD40">
        <v>2</v>
      </c>
      <c r="AE40">
        <v>2</v>
      </c>
      <c r="AF40">
        <v>2</v>
      </c>
      <c r="AG40" s="33">
        <f t="shared" si="0"/>
        <v>96.5</v>
      </c>
      <c r="AH40" s="1" t="s">
        <v>232</v>
      </c>
      <c r="AI40" s="31">
        <v>36</v>
      </c>
      <c r="AJ40" t="s">
        <v>241</v>
      </c>
    </row>
    <row r="41" spans="1:36" x14ac:dyDescent="0.25">
      <c r="A41" s="1">
        <v>37</v>
      </c>
      <c r="B41" s="1" t="s">
        <v>120</v>
      </c>
      <c r="C41" s="1" t="s">
        <v>16</v>
      </c>
      <c r="D41" s="1">
        <v>64</v>
      </c>
      <c r="E41" s="1">
        <v>6</v>
      </c>
      <c r="F41" s="1">
        <v>3</v>
      </c>
      <c r="G41" s="1">
        <v>2</v>
      </c>
      <c r="H41" s="1">
        <v>1</v>
      </c>
      <c r="I41" s="1">
        <v>4</v>
      </c>
      <c r="J41" s="1">
        <v>15</v>
      </c>
      <c r="K41" s="1">
        <v>2</v>
      </c>
      <c r="L41" s="1">
        <v>4</v>
      </c>
      <c r="M41" s="1">
        <v>12</v>
      </c>
      <c r="N41" s="1">
        <v>4</v>
      </c>
      <c r="O41" s="1">
        <v>1</v>
      </c>
      <c r="P41" s="1">
        <v>5</v>
      </c>
      <c r="Q41" s="1">
        <v>9</v>
      </c>
      <c r="R41">
        <v>8</v>
      </c>
      <c r="S41">
        <v>4</v>
      </c>
      <c r="T41">
        <v>5</v>
      </c>
      <c r="U41">
        <v>2</v>
      </c>
      <c r="V41">
        <v>2</v>
      </c>
      <c r="W41">
        <v>3</v>
      </c>
      <c r="X41">
        <v>1</v>
      </c>
      <c r="Y41">
        <v>1</v>
      </c>
      <c r="Z41">
        <v>6</v>
      </c>
      <c r="AA41">
        <v>2</v>
      </c>
      <c r="AB41" s="39">
        <v>0</v>
      </c>
      <c r="AC41">
        <v>2</v>
      </c>
      <c r="AD41">
        <v>2</v>
      </c>
      <c r="AE41">
        <v>2</v>
      </c>
      <c r="AF41">
        <v>2</v>
      </c>
      <c r="AG41" s="33">
        <f t="shared" si="0"/>
        <v>104</v>
      </c>
      <c r="AH41" s="1" t="s">
        <v>232</v>
      </c>
      <c r="AI41" s="31">
        <v>37</v>
      </c>
    </row>
    <row r="42" spans="1:36" x14ac:dyDescent="0.25">
      <c r="A42" s="1">
        <v>38</v>
      </c>
      <c r="B42" s="1" t="s">
        <v>124</v>
      </c>
      <c r="C42" s="1" t="s">
        <v>19</v>
      </c>
      <c r="D42" s="1">
        <v>84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 t="s">
        <v>45</v>
      </c>
      <c r="O42" s="1" t="s">
        <v>45</v>
      </c>
      <c r="P42" s="1" t="s">
        <v>45</v>
      </c>
      <c r="Q42" s="1" t="s">
        <v>45</v>
      </c>
      <c r="R42">
        <v>8</v>
      </c>
      <c r="S42">
        <v>4</v>
      </c>
      <c r="T42">
        <v>5</v>
      </c>
      <c r="U42">
        <v>1</v>
      </c>
      <c r="V42">
        <v>0</v>
      </c>
      <c r="W42">
        <v>0</v>
      </c>
      <c r="X42">
        <v>0</v>
      </c>
      <c r="Y42">
        <v>0</v>
      </c>
      <c r="Z42">
        <v>5</v>
      </c>
      <c r="AA42">
        <v>0</v>
      </c>
      <c r="AB42" s="39">
        <v>0</v>
      </c>
      <c r="AC42">
        <v>1</v>
      </c>
      <c r="AD42">
        <v>1</v>
      </c>
      <c r="AE42">
        <v>0</v>
      </c>
      <c r="AF42">
        <v>0</v>
      </c>
      <c r="AG42" s="33">
        <f t="shared" si="0"/>
        <v>31</v>
      </c>
      <c r="AH42" s="1" t="s">
        <v>233</v>
      </c>
      <c r="AI42" s="31">
        <v>38</v>
      </c>
      <c r="AJ42" t="s">
        <v>241</v>
      </c>
    </row>
    <row r="43" spans="1:36" x14ac:dyDescent="0.25">
      <c r="A43" s="1">
        <v>39</v>
      </c>
      <c r="B43" s="1" t="s">
        <v>128</v>
      </c>
      <c r="C43" s="1" t="s">
        <v>16</v>
      </c>
      <c r="D43" s="1">
        <v>79</v>
      </c>
      <c r="E43" s="1">
        <v>6</v>
      </c>
      <c r="F43" s="1">
        <v>3</v>
      </c>
      <c r="G43" s="1">
        <v>2</v>
      </c>
      <c r="H43" s="1">
        <v>1</v>
      </c>
      <c r="I43" s="1">
        <v>3</v>
      </c>
      <c r="J43" s="1">
        <v>12</v>
      </c>
      <c r="K43" s="1">
        <v>5</v>
      </c>
      <c r="L43" s="1">
        <v>5</v>
      </c>
      <c r="M43" s="1">
        <v>10.5</v>
      </c>
      <c r="N43" s="1">
        <v>5</v>
      </c>
      <c r="O43" s="1">
        <v>6</v>
      </c>
      <c r="P43" s="1">
        <v>2</v>
      </c>
      <c r="Q43" s="1">
        <v>8</v>
      </c>
      <c r="R43">
        <v>8</v>
      </c>
      <c r="S43">
        <v>4</v>
      </c>
      <c r="T43">
        <v>4</v>
      </c>
      <c r="U43">
        <v>2</v>
      </c>
      <c r="V43">
        <v>2</v>
      </c>
      <c r="W43">
        <v>3</v>
      </c>
      <c r="X43">
        <v>1</v>
      </c>
      <c r="Y43">
        <v>1</v>
      </c>
      <c r="Z43">
        <v>6</v>
      </c>
      <c r="AA43">
        <v>2</v>
      </c>
      <c r="AB43" s="39">
        <v>0</v>
      </c>
      <c r="AC43">
        <v>2</v>
      </c>
      <c r="AD43">
        <v>1</v>
      </c>
      <c r="AE43">
        <v>2</v>
      </c>
      <c r="AF43">
        <v>1</v>
      </c>
      <c r="AG43" s="33">
        <f>SUM(F43:AF43)</f>
        <v>101.5</v>
      </c>
      <c r="AH43" s="1" t="s">
        <v>232</v>
      </c>
      <c r="AI43" s="31">
        <v>39</v>
      </c>
    </row>
    <row r="44" spans="1:36" x14ac:dyDescent="0.25">
      <c r="A44" s="1">
        <v>40</v>
      </c>
      <c r="B44" s="1" t="s">
        <v>130</v>
      </c>
      <c r="C44" s="1" t="s">
        <v>16</v>
      </c>
      <c r="D44" s="1">
        <v>60</v>
      </c>
      <c r="E44" s="1">
        <v>9</v>
      </c>
      <c r="F44" s="1">
        <v>3</v>
      </c>
      <c r="G44" s="1">
        <v>2</v>
      </c>
      <c r="H44" s="1">
        <v>1</v>
      </c>
      <c r="I44" s="1">
        <v>2</v>
      </c>
      <c r="J44" s="1">
        <v>12</v>
      </c>
      <c r="K44" s="1">
        <v>5</v>
      </c>
      <c r="L44" s="1">
        <v>4</v>
      </c>
      <c r="M44" s="1">
        <v>8</v>
      </c>
      <c r="N44" s="1">
        <v>3</v>
      </c>
      <c r="O44" s="1">
        <v>2</v>
      </c>
      <c r="P44" s="1">
        <v>6</v>
      </c>
      <c r="Q44" s="1">
        <v>5.5</v>
      </c>
      <c r="R44">
        <v>8</v>
      </c>
      <c r="S44">
        <v>4</v>
      </c>
      <c r="T44">
        <v>5</v>
      </c>
      <c r="U44">
        <v>2</v>
      </c>
      <c r="V44">
        <v>1</v>
      </c>
      <c r="W44">
        <v>3</v>
      </c>
      <c r="X44">
        <v>1</v>
      </c>
      <c r="Y44">
        <v>1</v>
      </c>
      <c r="Z44">
        <v>6</v>
      </c>
      <c r="AA44">
        <v>3</v>
      </c>
      <c r="AB44" s="39">
        <v>0</v>
      </c>
      <c r="AC44">
        <v>2</v>
      </c>
      <c r="AD44">
        <v>2</v>
      </c>
      <c r="AE44">
        <v>2</v>
      </c>
      <c r="AF44">
        <v>2</v>
      </c>
      <c r="AG44" s="33">
        <f t="shared" si="0"/>
        <v>95.5</v>
      </c>
      <c r="AH44" s="1" t="s">
        <v>242</v>
      </c>
      <c r="AI44" s="31">
        <v>40</v>
      </c>
    </row>
    <row r="45" spans="1:36" x14ac:dyDescent="0.25">
      <c r="A45" s="1">
        <v>41</v>
      </c>
      <c r="B45" s="1" t="s">
        <v>132</v>
      </c>
      <c r="C45" s="1" t="s">
        <v>16</v>
      </c>
      <c r="D45" s="1">
        <v>66</v>
      </c>
      <c r="E45" s="1">
        <v>16</v>
      </c>
      <c r="F45" s="1">
        <v>3</v>
      </c>
      <c r="G45" s="1">
        <v>2</v>
      </c>
      <c r="H45" s="1">
        <v>1</v>
      </c>
      <c r="I45" s="1">
        <v>3</v>
      </c>
      <c r="J45" s="1">
        <v>15</v>
      </c>
      <c r="K45" s="1">
        <v>5</v>
      </c>
      <c r="L45" s="1">
        <v>4</v>
      </c>
      <c r="M45" s="1">
        <v>8</v>
      </c>
      <c r="N45" s="1">
        <v>4</v>
      </c>
      <c r="O45" s="1">
        <v>2</v>
      </c>
      <c r="P45" s="1">
        <v>2</v>
      </c>
      <c r="Q45" s="1">
        <v>5.5</v>
      </c>
      <c r="R45">
        <v>8</v>
      </c>
      <c r="S45">
        <v>4</v>
      </c>
      <c r="T45">
        <v>5</v>
      </c>
      <c r="U45">
        <v>2</v>
      </c>
      <c r="V45">
        <v>1</v>
      </c>
      <c r="W45">
        <v>3</v>
      </c>
      <c r="X45">
        <v>1</v>
      </c>
      <c r="Y45">
        <v>1</v>
      </c>
      <c r="Z45">
        <v>6</v>
      </c>
      <c r="AA45">
        <v>1</v>
      </c>
      <c r="AB45" s="39">
        <v>0</v>
      </c>
      <c r="AC45">
        <v>1</v>
      </c>
      <c r="AD45">
        <v>1</v>
      </c>
      <c r="AE45">
        <v>1</v>
      </c>
      <c r="AF45">
        <v>2</v>
      </c>
      <c r="AG45" s="33">
        <f t="shared" si="0"/>
        <v>91.5</v>
      </c>
      <c r="AH45" s="1" t="s">
        <v>232</v>
      </c>
      <c r="AI45" s="31">
        <v>41</v>
      </c>
    </row>
    <row r="46" spans="1:36" s="56" customFormat="1" x14ac:dyDescent="0.25">
      <c r="A46" s="46">
        <v>42</v>
      </c>
      <c r="B46" s="46" t="s">
        <v>134</v>
      </c>
      <c r="C46" s="46" t="s">
        <v>19</v>
      </c>
      <c r="D46" s="46">
        <v>79</v>
      </c>
      <c r="E46" s="46">
        <v>6</v>
      </c>
      <c r="F46" s="46">
        <v>3</v>
      </c>
      <c r="G46" s="46">
        <v>2</v>
      </c>
      <c r="H46" s="46">
        <v>1</v>
      </c>
      <c r="I46" s="46" t="s">
        <v>45</v>
      </c>
      <c r="J46" s="46">
        <v>12</v>
      </c>
      <c r="K46" s="46" t="s">
        <v>45</v>
      </c>
      <c r="L46" s="46">
        <v>4</v>
      </c>
      <c r="M46" s="46" t="s">
        <v>45</v>
      </c>
      <c r="N46" s="46">
        <v>4</v>
      </c>
      <c r="O46" s="46">
        <v>5</v>
      </c>
      <c r="P46" s="46">
        <v>6</v>
      </c>
      <c r="Q46" s="46" t="s">
        <v>45</v>
      </c>
      <c r="R46" s="56">
        <v>8</v>
      </c>
      <c r="S46" s="56">
        <v>4</v>
      </c>
      <c r="T46" s="56">
        <v>6</v>
      </c>
      <c r="U46" s="56">
        <v>2</v>
      </c>
      <c r="V46" s="56">
        <v>2</v>
      </c>
      <c r="W46" s="56">
        <v>3</v>
      </c>
      <c r="X46" s="56">
        <v>1</v>
      </c>
      <c r="Y46" s="56">
        <v>1</v>
      </c>
      <c r="Z46" s="56">
        <v>4</v>
      </c>
      <c r="AA46" s="56">
        <v>3</v>
      </c>
      <c r="AB46" s="57" t="s">
        <v>45</v>
      </c>
      <c r="AC46" s="56">
        <v>2</v>
      </c>
      <c r="AD46" s="56">
        <v>2</v>
      </c>
      <c r="AE46" s="56">
        <v>1</v>
      </c>
      <c r="AF46" s="56">
        <v>2</v>
      </c>
      <c r="AG46" s="46">
        <f t="shared" si="0"/>
        <v>78</v>
      </c>
      <c r="AH46" s="46" t="s">
        <v>232</v>
      </c>
      <c r="AI46" s="46">
        <v>42</v>
      </c>
    </row>
    <row r="47" spans="1:36" s="56" customFormat="1" x14ac:dyDescent="0.25">
      <c r="A47" s="46">
        <v>43</v>
      </c>
      <c r="B47" s="46" t="s">
        <v>136</v>
      </c>
      <c r="C47" s="46" t="s">
        <v>16</v>
      </c>
      <c r="D47" s="46">
        <v>66</v>
      </c>
      <c r="E47" s="46">
        <v>5</v>
      </c>
      <c r="F47" s="46">
        <v>3</v>
      </c>
      <c r="G47" s="46">
        <v>2</v>
      </c>
      <c r="H47" s="46">
        <v>1</v>
      </c>
      <c r="I47" s="11">
        <v>4</v>
      </c>
      <c r="J47" s="46">
        <v>10</v>
      </c>
      <c r="K47" s="46">
        <v>3</v>
      </c>
      <c r="L47" s="46">
        <v>4</v>
      </c>
      <c r="M47" s="46">
        <v>11</v>
      </c>
      <c r="N47" s="46">
        <v>1</v>
      </c>
      <c r="O47" s="46">
        <v>3</v>
      </c>
      <c r="P47" s="46">
        <v>5</v>
      </c>
      <c r="Q47" s="46">
        <v>7</v>
      </c>
      <c r="R47" s="56">
        <v>8</v>
      </c>
      <c r="S47" s="56">
        <v>4</v>
      </c>
      <c r="T47" s="56">
        <v>6</v>
      </c>
      <c r="U47" s="56">
        <v>2</v>
      </c>
      <c r="V47" s="56">
        <v>1</v>
      </c>
      <c r="W47" s="56">
        <v>3</v>
      </c>
      <c r="X47" s="56">
        <v>1</v>
      </c>
      <c r="Y47" s="56">
        <v>1</v>
      </c>
      <c r="Z47" s="56">
        <v>6</v>
      </c>
      <c r="AA47" s="56">
        <v>2</v>
      </c>
      <c r="AB47" s="57">
        <v>0</v>
      </c>
      <c r="AC47" s="56">
        <v>1</v>
      </c>
      <c r="AD47" s="56">
        <v>2</v>
      </c>
      <c r="AE47" s="56">
        <v>2</v>
      </c>
      <c r="AF47" s="56">
        <v>2</v>
      </c>
      <c r="AG47" s="46">
        <f>SUM(F47:AF47)</f>
        <v>95</v>
      </c>
      <c r="AH47" s="46" t="s">
        <v>232</v>
      </c>
      <c r="AI47" s="46">
        <v>43</v>
      </c>
    </row>
    <row r="48" spans="1:36" s="56" customFormat="1" x14ac:dyDescent="0.25">
      <c r="A48" s="46">
        <v>44</v>
      </c>
      <c r="B48" s="46" t="s">
        <v>138</v>
      </c>
      <c r="C48" s="46" t="s">
        <v>19</v>
      </c>
      <c r="D48" s="46">
        <v>65</v>
      </c>
      <c r="E48" s="46">
        <v>9</v>
      </c>
      <c r="F48" s="46">
        <v>3</v>
      </c>
      <c r="G48" s="46">
        <v>2</v>
      </c>
      <c r="H48" s="46">
        <v>1</v>
      </c>
      <c r="I48" s="46">
        <v>3</v>
      </c>
      <c r="J48" s="46">
        <v>16</v>
      </c>
      <c r="K48" s="46">
        <v>5</v>
      </c>
      <c r="L48" s="46">
        <v>4</v>
      </c>
      <c r="M48" s="46">
        <v>11</v>
      </c>
      <c r="N48" s="46">
        <v>3</v>
      </c>
      <c r="O48" s="46">
        <v>3</v>
      </c>
      <c r="P48" s="46">
        <v>6</v>
      </c>
      <c r="Q48" s="46">
        <v>7.5</v>
      </c>
      <c r="R48" s="56">
        <v>8</v>
      </c>
      <c r="S48" s="56">
        <v>4</v>
      </c>
      <c r="T48" s="56">
        <v>6</v>
      </c>
      <c r="U48" s="56">
        <v>2</v>
      </c>
      <c r="V48" s="56">
        <v>2</v>
      </c>
      <c r="W48" s="56">
        <v>3</v>
      </c>
      <c r="X48" s="56">
        <v>1</v>
      </c>
      <c r="Y48" s="56">
        <v>1</v>
      </c>
      <c r="Z48" s="56">
        <v>6</v>
      </c>
      <c r="AA48" s="56">
        <v>3</v>
      </c>
      <c r="AB48" s="57">
        <v>0</v>
      </c>
      <c r="AC48" s="56">
        <v>2</v>
      </c>
      <c r="AD48" s="56">
        <v>2</v>
      </c>
      <c r="AE48" s="56">
        <v>1</v>
      </c>
      <c r="AF48" s="56">
        <v>2</v>
      </c>
      <c r="AG48" s="58">
        <f t="shared" si="0"/>
        <v>107.5</v>
      </c>
      <c r="AH48" s="45" t="s">
        <v>232</v>
      </c>
      <c r="AI48" s="46">
        <v>44</v>
      </c>
    </row>
    <row r="49" spans="1:36" x14ac:dyDescent="0.25">
      <c r="A49" s="1">
        <v>45</v>
      </c>
      <c r="B49" s="1" t="s">
        <v>140</v>
      </c>
      <c r="C49" s="1" t="s">
        <v>19</v>
      </c>
      <c r="D49" s="1">
        <v>71</v>
      </c>
      <c r="E49" s="1">
        <v>18</v>
      </c>
      <c r="F49" s="1">
        <v>3</v>
      </c>
      <c r="G49" s="1">
        <v>2</v>
      </c>
      <c r="H49" s="1">
        <v>1</v>
      </c>
      <c r="I49" s="1">
        <v>4</v>
      </c>
      <c r="J49" s="1">
        <v>16</v>
      </c>
      <c r="K49" s="1">
        <v>5</v>
      </c>
      <c r="L49" s="1">
        <v>6</v>
      </c>
      <c r="M49" s="1">
        <v>10</v>
      </c>
      <c r="N49" s="1">
        <v>4</v>
      </c>
      <c r="O49" s="1">
        <v>4</v>
      </c>
      <c r="P49" s="1">
        <v>5</v>
      </c>
      <c r="Q49" s="1">
        <v>7</v>
      </c>
      <c r="R49" s="1">
        <v>8</v>
      </c>
      <c r="S49" s="1">
        <v>4</v>
      </c>
      <c r="T49" s="1">
        <v>6</v>
      </c>
      <c r="U49" s="1">
        <v>4</v>
      </c>
      <c r="V49" s="1">
        <v>2</v>
      </c>
      <c r="W49" s="1">
        <v>3</v>
      </c>
      <c r="X49" s="1">
        <v>1</v>
      </c>
      <c r="Y49" s="1">
        <v>1</v>
      </c>
      <c r="Z49" s="1">
        <v>6</v>
      </c>
      <c r="AA49" s="1">
        <v>3</v>
      </c>
      <c r="AB49" s="53">
        <v>1</v>
      </c>
      <c r="AC49" s="1">
        <v>1</v>
      </c>
      <c r="AD49" s="1">
        <v>2</v>
      </c>
      <c r="AE49" s="1">
        <v>2</v>
      </c>
      <c r="AF49" s="1">
        <v>2</v>
      </c>
      <c r="AG49" s="33">
        <f t="shared" ref="AG49:AG51" si="1">SUM(F49:AF49)</f>
        <v>113</v>
      </c>
      <c r="AH49" s="1" t="s">
        <v>234</v>
      </c>
      <c r="AI49" s="31">
        <v>45</v>
      </c>
    </row>
    <row r="50" spans="1:36" x14ac:dyDescent="0.25">
      <c r="A50" s="1">
        <v>46</v>
      </c>
      <c r="B50" s="1" t="s">
        <v>143</v>
      </c>
      <c r="C50" s="1" t="s">
        <v>19</v>
      </c>
      <c r="D50" s="1">
        <v>77</v>
      </c>
      <c r="E50" s="1">
        <v>12</v>
      </c>
      <c r="F50" s="1">
        <v>3</v>
      </c>
      <c r="G50" s="1">
        <v>2</v>
      </c>
      <c r="H50" s="1">
        <v>1</v>
      </c>
      <c r="I50" s="1">
        <v>4</v>
      </c>
      <c r="J50" s="1">
        <v>8</v>
      </c>
      <c r="K50" s="1">
        <v>5</v>
      </c>
      <c r="L50" s="1">
        <v>4</v>
      </c>
      <c r="M50" s="1">
        <v>4.5</v>
      </c>
      <c r="N50" s="1">
        <v>4</v>
      </c>
      <c r="O50" s="1">
        <v>4</v>
      </c>
      <c r="P50" s="1">
        <v>3</v>
      </c>
      <c r="Q50" s="1">
        <v>7</v>
      </c>
      <c r="R50">
        <v>8</v>
      </c>
      <c r="S50">
        <v>4</v>
      </c>
      <c r="T50">
        <v>6</v>
      </c>
      <c r="U50" t="s">
        <v>45</v>
      </c>
      <c r="V50">
        <v>2</v>
      </c>
      <c r="W50">
        <v>3</v>
      </c>
      <c r="X50">
        <v>1</v>
      </c>
      <c r="Y50">
        <v>1</v>
      </c>
      <c r="Z50">
        <v>6</v>
      </c>
      <c r="AA50">
        <v>3</v>
      </c>
      <c r="AB50" s="39">
        <v>1</v>
      </c>
      <c r="AC50">
        <v>2</v>
      </c>
      <c r="AD50">
        <v>2</v>
      </c>
      <c r="AE50">
        <v>2</v>
      </c>
      <c r="AF50">
        <v>2</v>
      </c>
      <c r="AG50" s="33">
        <f t="shared" si="1"/>
        <v>92.5</v>
      </c>
      <c r="AH50" s="1" t="s">
        <v>232</v>
      </c>
      <c r="AI50" s="31">
        <v>46</v>
      </c>
      <c r="AJ50" t="s">
        <v>241</v>
      </c>
    </row>
    <row r="51" spans="1:36" x14ac:dyDescent="0.25">
      <c r="A51" s="1">
        <v>47</v>
      </c>
      <c r="B51" s="1" t="s">
        <v>146</v>
      </c>
      <c r="C51" s="1" t="s">
        <v>16</v>
      </c>
      <c r="D51" s="1">
        <v>62</v>
      </c>
      <c r="E51" s="1">
        <v>6</v>
      </c>
      <c r="F51" s="1">
        <v>3</v>
      </c>
      <c r="G51" s="1">
        <v>2</v>
      </c>
      <c r="H51" s="1">
        <v>1</v>
      </c>
      <c r="I51" s="1">
        <v>4</v>
      </c>
      <c r="J51" s="1">
        <v>16</v>
      </c>
      <c r="K51" s="1">
        <v>2</v>
      </c>
      <c r="L51" s="1">
        <v>2</v>
      </c>
      <c r="M51" s="1">
        <v>11</v>
      </c>
      <c r="N51" s="1" t="s">
        <v>45</v>
      </c>
      <c r="O51" s="1" t="s">
        <v>45</v>
      </c>
      <c r="P51" s="1" t="s">
        <v>45</v>
      </c>
      <c r="Q51" s="1" t="s">
        <v>45</v>
      </c>
      <c r="R51">
        <v>8</v>
      </c>
      <c r="S51">
        <v>3</v>
      </c>
      <c r="T51">
        <v>6</v>
      </c>
      <c r="U51">
        <v>2</v>
      </c>
      <c r="V51" t="s">
        <v>45</v>
      </c>
      <c r="W51" t="s">
        <v>45</v>
      </c>
      <c r="X51" t="s">
        <v>45</v>
      </c>
      <c r="Y51" t="s">
        <v>45</v>
      </c>
      <c r="Z51">
        <v>6</v>
      </c>
      <c r="AA51" t="s">
        <v>45</v>
      </c>
      <c r="AB51" s="39" t="s">
        <v>45</v>
      </c>
      <c r="AC51">
        <v>1</v>
      </c>
      <c r="AD51">
        <v>1</v>
      </c>
      <c r="AE51">
        <v>2</v>
      </c>
      <c r="AF51">
        <v>2</v>
      </c>
      <c r="AG51" s="33">
        <f t="shared" si="1"/>
        <v>72</v>
      </c>
      <c r="AH51" s="1" t="s">
        <v>232</v>
      </c>
      <c r="AI51" s="31">
        <v>47</v>
      </c>
      <c r="AJ51" t="s">
        <v>243</v>
      </c>
    </row>
    <row r="52" spans="1:36" x14ac:dyDescent="0.25">
      <c r="A52" s="1">
        <v>48</v>
      </c>
      <c r="B52" s="1" t="s">
        <v>149</v>
      </c>
      <c r="C52" s="1" t="s">
        <v>16</v>
      </c>
      <c r="D52" s="1">
        <v>72</v>
      </c>
      <c r="E52" s="1">
        <v>9</v>
      </c>
      <c r="F52" s="1">
        <v>3</v>
      </c>
      <c r="G52" s="1">
        <v>2</v>
      </c>
      <c r="H52" s="1">
        <v>1</v>
      </c>
      <c r="I52" s="1">
        <v>6</v>
      </c>
      <c r="J52" s="1">
        <v>12</v>
      </c>
      <c r="K52" s="1">
        <v>2</v>
      </c>
      <c r="L52" s="1">
        <v>6</v>
      </c>
      <c r="M52" s="1" t="s">
        <v>45</v>
      </c>
      <c r="N52" s="1">
        <v>4</v>
      </c>
      <c r="O52" s="1">
        <v>2</v>
      </c>
      <c r="P52" s="1">
        <v>6</v>
      </c>
      <c r="Q52" s="1" t="s">
        <v>45</v>
      </c>
      <c r="R52">
        <v>8</v>
      </c>
      <c r="S52">
        <v>3</v>
      </c>
      <c r="T52">
        <v>3</v>
      </c>
      <c r="U52" t="s">
        <v>45</v>
      </c>
      <c r="V52">
        <v>1</v>
      </c>
      <c r="W52" t="s">
        <v>45</v>
      </c>
      <c r="X52" s="39" t="s">
        <v>244</v>
      </c>
      <c r="Y52" t="s">
        <v>45</v>
      </c>
      <c r="Z52">
        <v>6</v>
      </c>
      <c r="AA52">
        <v>3</v>
      </c>
      <c r="AB52" s="39" t="s">
        <v>45</v>
      </c>
      <c r="AC52">
        <v>1</v>
      </c>
      <c r="AD52">
        <v>2</v>
      </c>
      <c r="AE52">
        <v>1</v>
      </c>
      <c r="AF52">
        <v>1</v>
      </c>
      <c r="AG52" s="33">
        <f>SUM(F52:AF52)</f>
        <v>73</v>
      </c>
      <c r="AH52" s="1" t="s">
        <v>245</v>
      </c>
      <c r="AI52" s="31">
        <v>48</v>
      </c>
      <c r="AJ52" t="s">
        <v>241</v>
      </c>
    </row>
    <row r="53" spans="1:36" x14ac:dyDescent="0.25">
      <c r="A53" s="1">
        <v>49</v>
      </c>
      <c r="B53" s="1" t="s">
        <v>154</v>
      </c>
      <c r="C53" s="1" t="s">
        <v>16</v>
      </c>
      <c r="D53" s="1">
        <v>63</v>
      </c>
      <c r="E53" s="1">
        <v>16</v>
      </c>
      <c r="F53" s="1">
        <v>3</v>
      </c>
      <c r="G53" s="1">
        <v>2</v>
      </c>
      <c r="H53" s="1">
        <v>1</v>
      </c>
      <c r="I53" s="1">
        <v>6</v>
      </c>
      <c r="J53" s="1">
        <v>16</v>
      </c>
      <c r="K53" s="1" t="s">
        <v>45</v>
      </c>
      <c r="L53" s="1">
        <v>6</v>
      </c>
      <c r="M53" s="1">
        <v>11</v>
      </c>
      <c r="N53" s="1">
        <v>5</v>
      </c>
      <c r="O53" s="1">
        <v>5</v>
      </c>
      <c r="P53" s="1">
        <v>5</v>
      </c>
      <c r="Q53" s="1">
        <v>11</v>
      </c>
      <c r="R53">
        <v>8</v>
      </c>
      <c r="S53">
        <v>4</v>
      </c>
      <c r="T53">
        <v>6</v>
      </c>
      <c r="U53" t="s">
        <v>45</v>
      </c>
      <c r="V53">
        <v>2</v>
      </c>
      <c r="W53">
        <v>3</v>
      </c>
      <c r="X53">
        <v>1</v>
      </c>
      <c r="Y53">
        <v>1</v>
      </c>
      <c r="Z53">
        <v>6</v>
      </c>
      <c r="AA53">
        <v>3</v>
      </c>
      <c r="AB53" s="39">
        <v>0</v>
      </c>
      <c r="AC53">
        <v>1</v>
      </c>
      <c r="AD53">
        <v>1</v>
      </c>
      <c r="AE53">
        <v>1</v>
      </c>
      <c r="AF53">
        <v>1</v>
      </c>
      <c r="AG53" s="33">
        <f>SUM(F53:AF53)</f>
        <v>109</v>
      </c>
      <c r="AH53" s="1" t="s">
        <v>234</v>
      </c>
      <c r="AI53" s="31">
        <v>49</v>
      </c>
    </row>
    <row r="54" spans="1:36" x14ac:dyDescent="0.25">
      <c r="A54" s="1">
        <v>50</v>
      </c>
      <c r="B54" s="1" t="s">
        <v>158</v>
      </c>
      <c r="C54" s="1" t="s">
        <v>16</v>
      </c>
      <c r="D54" s="1">
        <v>70</v>
      </c>
      <c r="E54" s="1">
        <v>6</v>
      </c>
      <c r="F54" s="1">
        <v>3</v>
      </c>
      <c r="G54" s="1">
        <v>2</v>
      </c>
      <c r="H54" s="1">
        <v>1</v>
      </c>
      <c r="I54" s="1">
        <v>2</v>
      </c>
      <c r="J54" s="1">
        <v>7</v>
      </c>
      <c r="K54" s="1">
        <v>3</v>
      </c>
      <c r="L54" s="1">
        <v>4</v>
      </c>
      <c r="M54" s="1">
        <v>11</v>
      </c>
      <c r="N54" s="1" t="s">
        <v>45</v>
      </c>
      <c r="O54" s="1" t="s">
        <v>45</v>
      </c>
      <c r="P54" s="1" t="s">
        <v>45</v>
      </c>
      <c r="Q54" s="1" t="s">
        <v>45</v>
      </c>
      <c r="R54">
        <v>6</v>
      </c>
      <c r="S54">
        <v>3</v>
      </c>
      <c r="T54">
        <v>6</v>
      </c>
      <c r="U54">
        <v>2</v>
      </c>
      <c r="V54" t="s">
        <v>45</v>
      </c>
      <c r="W54" t="s">
        <v>45</v>
      </c>
      <c r="X54" t="s">
        <v>45</v>
      </c>
      <c r="Y54" t="s">
        <v>45</v>
      </c>
      <c r="Z54">
        <v>0</v>
      </c>
      <c r="AA54" t="s">
        <v>45</v>
      </c>
      <c r="AB54" s="39" t="s">
        <v>45</v>
      </c>
      <c r="AC54">
        <v>1</v>
      </c>
      <c r="AD54">
        <v>1</v>
      </c>
      <c r="AE54">
        <v>2</v>
      </c>
      <c r="AF54">
        <v>0</v>
      </c>
      <c r="AG54" s="33">
        <f>SUM(F54:AF54)</f>
        <v>54</v>
      </c>
      <c r="AH54" s="1" t="s">
        <v>233</v>
      </c>
      <c r="AI54" s="31">
        <v>50</v>
      </c>
      <c r="AJ54" t="s">
        <v>243</v>
      </c>
    </row>
    <row r="55" spans="1:36" x14ac:dyDescent="0.25">
      <c r="A55" s="1">
        <v>51</v>
      </c>
      <c r="B55" s="1" t="s">
        <v>160</v>
      </c>
      <c r="C55" s="1" t="s">
        <v>16</v>
      </c>
      <c r="D55" s="1">
        <v>69</v>
      </c>
      <c r="E55" s="1">
        <v>9</v>
      </c>
      <c r="F55" s="1">
        <v>3</v>
      </c>
      <c r="G55" s="1">
        <v>2</v>
      </c>
      <c r="H55" s="1">
        <v>1</v>
      </c>
      <c r="I55" s="1">
        <v>4</v>
      </c>
      <c r="J55" s="1">
        <v>1</v>
      </c>
      <c r="K55" s="1">
        <v>5</v>
      </c>
      <c r="L55" s="1">
        <v>5</v>
      </c>
      <c r="M55" s="1">
        <v>0</v>
      </c>
      <c r="N55" s="1">
        <v>5</v>
      </c>
      <c r="O55" s="1">
        <v>3</v>
      </c>
      <c r="P55" s="1">
        <v>4</v>
      </c>
      <c r="Q55" s="1">
        <v>0</v>
      </c>
      <c r="R55">
        <v>7</v>
      </c>
      <c r="S55">
        <v>4</v>
      </c>
      <c r="T55">
        <v>4</v>
      </c>
      <c r="U55">
        <v>3</v>
      </c>
      <c r="V55">
        <v>2</v>
      </c>
      <c r="W55">
        <v>2</v>
      </c>
      <c r="X55">
        <v>1</v>
      </c>
      <c r="Y55">
        <v>1</v>
      </c>
      <c r="Z55">
        <v>5</v>
      </c>
      <c r="AA55">
        <v>3</v>
      </c>
      <c r="AB55" s="39">
        <v>0</v>
      </c>
      <c r="AC55">
        <v>1</v>
      </c>
      <c r="AD55">
        <v>1</v>
      </c>
      <c r="AE55">
        <v>2</v>
      </c>
      <c r="AF55">
        <v>1</v>
      </c>
      <c r="AG55" s="33">
        <f>SUM(F55:AF55)</f>
        <v>70</v>
      </c>
      <c r="AH55" s="1" t="s">
        <v>245</v>
      </c>
      <c r="AI55" s="31">
        <v>51</v>
      </c>
    </row>
    <row r="56" spans="1:36" x14ac:dyDescent="0.25">
      <c r="A56" s="1">
        <v>52</v>
      </c>
      <c r="B56" s="1" t="s">
        <v>162</v>
      </c>
      <c r="C56" s="1" t="s">
        <v>16</v>
      </c>
      <c r="D56" s="1">
        <v>72</v>
      </c>
      <c r="E56" s="1">
        <v>6</v>
      </c>
      <c r="F56" s="1">
        <v>3</v>
      </c>
      <c r="G56" s="1">
        <v>2</v>
      </c>
      <c r="H56" s="1">
        <v>1</v>
      </c>
      <c r="I56" s="1">
        <v>1</v>
      </c>
      <c r="J56" s="1">
        <v>16</v>
      </c>
      <c r="K56" s="1">
        <v>0</v>
      </c>
      <c r="L56" s="1">
        <v>5</v>
      </c>
      <c r="M56" s="1">
        <v>11</v>
      </c>
      <c r="N56" s="1" t="s">
        <v>45</v>
      </c>
      <c r="O56" s="1" t="s">
        <v>45</v>
      </c>
      <c r="P56" s="1" t="s">
        <v>45</v>
      </c>
      <c r="Q56" s="1" t="s">
        <v>45</v>
      </c>
      <c r="R56">
        <v>8</v>
      </c>
      <c r="S56">
        <v>4</v>
      </c>
      <c r="T56">
        <v>5</v>
      </c>
      <c r="U56">
        <v>2</v>
      </c>
      <c r="V56" t="s">
        <v>45</v>
      </c>
      <c r="W56" t="s">
        <v>45</v>
      </c>
      <c r="X56" t="s">
        <v>45</v>
      </c>
      <c r="Y56" t="s">
        <v>45</v>
      </c>
      <c r="Z56">
        <v>2</v>
      </c>
      <c r="AA56" t="s">
        <v>45</v>
      </c>
      <c r="AB56" s="39" t="s">
        <v>45</v>
      </c>
      <c r="AC56">
        <v>2</v>
      </c>
      <c r="AD56">
        <v>2</v>
      </c>
      <c r="AE56">
        <v>2</v>
      </c>
      <c r="AF56">
        <v>2</v>
      </c>
      <c r="AG56" s="33">
        <f t="shared" ref="AG56:AG67" si="2">SUM(F56:AF56)</f>
        <v>68</v>
      </c>
      <c r="AH56" s="1" t="s">
        <v>233</v>
      </c>
      <c r="AI56" s="31">
        <v>52</v>
      </c>
      <c r="AJ56" t="s">
        <v>243</v>
      </c>
    </row>
    <row r="57" spans="1:36" x14ac:dyDescent="0.25">
      <c r="A57" s="1">
        <v>53</v>
      </c>
      <c r="B57" s="1" t="s">
        <v>164</v>
      </c>
      <c r="C57" s="1" t="s">
        <v>16</v>
      </c>
      <c r="D57" s="1">
        <v>74</v>
      </c>
      <c r="E57" s="1">
        <v>0</v>
      </c>
      <c r="F57" s="1">
        <v>3</v>
      </c>
      <c r="G57" s="1">
        <v>1</v>
      </c>
      <c r="H57" s="1">
        <v>1</v>
      </c>
      <c r="I57" s="1">
        <v>2</v>
      </c>
      <c r="J57" s="1">
        <v>13</v>
      </c>
      <c r="K57" s="1">
        <v>1</v>
      </c>
      <c r="L57" s="1">
        <v>4</v>
      </c>
      <c r="M57" s="1">
        <v>7</v>
      </c>
      <c r="N57" s="1" t="s">
        <v>45</v>
      </c>
      <c r="O57" s="1" t="s">
        <v>45</v>
      </c>
      <c r="P57" s="1" t="s">
        <v>45</v>
      </c>
      <c r="Q57" s="1" t="s">
        <v>45</v>
      </c>
      <c r="R57">
        <v>8</v>
      </c>
      <c r="S57">
        <v>4</v>
      </c>
      <c r="T57">
        <v>6</v>
      </c>
      <c r="U57">
        <v>2</v>
      </c>
      <c r="V57" t="s">
        <v>45</v>
      </c>
      <c r="W57" t="s">
        <v>45</v>
      </c>
      <c r="X57" t="s">
        <v>45</v>
      </c>
      <c r="Y57" t="s">
        <v>45</v>
      </c>
      <c r="Z57">
        <v>0</v>
      </c>
      <c r="AA57" t="s">
        <v>45</v>
      </c>
      <c r="AB57" s="39" t="s">
        <v>45</v>
      </c>
      <c r="AC57">
        <v>2</v>
      </c>
      <c r="AD57">
        <v>2</v>
      </c>
      <c r="AE57">
        <v>1</v>
      </c>
      <c r="AF57">
        <v>2</v>
      </c>
      <c r="AG57" s="33">
        <f t="shared" si="2"/>
        <v>59</v>
      </c>
      <c r="AH57" s="1" t="s">
        <v>232</v>
      </c>
      <c r="AI57" s="31">
        <v>53</v>
      </c>
    </row>
    <row r="58" spans="1:36" x14ac:dyDescent="0.25">
      <c r="A58" s="1">
        <v>54</v>
      </c>
      <c r="B58" s="1" t="s">
        <v>166</v>
      </c>
      <c r="C58" s="1" t="s">
        <v>16</v>
      </c>
      <c r="D58" s="1">
        <v>92</v>
      </c>
      <c r="E58" s="1">
        <v>0</v>
      </c>
      <c r="F58" s="1">
        <v>1</v>
      </c>
      <c r="G58" s="1">
        <v>2</v>
      </c>
      <c r="H58" s="1">
        <v>1</v>
      </c>
      <c r="I58" s="1">
        <v>3</v>
      </c>
      <c r="J58" s="1">
        <v>0</v>
      </c>
      <c r="K58" s="1">
        <v>1</v>
      </c>
      <c r="L58" s="1">
        <v>2</v>
      </c>
      <c r="M58" s="1">
        <v>0</v>
      </c>
      <c r="N58" s="1" t="s">
        <v>45</v>
      </c>
      <c r="O58" s="1" t="s">
        <v>45</v>
      </c>
      <c r="P58" s="1" t="s">
        <v>45</v>
      </c>
      <c r="Q58" s="1" t="s">
        <v>45</v>
      </c>
      <c r="R58">
        <v>8</v>
      </c>
      <c r="S58">
        <v>4</v>
      </c>
      <c r="T58">
        <v>4</v>
      </c>
      <c r="U58">
        <v>1</v>
      </c>
      <c r="V58" t="s">
        <v>45</v>
      </c>
      <c r="W58" t="s">
        <v>45</v>
      </c>
      <c r="X58" t="s">
        <v>45</v>
      </c>
      <c r="Y58" t="s">
        <v>45</v>
      </c>
      <c r="Z58">
        <v>0</v>
      </c>
      <c r="AA58" t="s">
        <v>45</v>
      </c>
      <c r="AB58" s="39" t="s">
        <v>45</v>
      </c>
      <c r="AC58">
        <v>1</v>
      </c>
      <c r="AD58">
        <v>1</v>
      </c>
      <c r="AE58">
        <v>1</v>
      </c>
      <c r="AF58">
        <v>0</v>
      </c>
      <c r="AG58" s="33">
        <f t="shared" si="2"/>
        <v>30</v>
      </c>
      <c r="AH58" s="1" t="s">
        <v>233</v>
      </c>
      <c r="AI58" s="31">
        <v>54</v>
      </c>
      <c r="AJ58" t="s">
        <v>241</v>
      </c>
    </row>
    <row r="59" spans="1:36" x14ac:dyDescent="0.25">
      <c r="A59" s="1">
        <v>55</v>
      </c>
      <c r="B59" s="1" t="s">
        <v>168</v>
      </c>
      <c r="C59" s="1" t="s">
        <v>16</v>
      </c>
      <c r="D59" s="1">
        <v>86</v>
      </c>
      <c r="E59" s="1">
        <v>6</v>
      </c>
      <c r="F59" s="1">
        <v>3</v>
      </c>
      <c r="G59" s="1">
        <v>2</v>
      </c>
      <c r="H59" s="1">
        <v>1</v>
      </c>
      <c r="I59" s="1">
        <v>3</v>
      </c>
      <c r="J59" s="1">
        <v>9</v>
      </c>
      <c r="K59" s="1">
        <v>5</v>
      </c>
      <c r="L59" s="1">
        <v>3</v>
      </c>
      <c r="M59" s="1">
        <v>9.5</v>
      </c>
      <c r="N59" s="1" t="s">
        <v>45</v>
      </c>
      <c r="O59" s="1" t="s">
        <v>45</v>
      </c>
      <c r="P59" s="1" t="s">
        <v>45</v>
      </c>
      <c r="Q59" s="1" t="s">
        <v>45</v>
      </c>
      <c r="R59">
        <v>8</v>
      </c>
      <c r="S59">
        <v>4</v>
      </c>
      <c r="T59">
        <v>5</v>
      </c>
      <c r="U59">
        <v>2</v>
      </c>
      <c r="V59">
        <v>1</v>
      </c>
      <c r="W59">
        <v>3</v>
      </c>
      <c r="X59">
        <v>1</v>
      </c>
      <c r="Y59">
        <v>1</v>
      </c>
      <c r="Z59">
        <v>6</v>
      </c>
      <c r="AA59">
        <v>2</v>
      </c>
      <c r="AB59" s="39">
        <v>0</v>
      </c>
      <c r="AC59">
        <v>2</v>
      </c>
      <c r="AD59">
        <v>2</v>
      </c>
      <c r="AE59">
        <v>2</v>
      </c>
      <c r="AF59">
        <v>2</v>
      </c>
      <c r="AG59" s="33">
        <f t="shared" si="2"/>
        <v>76.5</v>
      </c>
      <c r="AH59" s="1" t="s">
        <v>245</v>
      </c>
      <c r="AI59" s="31">
        <v>55</v>
      </c>
    </row>
    <row r="60" spans="1:36" x14ac:dyDescent="0.25">
      <c r="A60" s="1">
        <v>56</v>
      </c>
      <c r="B60" s="1" t="s">
        <v>171</v>
      </c>
      <c r="C60" s="1" t="s">
        <v>16</v>
      </c>
      <c r="D60" s="1">
        <v>65</v>
      </c>
      <c r="E60" s="1">
        <v>2</v>
      </c>
      <c r="F60" s="1">
        <v>3</v>
      </c>
      <c r="G60" s="1">
        <v>2</v>
      </c>
      <c r="H60" s="1">
        <v>1</v>
      </c>
      <c r="I60" s="1">
        <v>3</v>
      </c>
      <c r="J60" s="1">
        <v>18</v>
      </c>
      <c r="K60" s="1">
        <v>5</v>
      </c>
      <c r="L60" s="1">
        <v>5</v>
      </c>
      <c r="M60" s="1">
        <v>9.5</v>
      </c>
      <c r="N60" s="1">
        <v>6</v>
      </c>
      <c r="O60" s="1">
        <v>3</v>
      </c>
      <c r="P60" s="1">
        <v>6</v>
      </c>
      <c r="Q60" s="1" t="s">
        <v>45</v>
      </c>
      <c r="R60">
        <v>8</v>
      </c>
      <c r="S60">
        <v>4</v>
      </c>
      <c r="T60">
        <v>6</v>
      </c>
      <c r="U60">
        <v>2</v>
      </c>
      <c r="V60">
        <v>2</v>
      </c>
      <c r="W60">
        <v>3</v>
      </c>
      <c r="X60">
        <v>1</v>
      </c>
      <c r="Y60">
        <v>1</v>
      </c>
      <c r="Z60">
        <v>6</v>
      </c>
      <c r="AA60">
        <v>3</v>
      </c>
      <c r="AB60" s="39">
        <v>0</v>
      </c>
      <c r="AC60">
        <v>2</v>
      </c>
      <c r="AD60">
        <v>1</v>
      </c>
      <c r="AE60">
        <v>2</v>
      </c>
      <c r="AF60">
        <v>2</v>
      </c>
      <c r="AG60" s="33">
        <f t="shared" si="2"/>
        <v>104.5</v>
      </c>
      <c r="AH60" s="1" t="s">
        <v>232</v>
      </c>
      <c r="AI60" s="31">
        <v>56</v>
      </c>
      <c r="AJ60" t="s">
        <v>246</v>
      </c>
    </row>
    <row r="61" spans="1:36" x14ac:dyDescent="0.25">
      <c r="A61" s="1">
        <v>57</v>
      </c>
      <c r="B61" s="1" t="s">
        <v>173</v>
      </c>
      <c r="C61" s="1" t="s">
        <v>16</v>
      </c>
      <c r="D61" s="1">
        <v>74</v>
      </c>
      <c r="E61" s="1">
        <v>0</v>
      </c>
      <c r="F61" s="1">
        <v>3</v>
      </c>
      <c r="G61" s="1">
        <v>2</v>
      </c>
      <c r="H61" s="1">
        <v>1</v>
      </c>
      <c r="I61" s="1">
        <v>2</v>
      </c>
      <c r="J61" s="1">
        <v>9</v>
      </c>
      <c r="K61" s="1">
        <v>0</v>
      </c>
      <c r="L61" s="1">
        <v>5</v>
      </c>
      <c r="M61" s="1" t="s">
        <v>45</v>
      </c>
      <c r="N61" s="1" t="s">
        <v>45</v>
      </c>
      <c r="O61" s="1" t="s">
        <v>45</v>
      </c>
      <c r="P61" s="1" t="s">
        <v>45</v>
      </c>
      <c r="Q61" s="1" t="s">
        <v>45</v>
      </c>
      <c r="R61">
        <v>8</v>
      </c>
      <c r="S61">
        <v>4</v>
      </c>
      <c r="T61">
        <v>5</v>
      </c>
      <c r="U61">
        <v>2</v>
      </c>
      <c r="V61" t="s">
        <v>45</v>
      </c>
      <c r="W61" t="s">
        <v>45</v>
      </c>
      <c r="X61" t="s">
        <v>45</v>
      </c>
      <c r="Y61" t="s">
        <v>45</v>
      </c>
      <c r="Z61">
        <v>3</v>
      </c>
      <c r="AA61" t="s">
        <v>45</v>
      </c>
      <c r="AB61" s="39" t="s">
        <v>45</v>
      </c>
      <c r="AC61">
        <v>2</v>
      </c>
      <c r="AD61">
        <v>2</v>
      </c>
      <c r="AE61">
        <v>2</v>
      </c>
      <c r="AF61">
        <v>2</v>
      </c>
      <c r="AG61" s="33">
        <f t="shared" si="2"/>
        <v>52</v>
      </c>
      <c r="AH61" s="1" t="s">
        <v>232</v>
      </c>
      <c r="AI61" s="31">
        <v>57</v>
      </c>
      <c r="AJ61" t="s">
        <v>247</v>
      </c>
    </row>
    <row r="62" spans="1:36" x14ac:dyDescent="0.25">
      <c r="A62" s="1">
        <v>58</v>
      </c>
      <c r="B62" s="1" t="s">
        <v>175</v>
      </c>
      <c r="C62" s="1" t="s">
        <v>16</v>
      </c>
      <c r="D62" s="1">
        <v>64</v>
      </c>
      <c r="E62" s="1">
        <v>7</v>
      </c>
      <c r="F62" s="1">
        <v>3</v>
      </c>
      <c r="G62" s="1">
        <v>2</v>
      </c>
      <c r="H62" s="1">
        <v>1</v>
      </c>
      <c r="I62" s="1">
        <v>4</v>
      </c>
      <c r="J62" s="1">
        <v>12</v>
      </c>
      <c r="K62" s="1">
        <v>5</v>
      </c>
      <c r="L62" s="1">
        <v>5</v>
      </c>
      <c r="M62" s="1">
        <v>5.5</v>
      </c>
      <c r="N62" s="1">
        <v>6</v>
      </c>
      <c r="O62" s="1">
        <v>1</v>
      </c>
      <c r="P62" s="1">
        <v>5</v>
      </c>
      <c r="Q62" s="1">
        <v>9.5</v>
      </c>
      <c r="R62">
        <v>8</v>
      </c>
      <c r="S62">
        <v>4</v>
      </c>
      <c r="T62">
        <v>6</v>
      </c>
      <c r="U62" t="s">
        <v>45</v>
      </c>
      <c r="V62">
        <v>2</v>
      </c>
      <c r="W62">
        <v>3</v>
      </c>
      <c r="X62">
        <v>1</v>
      </c>
      <c r="Y62">
        <v>1</v>
      </c>
      <c r="Z62">
        <v>3</v>
      </c>
      <c r="AA62">
        <v>3</v>
      </c>
      <c r="AB62" s="39">
        <v>1</v>
      </c>
      <c r="AC62">
        <v>2</v>
      </c>
      <c r="AD62">
        <v>2</v>
      </c>
      <c r="AE62">
        <v>2</v>
      </c>
      <c r="AF62">
        <v>2</v>
      </c>
      <c r="AG62" s="33">
        <f t="shared" si="2"/>
        <v>99</v>
      </c>
      <c r="AH62" s="1" t="s">
        <v>232</v>
      </c>
      <c r="AI62" s="31">
        <v>58</v>
      </c>
    </row>
    <row r="63" spans="1:36" x14ac:dyDescent="0.25">
      <c r="A63" s="1">
        <v>59</v>
      </c>
      <c r="B63" s="1" t="s">
        <v>177</v>
      </c>
      <c r="C63" s="1" t="s">
        <v>16</v>
      </c>
      <c r="D63" s="1">
        <v>62</v>
      </c>
      <c r="E63" s="1">
        <v>9</v>
      </c>
      <c r="F63" s="1">
        <v>3</v>
      </c>
      <c r="G63" s="1">
        <v>2</v>
      </c>
      <c r="H63" s="1">
        <v>1</v>
      </c>
      <c r="I63" s="1">
        <v>3</v>
      </c>
      <c r="J63" s="1">
        <v>13</v>
      </c>
      <c r="K63" s="1">
        <v>3</v>
      </c>
      <c r="L63" s="1">
        <v>4</v>
      </c>
      <c r="M63" s="1">
        <v>11</v>
      </c>
      <c r="N63" s="1" t="s">
        <v>45</v>
      </c>
      <c r="O63" s="1" t="s">
        <v>45</v>
      </c>
      <c r="P63" s="1" t="s">
        <v>45</v>
      </c>
      <c r="Q63" s="1" t="s">
        <v>45</v>
      </c>
      <c r="R63">
        <v>8</v>
      </c>
      <c r="S63">
        <v>3</v>
      </c>
      <c r="T63">
        <v>4</v>
      </c>
      <c r="U63">
        <v>3</v>
      </c>
      <c r="V63" t="s">
        <v>45</v>
      </c>
      <c r="W63" t="s">
        <v>45</v>
      </c>
      <c r="X63" t="s">
        <v>45</v>
      </c>
      <c r="Y63" t="s">
        <v>45</v>
      </c>
      <c r="Z63">
        <v>6</v>
      </c>
      <c r="AA63" t="s">
        <v>45</v>
      </c>
      <c r="AB63" s="39" t="s">
        <v>45</v>
      </c>
      <c r="AC63">
        <v>1</v>
      </c>
      <c r="AD63">
        <v>2</v>
      </c>
      <c r="AE63">
        <v>2</v>
      </c>
      <c r="AF63">
        <v>2</v>
      </c>
      <c r="AG63" s="33">
        <f t="shared" si="2"/>
        <v>71</v>
      </c>
      <c r="AH63" s="1" t="s">
        <v>248</v>
      </c>
      <c r="AI63" s="31">
        <v>59</v>
      </c>
      <c r="AJ63" t="s">
        <v>243</v>
      </c>
    </row>
    <row r="64" spans="1:36" x14ac:dyDescent="0.25">
      <c r="A64" s="1">
        <v>60</v>
      </c>
      <c r="B64" s="1" t="s">
        <v>179</v>
      </c>
      <c r="C64" s="1" t="s">
        <v>19</v>
      </c>
      <c r="D64" s="1">
        <v>66</v>
      </c>
      <c r="E64" s="1">
        <v>6</v>
      </c>
      <c r="F64" s="1">
        <v>3</v>
      </c>
      <c r="G64" s="1">
        <v>2</v>
      </c>
      <c r="H64" s="1">
        <v>1</v>
      </c>
      <c r="I64" s="1">
        <v>2</v>
      </c>
      <c r="J64" s="1">
        <v>16</v>
      </c>
      <c r="K64" s="1">
        <v>5</v>
      </c>
      <c r="L64" s="1">
        <v>4</v>
      </c>
      <c r="M64" s="1">
        <v>10</v>
      </c>
      <c r="N64" s="1">
        <v>1</v>
      </c>
      <c r="O64" s="1">
        <v>3</v>
      </c>
      <c r="P64" s="1">
        <v>2</v>
      </c>
      <c r="Q64" s="1">
        <v>9</v>
      </c>
      <c r="R64">
        <v>8</v>
      </c>
      <c r="S64">
        <v>4</v>
      </c>
      <c r="T64">
        <v>5</v>
      </c>
      <c r="U64">
        <v>2</v>
      </c>
      <c r="V64">
        <v>2</v>
      </c>
      <c r="W64">
        <v>3</v>
      </c>
      <c r="X64">
        <v>1</v>
      </c>
      <c r="Y64">
        <v>1</v>
      </c>
      <c r="Z64">
        <v>4</v>
      </c>
      <c r="AA64">
        <v>2</v>
      </c>
      <c r="AB64" s="39">
        <v>1</v>
      </c>
      <c r="AC64">
        <v>2</v>
      </c>
      <c r="AD64">
        <v>2</v>
      </c>
      <c r="AE64">
        <v>2</v>
      </c>
      <c r="AF64">
        <v>2</v>
      </c>
      <c r="AG64" s="33">
        <f t="shared" si="2"/>
        <v>99</v>
      </c>
      <c r="AH64" s="1" t="s">
        <v>234</v>
      </c>
      <c r="AI64" s="31">
        <v>60</v>
      </c>
    </row>
    <row r="65" spans="1:35" x14ac:dyDescent="0.25">
      <c r="A65" s="1">
        <v>61</v>
      </c>
      <c r="B65" s="1" t="s">
        <v>181</v>
      </c>
      <c r="C65" s="1" t="s">
        <v>16</v>
      </c>
      <c r="D65" s="1">
        <v>70</v>
      </c>
      <c r="E65" s="1">
        <v>2</v>
      </c>
      <c r="F65" s="1">
        <v>3</v>
      </c>
      <c r="G65" s="1">
        <v>2</v>
      </c>
      <c r="H65" s="1">
        <v>1</v>
      </c>
      <c r="I65" s="1">
        <v>5</v>
      </c>
      <c r="J65" s="1">
        <v>5</v>
      </c>
      <c r="K65" s="1">
        <v>5</v>
      </c>
      <c r="L65" s="1">
        <v>6</v>
      </c>
      <c r="M65" s="1">
        <v>9.5</v>
      </c>
      <c r="N65" s="1" t="s">
        <v>45</v>
      </c>
      <c r="O65" s="1" t="s">
        <v>45</v>
      </c>
      <c r="P65" s="1" t="s">
        <v>45</v>
      </c>
      <c r="Q65" s="1" t="s">
        <v>45</v>
      </c>
      <c r="R65">
        <v>7</v>
      </c>
      <c r="S65">
        <v>4</v>
      </c>
      <c r="T65">
        <v>6</v>
      </c>
      <c r="U65">
        <v>3</v>
      </c>
      <c r="V65">
        <v>3</v>
      </c>
      <c r="W65" t="s">
        <v>45</v>
      </c>
      <c r="X65" t="s">
        <v>45</v>
      </c>
      <c r="Y65" t="s">
        <v>45</v>
      </c>
      <c r="Z65">
        <v>6</v>
      </c>
      <c r="AA65" t="s">
        <v>45</v>
      </c>
      <c r="AB65" s="39" t="s">
        <v>45</v>
      </c>
      <c r="AC65">
        <v>2</v>
      </c>
      <c r="AD65">
        <v>2</v>
      </c>
      <c r="AE65">
        <v>1</v>
      </c>
      <c r="AF65">
        <v>1</v>
      </c>
      <c r="AG65" s="33">
        <f t="shared" si="2"/>
        <v>71.5</v>
      </c>
      <c r="AH65" s="1" t="s">
        <v>232</v>
      </c>
      <c r="AI65" s="31">
        <v>61</v>
      </c>
    </row>
    <row r="66" spans="1:35" x14ac:dyDescent="0.25">
      <c r="A66" s="1">
        <v>62</v>
      </c>
      <c r="B66" s="1" t="s">
        <v>183</v>
      </c>
      <c r="C66" s="1" t="s">
        <v>19</v>
      </c>
      <c r="D66" s="1">
        <v>77</v>
      </c>
      <c r="E66" s="1">
        <v>6</v>
      </c>
      <c r="F66" s="1">
        <v>3</v>
      </c>
      <c r="G66" s="1">
        <v>2</v>
      </c>
      <c r="H66" s="1">
        <v>1</v>
      </c>
      <c r="I66" s="1">
        <v>0</v>
      </c>
      <c r="J66" s="1">
        <v>16</v>
      </c>
      <c r="K66" s="1">
        <v>5</v>
      </c>
      <c r="L66" s="1">
        <v>6</v>
      </c>
      <c r="M66" s="1">
        <v>6.5</v>
      </c>
      <c r="N66" s="1">
        <v>6</v>
      </c>
      <c r="O66" s="1">
        <v>3</v>
      </c>
      <c r="P66" s="1">
        <v>5</v>
      </c>
      <c r="Q66" s="1">
        <v>8</v>
      </c>
      <c r="R66">
        <v>8</v>
      </c>
      <c r="S66">
        <v>4</v>
      </c>
      <c r="T66">
        <v>6</v>
      </c>
      <c r="U66">
        <v>0</v>
      </c>
      <c r="V66">
        <v>1</v>
      </c>
      <c r="W66">
        <v>3</v>
      </c>
      <c r="X66">
        <v>1</v>
      </c>
      <c r="Y66">
        <v>1</v>
      </c>
      <c r="Z66">
        <v>4</v>
      </c>
      <c r="AA66">
        <v>3</v>
      </c>
      <c r="AB66" s="39">
        <v>1</v>
      </c>
      <c r="AC66">
        <v>1</v>
      </c>
      <c r="AD66">
        <v>1</v>
      </c>
      <c r="AE66">
        <v>2</v>
      </c>
      <c r="AF66">
        <v>0</v>
      </c>
      <c r="AG66" s="33">
        <f t="shared" si="2"/>
        <v>97.5</v>
      </c>
      <c r="AH66" s="1" t="s">
        <v>234</v>
      </c>
      <c r="AI66" s="31">
        <v>62</v>
      </c>
    </row>
    <row r="67" spans="1:35" x14ac:dyDescent="0.25">
      <c r="A67" s="1">
        <v>63</v>
      </c>
      <c r="B67" s="1" t="s">
        <v>185</v>
      </c>
      <c r="C67" s="1" t="s">
        <v>16</v>
      </c>
      <c r="D67" s="1">
        <v>69</v>
      </c>
      <c r="E67" s="1">
        <v>8</v>
      </c>
      <c r="F67" s="1">
        <v>3</v>
      </c>
      <c r="G67" s="1">
        <v>2</v>
      </c>
      <c r="H67" s="1">
        <v>1</v>
      </c>
      <c r="I67" s="1">
        <v>3</v>
      </c>
      <c r="J67" s="1">
        <v>23</v>
      </c>
      <c r="K67" s="1">
        <v>1</v>
      </c>
      <c r="L67" s="1">
        <v>4</v>
      </c>
      <c r="M67" s="1">
        <v>8.5</v>
      </c>
      <c r="N67" s="1">
        <v>5</v>
      </c>
      <c r="O67" s="1">
        <v>3</v>
      </c>
      <c r="P67" s="1">
        <v>5</v>
      </c>
      <c r="Q67" s="1">
        <v>4</v>
      </c>
      <c r="R67">
        <v>8</v>
      </c>
      <c r="S67">
        <v>4</v>
      </c>
      <c r="T67">
        <v>6</v>
      </c>
      <c r="U67">
        <v>3</v>
      </c>
      <c r="V67">
        <v>2</v>
      </c>
      <c r="W67">
        <v>2</v>
      </c>
      <c r="X67">
        <v>1</v>
      </c>
      <c r="Y67">
        <v>1</v>
      </c>
      <c r="Z67">
        <v>6</v>
      </c>
      <c r="AA67">
        <v>2</v>
      </c>
      <c r="AB67" s="39">
        <v>0</v>
      </c>
      <c r="AC67">
        <v>2</v>
      </c>
      <c r="AD67">
        <v>2</v>
      </c>
      <c r="AE67">
        <v>2</v>
      </c>
      <c r="AF67">
        <v>1</v>
      </c>
      <c r="AG67" s="33">
        <f>SUM(F67:AF67)</f>
        <v>104.5</v>
      </c>
      <c r="AH67" s="1" t="s">
        <v>234</v>
      </c>
      <c r="AI67" s="31"/>
    </row>
    <row r="68" spans="1:35" x14ac:dyDescent="0.25">
      <c r="A68" s="1">
        <v>64</v>
      </c>
      <c r="B68" s="1" t="s">
        <v>337</v>
      </c>
      <c r="C68" s="1" t="s">
        <v>16</v>
      </c>
      <c r="D68" s="1">
        <v>64</v>
      </c>
      <c r="E68" s="1">
        <v>11</v>
      </c>
      <c r="F68" s="1">
        <v>3</v>
      </c>
      <c r="G68" s="1">
        <v>2</v>
      </c>
      <c r="H68" s="1">
        <v>1</v>
      </c>
      <c r="I68" s="1">
        <v>4</v>
      </c>
      <c r="J68" s="1">
        <v>13</v>
      </c>
      <c r="K68" s="1">
        <v>5</v>
      </c>
      <c r="L68" s="1">
        <v>4</v>
      </c>
      <c r="M68" s="1">
        <v>11</v>
      </c>
      <c r="N68" s="1">
        <v>2</v>
      </c>
      <c r="O68" s="1">
        <v>4</v>
      </c>
      <c r="P68" s="1">
        <v>4</v>
      </c>
      <c r="Q68" s="1">
        <v>6</v>
      </c>
      <c r="R68">
        <v>8</v>
      </c>
      <c r="S68">
        <v>4</v>
      </c>
      <c r="T68">
        <v>6</v>
      </c>
      <c r="U68">
        <v>3</v>
      </c>
      <c r="V68">
        <v>2</v>
      </c>
      <c r="W68" s="59">
        <v>3</v>
      </c>
      <c r="X68">
        <v>1</v>
      </c>
      <c r="Y68">
        <v>1</v>
      </c>
      <c r="Z68">
        <v>6</v>
      </c>
      <c r="AA68">
        <v>2</v>
      </c>
      <c r="AB68">
        <v>1</v>
      </c>
      <c r="AC68">
        <v>1</v>
      </c>
      <c r="AD68">
        <v>2</v>
      </c>
      <c r="AE68">
        <v>2</v>
      </c>
      <c r="AF68">
        <v>2</v>
      </c>
      <c r="AG68" s="33">
        <f t="shared" ref="AG68:AG69" si="3">SUM(F68:AF68)</f>
        <v>103</v>
      </c>
      <c r="AH68" s="1" t="s">
        <v>232</v>
      </c>
    </row>
    <row r="69" spans="1:35" x14ac:dyDescent="0.25">
      <c r="A69" s="1">
        <v>65</v>
      </c>
      <c r="B69" s="1" t="s">
        <v>339</v>
      </c>
      <c r="C69" s="1" t="s">
        <v>19</v>
      </c>
      <c r="D69" s="1">
        <v>67</v>
      </c>
      <c r="E69" s="1">
        <v>9</v>
      </c>
      <c r="F69" s="1">
        <v>3</v>
      </c>
      <c r="G69" s="1">
        <v>2</v>
      </c>
      <c r="H69" s="1">
        <v>1</v>
      </c>
      <c r="I69" s="1">
        <v>4</v>
      </c>
      <c r="J69" s="1">
        <v>12</v>
      </c>
      <c r="K69" s="1">
        <v>5</v>
      </c>
      <c r="L69" s="1">
        <v>5</v>
      </c>
      <c r="M69" s="1">
        <v>8</v>
      </c>
      <c r="N69" s="1">
        <v>0</v>
      </c>
      <c r="O69" s="1">
        <v>6</v>
      </c>
      <c r="P69" s="1">
        <v>5</v>
      </c>
      <c r="Q69" s="1">
        <v>8</v>
      </c>
      <c r="R69">
        <v>8</v>
      </c>
      <c r="S69">
        <v>4</v>
      </c>
      <c r="T69">
        <v>6</v>
      </c>
      <c r="U69">
        <v>3</v>
      </c>
      <c r="V69">
        <v>2</v>
      </c>
      <c r="W69" s="59">
        <v>3</v>
      </c>
      <c r="X69">
        <v>1</v>
      </c>
      <c r="Y69">
        <v>1</v>
      </c>
      <c r="Z69">
        <v>6</v>
      </c>
      <c r="AA69">
        <v>2</v>
      </c>
      <c r="AB69">
        <v>1</v>
      </c>
      <c r="AC69">
        <v>1</v>
      </c>
      <c r="AD69">
        <v>2</v>
      </c>
      <c r="AE69">
        <v>2</v>
      </c>
      <c r="AF69">
        <v>2</v>
      </c>
      <c r="AG69" s="33">
        <f t="shared" si="3"/>
        <v>103</v>
      </c>
      <c r="AH69" s="1" t="s">
        <v>232</v>
      </c>
    </row>
    <row r="72" spans="1:35" x14ac:dyDescent="0.25">
      <c r="A72" s="1"/>
      <c r="B72" s="1"/>
      <c r="C72" s="1"/>
      <c r="D72" s="4"/>
      <c r="E72" s="4" t="s">
        <v>204</v>
      </c>
      <c r="F72" s="4" t="s">
        <v>205</v>
      </c>
      <c r="G72" s="4" t="s">
        <v>206</v>
      </c>
      <c r="H72" s="4" t="s">
        <v>207</v>
      </c>
      <c r="I72" s="4" t="s">
        <v>208</v>
      </c>
      <c r="J72" s="4" t="s">
        <v>209</v>
      </c>
      <c r="K72" s="6" t="s">
        <v>210</v>
      </c>
      <c r="L72" s="4" t="s">
        <v>211</v>
      </c>
      <c r="M72" s="4" t="s">
        <v>212</v>
      </c>
      <c r="N72" s="4" t="s">
        <v>213</v>
      </c>
      <c r="O72" s="4" t="s">
        <v>214</v>
      </c>
      <c r="P72" s="4" t="s">
        <v>215</v>
      </c>
      <c r="Q72" s="4" t="s">
        <v>216</v>
      </c>
      <c r="R72" s="5" t="s">
        <v>217</v>
      </c>
      <c r="S72" s="5" t="s">
        <v>218</v>
      </c>
      <c r="T72" s="5" t="s">
        <v>219</v>
      </c>
      <c r="U72" s="5" t="s">
        <v>220</v>
      </c>
      <c r="V72" s="5" t="s">
        <v>221</v>
      </c>
      <c r="W72" s="5" t="s">
        <v>222</v>
      </c>
      <c r="X72" s="5" t="s">
        <v>223</v>
      </c>
      <c r="Y72" s="5" t="s">
        <v>224</v>
      </c>
      <c r="Z72" s="5" t="s">
        <v>225</v>
      </c>
      <c r="AA72" s="5" t="s">
        <v>226</v>
      </c>
      <c r="AB72" s="5" t="s">
        <v>227</v>
      </c>
      <c r="AC72" s="5" t="s">
        <v>228</v>
      </c>
      <c r="AD72" s="5" t="s">
        <v>229</v>
      </c>
      <c r="AE72" s="5" t="s">
        <v>230</v>
      </c>
      <c r="AF72" s="5" t="s">
        <v>231</v>
      </c>
      <c r="AG72" s="5"/>
    </row>
    <row r="73" spans="1:35" x14ac:dyDescent="0.25">
      <c r="A73" s="9" t="s">
        <v>249</v>
      </c>
      <c r="B73" s="9" t="s">
        <v>250</v>
      </c>
      <c r="C73" s="1"/>
      <c r="D73" s="1"/>
      <c r="E73" s="1"/>
      <c r="F73" s="1"/>
      <c r="G73" s="1"/>
      <c r="H73" s="1"/>
      <c r="I73" s="1"/>
      <c r="J73" s="1"/>
      <c r="K73" s="1"/>
      <c r="AI73" s="31">
        <v>63</v>
      </c>
    </row>
    <row r="74" spans="1:35" x14ac:dyDescent="0.25">
      <c r="A74" s="8" t="s">
        <v>251</v>
      </c>
    </row>
    <row r="75" spans="1:35" x14ac:dyDescent="0.25">
      <c r="A75" t="s">
        <v>187</v>
      </c>
      <c r="D75" s="2" t="e">
        <f>AVERAGE(#REF!)</f>
        <v>#REF!</v>
      </c>
      <c r="E75" s="2">
        <f>AVERAGE(E5:E73)</f>
        <v>7.953846153846154</v>
      </c>
      <c r="F75" s="3"/>
      <c r="G75" s="3"/>
      <c r="H75" s="3"/>
      <c r="I75" s="3"/>
      <c r="J75" s="3"/>
      <c r="K75" s="3"/>
    </row>
    <row r="76" spans="1:35" x14ac:dyDescent="0.25">
      <c r="A76" t="s">
        <v>188</v>
      </c>
      <c r="D76" s="2" t="e">
        <f>STDEV(#REF!)</f>
        <v>#REF!</v>
      </c>
      <c r="E76" s="2" t="e">
        <f>STDEV(#REF!)</f>
        <v>#REF!</v>
      </c>
      <c r="F76" s="2"/>
      <c r="G76" s="2"/>
      <c r="H76" s="2"/>
      <c r="I76" s="2"/>
      <c r="J76" s="2"/>
      <c r="K76" s="2"/>
    </row>
    <row r="77" spans="1:35" x14ac:dyDescent="0.25">
      <c r="A77" t="s">
        <v>189</v>
      </c>
      <c r="D77" s="1" t="e">
        <f>MEDIAN(#REF!)</f>
        <v>#REF!</v>
      </c>
      <c r="E77" s="1" t="e">
        <f>MEDIAN(#REF!)</f>
        <v>#REF!</v>
      </c>
      <c r="F77" s="2"/>
      <c r="G77" s="2"/>
      <c r="H77" s="2"/>
      <c r="I77" s="2"/>
      <c r="J77" s="2"/>
      <c r="K77" s="2"/>
    </row>
    <row r="78" spans="1:35" x14ac:dyDescent="0.25">
      <c r="A78" t="s">
        <v>190</v>
      </c>
      <c r="D78" s="1" t="e">
        <f>MODE(#REF!)</f>
        <v>#REF!</v>
      </c>
      <c r="E78" s="1" t="e">
        <f>MODE(#REF!)</f>
        <v>#REF!</v>
      </c>
      <c r="F78" s="1"/>
      <c r="G78" s="1"/>
      <c r="H78" s="1"/>
      <c r="I78" s="1"/>
      <c r="J78" s="1"/>
      <c r="K78" s="1"/>
    </row>
    <row r="79" spans="1:35" x14ac:dyDescent="0.25">
      <c r="A79" t="s">
        <v>191</v>
      </c>
      <c r="E79" t="s">
        <v>192</v>
      </c>
      <c r="J79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topLeftCell="A41" zoomScale="70" zoomScaleNormal="70" workbookViewId="0">
      <selection activeCell="F69" sqref="F69"/>
    </sheetView>
  </sheetViews>
  <sheetFormatPr defaultColWidth="11.42578125" defaultRowHeight="15" x14ac:dyDescent="0.25"/>
  <cols>
    <col min="1" max="2" width="5.140625" customWidth="1"/>
    <col min="3" max="3" width="3.5703125" customWidth="1"/>
    <col min="4" max="4" width="5.5703125" customWidth="1"/>
    <col min="5" max="5" width="4.85546875" customWidth="1"/>
    <col min="6" max="6" width="5.85546875" style="1" customWidth="1"/>
    <col min="7" max="7" width="4.85546875" style="1" customWidth="1"/>
    <col min="8" max="8" width="5.28515625" style="1" customWidth="1"/>
    <col min="9" max="9" width="5.7109375" style="1" customWidth="1"/>
    <col min="10" max="10" width="5" style="1" customWidth="1"/>
    <col min="11" max="11" width="4.42578125" style="1" customWidth="1"/>
    <col min="12" max="12" width="5.140625" style="1" customWidth="1"/>
    <col min="13" max="13" width="4.42578125" style="1" customWidth="1"/>
    <col min="14" max="14" width="4.5703125" style="1" customWidth="1"/>
    <col min="15" max="15" width="4.42578125" style="1" customWidth="1"/>
    <col min="16" max="16" width="4.28515625" style="1" customWidth="1"/>
    <col min="17" max="17" width="5.5703125" style="1" customWidth="1"/>
    <col min="18" max="18" width="5.28515625" style="1" customWidth="1"/>
    <col min="19" max="19" width="4.5703125" style="1" customWidth="1"/>
    <col min="20" max="20" width="4.85546875" style="1" customWidth="1"/>
    <col min="21" max="22" width="4.7109375" style="1" customWidth="1"/>
    <col min="23" max="23" width="5.140625" style="1" customWidth="1"/>
    <col min="24" max="24" width="4.5703125" style="1" customWidth="1"/>
    <col min="25" max="25" width="4.7109375" style="1" customWidth="1"/>
    <col min="26" max="26" width="4.5703125" style="1" customWidth="1"/>
    <col min="27" max="27" width="4.28515625" style="1" customWidth="1"/>
    <col min="28" max="28" width="4.85546875" style="1" customWidth="1"/>
    <col min="29" max="29" width="5" style="1" customWidth="1"/>
    <col min="30" max="30" width="4.5703125" style="1" customWidth="1"/>
    <col min="31" max="31" width="5.140625" style="1" customWidth="1"/>
    <col min="32" max="32" width="4.5703125" style="1" customWidth="1"/>
    <col min="33" max="33" width="5.28515625" style="1" customWidth="1"/>
    <col min="34" max="34" width="4.5703125" style="1" customWidth="1"/>
    <col min="35" max="35" width="5.7109375" style="1" customWidth="1"/>
    <col min="36" max="36" width="4.42578125" style="1" customWidth="1"/>
  </cols>
  <sheetData>
    <row r="1" spans="1:37" x14ac:dyDescent="0.25">
      <c r="A1" s="1" t="s">
        <v>194</v>
      </c>
      <c r="B1" s="1" t="s">
        <v>1</v>
      </c>
      <c r="C1" s="1" t="s">
        <v>2</v>
      </c>
      <c r="D1" s="4" t="s">
        <v>3</v>
      </c>
      <c r="E1" s="4" t="s">
        <v>195</v>
      </c>
      <c r="F1" s="4" t="s">
        <v>196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7" x14ac:dyDescent="0.25">
      <c r="A2" s="1"/>
      <c r="B2" s="1"/>
      <c r="C2" s="1"/>
      <c r="D2" s="4"/>
      <c r="E2" s="4"/>
      <c r="F2" s="4" t="s">
        <v>252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7" x14ac:dyDescent="0.25">
      <c r="A3" s="1"/>
      <c r="B3" s="1"/>
      <c r="C3" s="1"/>
      <c r="D3" s="4"/>
      <c r="G3" s="1" t="s">
        <v>198</v>
      </c>
      <c r="H3" s="4"/>
      <c r="I3" s="4"/>
      <c r="J3" s="4"/>
      <c r="K3" s="4"/>
      <c r="M3" s="4"/>
      <c r="N3" s="4"/>
      <c r="O3" s="4"/>
      <c r="P3" s="4"/>
      <c r="Q3" s="12" t="s">
        <v>253</v>
      </c>
      <c r="R3" s="4"/>
      <c r="S3" s="4"/>
      <c r="T3" s="12" t="s">
        <v>254</v>
      </c>
      <c r="U3" s="4"/>
      <c r="V3" s="4"/>
      <c r="W3" s="4"/>
      <c r="X3" s="4"/>
      <c r="Y3" s="12" t="s">
        <v>255</v>
      </c>
      <c r="Z3" s="4"/>
      <c r="AA3" s="4"/>
      <c r="AB3" s="12" t="s">
        <v>256</v>
      </c>
      <c r="AC3" s="4"/>
      <c r="AD3" s="12" t="s">
        <v>257</v>
      </c>
      <c r="AE3" s="12" t="s">
        <v>258</v>
      </c>
      <c r="AF3" s="4"/>
      <c r="AG3" s="4"/>
      <c r="AH3" s="1" t="s">
        <v>222</v>
      </c>
    </row>
    <row r="4" spans="1:37" x14ac:dyDescent="0.25">
      <c r="A4" s="1"/>
      <c r="B4" s="1"/>
      <c r="C4" s="1"/>
      <c r="D4" s="4"/>
      <c r="E4" s="4" t="s">
        <v>204</v>
      </c>
      <c r="G4" s="4" t="s">
        <v>259</v>
      </c>
      <c r="H4" s="4" t="s">
        <v>260</v>
      </c>
      <c r="I4" s="4" t="s">
        <v>261</v>
      </c>
      <c r="J4" s="4" t="s">
        <v>262</v>
      </c>
      <c r="K4" s="6" t="s">
        <v>263</v>
      </c>
      <c r="L4" s="4" t="s">
        <v>206</v>
      </c>
      <c r="M4" s="4" t="s">
        <v>264</v>
      </c>
      <c r="N4" s="4" t="s">
        <v>265</v>
      </c>
      <c r="O4" s="4" t="s">
        <v>266</v>
      </c>
      <c r="P4" s="4" t="s">
        <v>267</v>
      </c>
      <c r="Q4" s="4" t="s">
        <v>268</v>
      </c>
      <c r="R4" s="4" t="s">
        <v>269</v>
      </c>
      <c r="S4" s="4" t="s">
        <v>270</v>
      </c>
      <c r="T4" s="4">
        <v>36</v>
      </c>
      <c r="U4" s="4">
        <v>32</v>
      </c>
      <c r="V4" s="4">
        <v>28</v>
      </c>
      <c r="W4" s="4">
        <v>24</v>
      </c>
      <c r="X4" s="4">
        <v>20</v>
      </c>
      <c r="Y4" s="4" t="s">
        <v>268</v>
      </c>
      <c r="Z4" s="4" t="s">
        <v>269</v>
      </c>
      <c r="AA4" s="4" t="s">
        <v>270</v>
      </c>
      <c r="AB4" s="4" t="s">
        <v>271</v>
      </c>
      <c r="AC4" s="4" t="s">
        <v>272</v>
      </c>
      <c r="AD4" s="4" t="s">
        <v>257</v>
      </c>
      <c r="AE4" s="4" t="s">
        <v>273</v>
      </c>
      <c r="AF4" s="4" t="s">
        <v>274</v>
      </c>
      <c r="AG4" s="4" t="s">
        <v>275</v>
      </c>
      <c r="AH4" s="4" t="s">
        <v>276</v>
      </c>
      <c r="AI4" s="4" t="s">
        <v>277</v>
      </c>
      <c r="AJ4" s="4" t="s">
        <v>278</v>
      </c>
      <c r="AK4" s="12" t="s">
        <v>279</v>
      </c>
    </row>
    <row r="5" spans="1:37" x14ac:dyDescent="0.25">
      <c r="A5" s="22">
        <v>1</v>
      </c>
      <c r="B5" s="22" t="s">
        <v>15</v>
      </c>
      <c r="C5" s="22" t="s">
        <v>16</v>
      </c>
      <c r="D5" s="22">
        <v>59</v>
      </c>
      <c r="E5" s="22">
        <v>12</v>
      </c>
      <c r="F5" s="22"/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0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2">
        <v>1</v>
      </c>
      <c r="AI5" s="22">
        <v>1</v>
      </c>
      <c r="AJ5" s="22">
        <v>1</v>
      </c>
      <c r="AK5" s="22">
        <f t="shared" ref="AK5:AK69" si="0">SUM(G5:AJ5)</f>
        <v>29</v>
      </c>
    </row>
    <row r="6" spans="1:37" x14ac:dyDescent="0.25">
      <c r="A6" s="22">
        <v>2</v>
      </c>
      <c r="B6" s="22" t="s">
        <v>18</v>
      </c>
      <c r="C6" s="22" t="s">
        <v>19</v>
      </c>
      <c r="D6" s="22">
        <v>69</v>
      </c>
      <c r="E6" s="22">
        <v>9</v>
      </c>
      <c r="F6" s="22"/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0</v>
      </c>
      <c r="W6" s="22">
        <v>1</v>
      </c>
      <c r="X6" s="22">
        <v>1</v>
      </c>
      <c r="Y6" s="22">
        <v>0</v>
      </c>
      <c r="Z6" s="22">
        <v>0</v>
      </c>
      <c r="AA6" s="22">
        <v>0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22">
        <v>1</v>
      </c>
      <c r="AJ6" s="22">
        <v>1</v>
      </c>
      <c r="AK6" s="22">
        <f t="shared" si="0"/>
        <v>26</v>
      </c>
    </row>
    <row r="7" spans="1:37" x14ac:dyDescent="0.25">
      <c r="A7" s="1">
        <v>3</v>
      </c>
      <c r="B7" s="1" t="s">
        <v>21</v>
      </c>
      <c r="C7" s="1" t="s">
        <v>16</v>
      </c>
      <c r="D7" s="1">
        <v>55</v>
      </c>
      <c r="E7" s="1">
        <v>12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22">
        <f t="shared" si="0"/>
        <v>29</v>
      </c>
    </row>
    <row r="8" spans="1:37" x14ac:dyDescent="0.25">
      <c r="A8" s="1">
        <v>4</v>
      </c>
      <c r="B8" s="1" t="s">
        <v>22</v>
      </c>
      <c r="C8" s="1" t="s">
        <v>16</v>
      </c>
      <c r="D8" s="1">
        <v>57</v>
      </c>
      <c r="E8" s="1">
        <v>5</v>
      </c>
      <c r="G8" s="1">
        <v>1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22">
        <f t="shared" si="0"/>
        <v>26</v>
      </c>
    </row>
    <row r="9" spans="1:37" x14ac:dyDescent="0.25">
      <c r="A9" s="22">
        <v>5</v>
      </c>
      <c r="B9" s="22" t="s">
        <v>24</v>
      </c>
      <c r="C9" s="22" t="s">
        <v>16</v>
      </c>
      <c r="D9" s="22">
        <v>61</v>
      </c>
      <c r="E9" s="22">
        <v>9</v>
      </c>
      <c r="F9" s="22"/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0</v>
      </c>
      <c r="Z9" s="22">
        <v>1</v>
      </c>
      <c r="AA9" s="22">
        <v>0</v>
      </c>
      <c r="AB9" s="22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2">
        <v>1</v>
      </c>
      <c r="AI9" s="22">
        <v>1</v>
      </c>
      <c r="AJ9" s="22">
        <v>1</v>
      </c>
      <c r="AK9" s="22">
        <f t="shared" si="0"/>
        <v>28</v>
      </c>
    </row>
    <row r="10" spans="1:37" x14ac:dyDescent="0.25">
      <c r="A10" s="22">
        <v>6</v>
      </c>
      <c r="B10" s="22" t="s">
        <v>26</v>
      </c>
      <c r="C10" s="22" t="s">
        <v>19</v>
      </c>
      <c r="D10" s="22">
        <v>65</v>
      </c>
      <c r="E10" s="22">
        <v>11</v>
      </c>
      <c r="F10" s="22"/>
      <c r="G10" s="22">
        <v>1</v>
      </c>
      <c r="H10" s="22">
        <v>0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0</v>
      </c>
      <c r="Z10" s="22">
        <v>0</v>
      </c>
      <c r="AA10" s="22">
        <v>0</v>
      </c>
      <c r="AB10" s="22">
        <v>1</v>
      </c>
      <c r="AC10" s="22">
        <v>1</v>
      </c>
      <c r="AD10" s="22">
        <v>1</v>
      </c>
      <c r="AE10" s="22">
        <v>1</v>
      </c>
      <c r="AF10" s="22">
        <v>1</v>
      </c>
      <c r="AG10" s="22">
        <v>1</v>
      </c>
      <c r="AH10" s="22">
        <v>1</v>
      </c>
      <c r="AI10" s="22">
        <v>1</v>
      </c>
      <c r="AJ10" s="22">
        <v>0</v>
      </c>
      <c r="AK10" s="22">
        <f t="shared" si="0"/>
        <v>25</v>
      </c>
    </row>
    <row r="11" spans="1:37" x14ac:dyDescent="0.25">
      <c r="A11" s="1">
        <v>7</v>
      </c>
      <c r="B11" s="1" t="s">
        <v>28</v>
      </c>
      <c r="C11" s="1" t="s">
        <v>16</v>
      </c>
      <c r="D11" s="1">
        <v>75</v>
      </c>
      <c r="E11" s="1">
        <v>7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22">
        <f t="shared" si="0"/>
        <v>30</v>
      </c>
    </row>
    <row r="12" spans="1:37" x14ac:dyDescent="0.25">
      <c r="A12" s="1">
        <v>8</v>
      </c>
      <c r="B12" s="1" t="s">
        <v>30</v>
      </c>
      <c r="C12" s="1" t="s">
        <v>16</v>
      </c>
      <c r="D12" s="1">
        <v>70</v>
      </c>
      <c r="E12" s="1">
        <v>9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0</v>
      </c>
      <c r="AJ12" s="1">
        <v>0</v>
      </c>
      <c r="AK12" s="22">
        <f t="shared" si="0"/>
        <v>28</v>
      </c>
    </row>
    <row r="13" spans="1:37" x14ac:dyDescent="0.25">
      <c r="A13" s="22">
        <v>9</v>
      </c>
      <c r="B13" s="22" t="s">
        <v>31</v>
      </c>
      <c r="C13" s="22" t="s">
        <v>16</v>
      </c>
      <c r="D13" s="22">
        <v>68</v>
      </c>
      <c r="E13" s="22">
        <v>5</v>
      </c>
      <c r="F13" s="22"/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2">
        <v>0</v>
      </c>
      <c r="AB13" s="22">
        <v>1</v>
      </c>
      <c r="AC13" s="22">
        <v>1</v>
      </c>
      <c r="AD13" s="22">
        <v>1</v>
      </c>
      <c r="AE13" s="22">
        <v>1</v>
      </c>
      <c r="AF13" s="22">
        <v>1</v>
      </c>
      <c r="AG13" s="22">
        <v>1</v>
      </c>
      <c r="AH13" s="22">
        <v>1</v>
      </c>
      <c r="AI13" s="22">
        <v>1</v>
      </c>
      <c r="AJ13" s="22">
        <v>0</v>
      </c>
      <c r="AK13" s="22">
        <f t="shared" si="0"/>
        <v>28</v>
      </c>
    </row>
    <row r="14" spans="1:37" x14ac:dyDescent="0.25">
      <c r="A14" s="22">
        <v>10</v>
      </c>
      <c r="B14" s="22" t="s">
        <v>33</v>
      </c>
      <c r="C14" s="22" t="s">
        <v>16</v>
      </c>
      <c r="D14" s="22">
        <v>63</v>
      </c>
      <c r="E14" s="22">
        <v>9</v>
      </c>
      <c r="F14" s="22"/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0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2">
        <v>1</v>
      </c>
      <c r="AG14" s="22">
        <v>1</v>
      </c>
      <c r="AH14" s="22">
        <v>1</v>
      </c>
      <c r="AI14" s="22">
        <v>1</v>
      </c>
      <c r="AJ14" s="22">
        <v>1</v>
      </c>
      <c r="AK14" s="22">
        <f t="shared" si="0"/>
        <v>29</v>
      </c>
    </row>
    <row r="15" spans="1:37" x14ac:dyDescent="0.25">
      <c r="A15" s="1">
        <v>11</v>
      </c>
      <c r="B15" s="1" t="s">
        <v>35</v>
      </c>
      <c r="C15" s="1" t="s">
        <v>16</v>
      </c>
      <c r="D15" s="1">
        <v>80</v>
      </c>
      <c r="E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22">
        <f t="shared" si="0"/>
        <v>13</v>
      </c>
    </row>
    <row r="16" spans="1:37" x14ac:dyDescent="0.25">
      <c r="A16" s="1">
        <v>12</v>
      </c>
      <c r="B16" s="1" t="s">
        <v>36</v>
      </c>
      <c r="C16" s="1" t="s">
        <v>19</v>
      </c>
      <c r="D16" s="1">
        <v>82</v>
      </c>
      <c r="E16" s="1">
        <v>6</v>
      </c>
      <c r="AK16" s="22">
        <f t="shared" si="0"/>
        <v>0</v>
      </c>
    </row>
    <row r="17" spans="1:37" x14ac:dyDescent="0.25">
      <c r="A17" s="1">
        <v>13</v>
      </c>
      <c r="B17" s="1" t="s">
        <v>37</v>
      </c>
      <c r="C17" s="1" t="s">
        <v>16</v>
      </c>
      <c r="D17" s="1">
        <v>75</v>
      </c>
      <c r="E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0</v>
      </c>
      <c r="AJ17" s="1">
        <v>0</v>
      </c>
      <c r="AK17" s="22">
        <f t="shared" si="0"/>
        <v>13</v>
      </c>
    </row>
    <row r="18" spans="1:37" x14ac:dyDescent="0.25">
      <c r="A18" s="1">
        <v>14</v>
      </c>
      <c r="B18" s="1" t="s">
        <v>40</v>
      </c>
      <c r="C18" s="1" t="s">
        <v>19</v>
      </c>
      <c r="D18" s="1">
        <v>67</v>
      </c>
      <c r="E18" s="1">
        <v>6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0</v>
      </c>
      <c r="AJ18" s="1">
        <v>0</v>
      </c>
      <c r="AK18" s="22">
        <f t="shared" si="0"/>
        <v>24</v>
      </c>
    </row>
    <row r="19" spans="1:37" x14ac:dyDescent="0.25">
      <c r="A19" s="1">
        <v>15</v>
      </c>
      <c r="B19" s="1" t="s">
        <v>42</v>
      </c>
      <c r="C19" s="1" t="s">
        <v>16</v>
      </c>
      <c r="D19" s="1">
        <v>65</v>
      </c>
      <c r="E19" s="1">
        <v>3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22">
        <f t="shared" si="0"/>
        <v>26</v>
      </c>
    </row>
    <row r="20" spans="1:37" x14ac:dyDescent="0.25">
      <c r="A20" s="1">
        <v>16</v>
      </c>
      <c r="B20" s="1" t="s">
        <v>44</v>
      </c>
      <c r="C20" s="1" t="s">
        <v>16</v>
      </c>
      <c r="D20" s="1">
        <v>76</v>
      </c>
      <c r="E20" s="1">
        <v>6</v>
      </c>
      <c r="G20" s="1">
        <v>1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0</v>
      </c>
      <c r="AK20" s="22">
        <f t="shared" si="0"/>
        <v>27</v>
      </c>
    </row>
    <row r="21" spans="1:37" x14ac:dyDescent="0.25">
      <c r="A21" s="22">
        <v>17</v>
      </c>
      <c r="B21" s="22" t="s">
        <v>47</v>
      </c>
      <c r="C21" s="22" t="s">
        <v>16</v>
      </c>
      <c r="D21" s="22">
        <v>72</v>
      </c>
      <c r="E21" s="22">
        <v>9</v>
      </c>
      <c r="F21" s="22"/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2">
        <v>1</v>
      </c>
      <c r="AB21" s="22">
        <v>1</v>
      </c>
      <c r="AC21" s="22">
        <v>1</v>
      </c>
      <c r="AD21" s="22">
        <v>1</v>
      </c>
      <c r="AE21" s="22">
        <v>1</v>
      </c>
      <c r="AF21" s="22">
        <v>1</v>
      </c>
      <c r="AG21" s="22">
        <v>1</v>
      </c>
      <c r="AH21" s="22">
        <v>1</v>
      </c>
      <c r="AI21" s="22">
        <v>1</v>
      </c>
      <c r="AJ21" s="22">
        <v>1</v>
      </c>
      <c r="AK21" s="22">
        <f t="shared" si="0"/>
        <v>30</v>
      </c>
    </row>
    <row r="22" spans="1:37" x14ac:dyDescent="0.25">
      <c r="A22" s="1">
        <v>18</v>
      </c>
      <c r="B22" s="1" t="s">
        <v>49</v>
      </c>
      <c r="C22" s="1" t="s">
        <v>16</v>
      </c>
      <c r="D22" s="1">
        <v>71</v>
      </c>
      <c r="E22" s="1">
        <v>9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0</v>
      </c>
      <c r="AA22" s="1">
        <v>0</v>
      </c>
      <c r="AB22" s="1">
        <v>1</v>
      </c>
      <c r="AC22" s="1">
        <v>1</v>
      </c>
      <c r="AD22" s="1">
        <v>0</v>
      </c>
      <c r="AE22" s="1">
        <v>1</v>
      </c>
      <c r="AF22" s="1">
        <v>1</v>
      </c>
      <c r="AG22" s="1">
        <v>1</v>
      </c>
      <c r="AH22" s="1">
        <v>0</v>
      </c>
      <c r="AI22" s="1">
        <v>1</v>
      </c>
      <c r="AJ22" s="1">
        <v>0</v>
      </c>
      <c r="AK22" s="22">
        <f t="shared" si="0"/>
        <v>22</v>
      </c>
    </row>
    <row r="23" spans="1:37" x14ac:dyDescent="0.25">
      <c r="A23" s="22">
        <v>19</v>
      </c>
      <c r="B23" s="22" t="s">
        <v>51</v>
      </c>
      <c r="C23" s="22" t="s">
        <v>16</v>
      </c>
      <c r="D23" s="22">
        <v>78</v>
      </c>
      <c r="E23" s="22">
        <v>5</v>
      </c>
      <c r="F23" s="22"/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v>1</v>
      </c>
      <c r="W23" s="22">
        <v>1</v>
      </c>
      <c r="X23" s="22">
        <v>1</v>
      </c>
      <c r="Y23" s="22">
        <v>1</v>
      </c>
      <c r="Z23" s="22">
        <v>0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22">
        <v>1</v>
      </c>
      <c r="AH23" s="22">
        <v>0</v>
      </c>
      <c r="AI23" s="22">
        <v>1</v>
      </c>
      <c r="AJ23" s="22">
        <v>1</v>
      </c>
      <c r="AK23" s="22">
        <f t="shared" si="0"/>
        <v>28</v>
      </c>
    </row>
    <row r="24" spans="1:37" x14ac:dyDescent="0.25">
      <c r="A24" s="1">
        <v>20</v>
      </c>
      <c r="B24" s="1" t="s">
        <v>55</v>
      </c>
      <c r="C24" s="1" t="s">
        <v>19</v>
      </c>
      <c r="D24" s="1">
        <v>87</v>
      </c>
      <c r="E24" s="1">
        <v>5</v>
      </c>
      <c r="F24"/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  <c r="AB24" s="1">
        <v>1</v>
      </c>
      <c r="AC24" s="1">
        <v>1</v>
      </c>
      <c r="AD24" s="1">
        <v>0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22">
        <f t="shared" si="0"/>
        <v>27</v>
      </c>
    </row>
    <row r="25" spans="1:37" x14ac:dyDescent="0.25">
      <c r="A25" s="1">
        <v>21</v>
      </c>
      <c r="B25" s="1" t="s">
        <v>60</v>
      </c>
      <c r="C25" s="1" t="s">
        <v>16</v>
      </c>
      <c r="D25" s="1">
        <v>78</v>
      </c>
      <c r="E25" s="1">
        <v>5</v>
      </c>
      <c r="F25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0</v>
      </c>
      <c r="AK25" s="22">
        <f t="shared" si="0"/>
        <v>26</v>
      </c>
    </row>
    <row r="26" spans="1:37" x14ac:dyDescent="0.25">
      <c r="A26" s="1">
        <v>22</v>
      </c>
      <c r="B26" s="1" t="s">
        <v>62</v>
      </c>
      <c r="C26" s="1" t="s">
        <v>16</v>
      </c>
      <c r="D26" s="1">
        <v>68</v>
      </c>
      <c r="E26" s="1">
        <v>16</v>
      </c>
      <c r="F26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22">
        <f t="shared" si="0"/>
        <v>28</v>
      </c>
    </row>
    <row r="27" spans="1:37" x14ac:dyDescent="0.25">
      <c r="A27" s="1">
        <v>23</v>
      </c>
      <c r="B27" s="1" t="s">
        <v>66</v>
      </c>
      <c r="C27" s="1" t="s">
        <v>16</v>
      </c>
      <c r="D27" s="1">
        <v>64</v>
      </c>
      <c r="E27" s="1">
        <v>12</v>
      </c>
      <c r="F27"/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22">
        <f t="shared" si="0"/>
        <v>23</v>
      </c>
    </row>
    <row r="28" spans="1:37" x14ac:dyDescent="0.25">
      <c r="A28" s="1">
        <v>24</v>
      </c>
      <c r="B28" s="1" t="s">
        <v>69</v>
      </c>
      <c r="C28" s="1" t="s">
        <v>19</v>
      </c>
      <c r="D28" s="1">
        <v>62</v>
      </c>
      <c r="E28" s="1">
        <v>16</v>
      </c>
      <c r="F28"/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22">
        <f t="shared" si="0"/>
        <v>29</v>
      </c>
    </row>
    <row r="29" spans="1:37" x14ac:dyDescent="0.25">
      <c r="A29" s="22">
        <v>25</v>
      </c>
      <c r="B29" s="22" t="s">
        <v>73</v>
      </c>
      <c r="C29" s="22" t="s">
        <v>19</v>
      </c>
      <c r="D29" s="22">
        <v>50</v>
      </c>
      <c r="E29" s="22">
        <v>22</v>
      </c>
      <c r="F29" s="23"/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2">
        <v>1</v>
      </c>
      <c r="AI29" s="22">
        <v>1</v>
      </c>
      <c r="AJ29" s="22">
        <v>1</v>
      </c>
      <c r="AK29" s="22">
        <f t="shared" si="0"/>
        <v>30</v>
      </c>
    </row>
    <row r="30" spans="1:37" x14ac:dyDescent="0.25">
      <c r="A30" s="22">
        <v>26</v>
      </c>
      <c r="B30" s="22" t="s">
        <v>76</v>
      </c>
      <c r="C30" s="22" t="s">
        <v>19</v>
      </c>
      <c r="D30" s="22">
        <v>67</v>
      </c>
      <c r="E30" s="22">
        <v>11</v>
      </c>
      <c r="F30" s="23"/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S30" s="22">
        <v>1</v>
      </c>
      <c r="T30" s="22">
        <v>1</v>
      </c>
      <c r="U30" s="22">
        <v>1</v>
      </c>
      <c r="V30" s="22">
        <v>1</v>
      </c>
      <c r="W30" s="22">
        <v>1</v>
      </c>
      <c r="X30" s="22">
        <v>1</v>
      </c>
      <c r="Y30" s="22">
        <v>1</v>
      </c>
      <c r="Z30" s="22">
        <v>1</v>
      </c>
      <c r="AA30" s="22">
        <v>1</v>
      </c>
      <c r="AB30" s="22">
        <v>1</v>
      </c>
      <c r="AC30" s="22">
        <v>1</v>
      </c>
      <c r="AD30" s="22">
        <v>1</v>
      </c>
      <c r="AE30" s="22">
        <v>1</v>
      </c>
      <c r="AF30" s="22">
        <v>1</v>
      </c>
      <c r="AG30" s="22">
        <v>1</v>
      </c>
      <c r="AH30" s="22">
        <v>1</v>
      </c>
      <c r="AI30" s="22">
        <v>1</v>
      </c>
      <c r="AJ30" s="22">
        <v>1</v>
      </c>
      <c r="AK30" s="22">
        <f t="shared" si="0"/>
        <v>30</v>
      </c>
    </row>
    <row r="31" spans="1:37" x14ac:dyDescent="0.25">
      <c r="A31" s="1">
        <v>27</v>
      </c>
      <c r="B31" s="1" t="s">
        <v>81</v>
      </c>
      <c r="C31" s="1" t="s">
        <v>19</v>
      </c>
      <c r="D31" s="1">
        <v>65</v>
      </c>
      <c r="E31" s="1">
        <v>6</v>
      </c>
      <c r="F31"/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22">
        <f t="shared" si="0"/>
        <v>29</v>
      </c>
    </row>
    <row r="32" spans="1:37" x14ac:dyDescent="0.25">
      <c r="A32" s="1">
        <v>28</v>
      </c>
      <c r="B32" s="1" t="s">
        <v>87</v>
      </c>
      <c r="C32" s="1" t="s">
        <v>19</v>
      </c>
      <c r="D32" s="1">
        <v>62</v>
      </c>
      <c r="E32" s="1">
        <v>4</v>
      </c>
      <c r="F32"/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0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22">
        <f t="shared" si="0"/>
        <v>29</v>
      </c>
    </row>
    <row r="33" spans="1:38" x14ac:dyDescent="0.25">
      <c r="A33" s="1">
        <v>29</v>
      </c>
      <c r="B33" s="1" t="s">
        <v>91</v>
      </c>
      <c r="C33" s="1" t="s">
        <v>19</v>
      </c>
      <c r="D33" s="1">
        <v>64</v>
      </c>
      <c r="E33" s="1">
        <v>16</v>
      </c>
      <c r="F33"/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22">
        <f t="shared" si="0"/>
        <v>30</v>
      </c>
    </row>
    <row r="34" spans="1:38" x14ac:dyDescent="0.25">
      <c r="A34" s="1">
        <v>30</v>
      </c>
      <c r="B34" s="1" t="s">
        <v>95</v>
      </c>
      <c r="C34" s="1" t="s">
        <v>19</v>
      </c>
      <c r="D34" s="1">
        <v>62</v>
      </c>
      <c r="E34" s="1">
        <v>16</v>
      </c>
      <c r="F34"/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22">
        <f t="shared" si="0"/>
        <v>30</v>
      </c>
    </row>
    <row r="35" spans="1:38" x14ac:dyDescent="0.25">
      <c r="A35" s="22">
        <v>31</v>
      </c>
      <c r="B35" s="22" t="s">
        <v>97</v>
      </c>
      <c r="C35" s="22" t="s">
        <v>19</v>
      </c>
      <c r="D35" s="22">
        <v>71</v>
      </c>
      <c r="E35" s="22">
        <v>9</v>
      </c>
      <c r="F35"/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0</v>
      </c>
      <c r="AK35" s="22">
        <f t="shared" si="0"/>
        <v>21</v>
      </c>
    </row>
    <row r="36" spans="1:38" x14ac:dyDescent="0.25">
      <c r="A36" s="1">
        <v>32</v>
      </c>
      <c r="B36" s="1" t="s">
        <v>100</v>
      </c>
      <c r="C36" s="1" t="s">
        <v>19</v>
      </c>
      <c r="D36" s="1">
        <v>58</v>
      </c>
      <c r="E36" s="1">
        <v>12</v>
      </c>
      <c r="F36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22">
        <f t="shared" si="0"/>
        <v>13</v>
      </c>
    </row>
    <row r="37" spans="1:38" x14ac:dyDescent="0.25">
      <c r="A37" s="1">
        <v>33</v>
      </c>
      <c r="B37" s="1" t="s">
        <v>104</v>
      </c>
      <c r="C37" s="1" t="s">
        <v>19</v>
      </c>
      <c r="D37" s="1">
        <v>70</v>
      </c>
      <c r="E37" s="1">
        <v>8</v>
      </c>
      <c r="F37"/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 s="1">
        <v>1</v>
      </c>
      <c r="AK37" s="22">
        <f t="shared" si="0"/>
        <v>30</v>
      </c>
    </row>
    <row r="38" spans="1:38" x14ac:dyDescent="0.25">
      <c r="A38" s="1">
        <v>34</v>
      </c>
      <c r="B38" s="1" t="s">
        <v>107</v>
      </c>
      <c r="C38" s="1" t="s">
        <v>16</v>
      </c>
      <c r="D38" s="1">
        <v>63</v>
      </c>
      <c r="E38" s="1">
        <v>9</v>
      </c>
      <c r="F38"/>
      <c r="AK38" s="22">
        <f t="shared" si="0"/>
        <v>0</v>
      </c>
      <c r="AL38" t="s">
        <v>280</v>
      </c>
    </row>
    <row r="39" spans="1:38" x14ac:dyDescent="0.25">
      <c r="A39" s="1">
        <v>35</v>
      </c>
      <c r="B39" s="1" t="s">
        <v>112</v>
      </c>
      <c r="C39" s="1" t="s">
        <v>16</v>
      </c>
      <c r="D39" s="1">
        <v>68</v>
      </c>
      <c r="E39" s="1">
        <v>1</v>
      </c>
      <c r="F39"/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0</v>
      </c>
      <c r="AJ39" s="1">
        <v>0</v>
      </c>
      <c r="AK39" s="22">
        <f t="shared" si="0"/>
        <v>15</v>
      </c>
    </row>
    <row r="40" spans="1:38" x14ac:dyDescent="0.25">
      <c r="A40" s="1">
        <v>36</v>
      </c>
      <c r="B40" s="1" t="s">
        <v>81</v>
      </c>
      <c r="C40" s="1" t="s">
        <v>16</v>
      </c>
      <c r="D40" s="1">
        <v>61</v>
      </c>
      <c r="E40" s="1">
        <v>12</v>
      </c>
      <c r="F40"/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22">
        <f t="shared" si="0"/>
        <v>30</v>
      </c>
    </row>
    <row r="41" spans="1:38" x14ac:dyDescent="0.25">
      <c r="A41" s="1">
        <v>37</v>
      </c>
      <c r="B41" s="1" t="s">
        <v>120</v>
      </c>
      <c r="C41" s="1" t="s">
        <v>16</v>
      </c>
      <c r="D41" s="1">
        <v>64</v>
      </c>
      <c r="E41" s="1">
        <v>6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0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22">
        <f t="shared" si="0"/>
        <v>27</v>
      </c>
    </row>
    <row r="42" spans="1:38" x14ac:dyDescent="0.25">
      <c r="A42" s="1">
        <v>38</v>
      </c>
      <c r="B42" s="1" t="s">
        <v>124</v>
      </c>
      <c r="C42" s="1" t="s">
        <v>19</v>
      </c>
      <c r="D42" s="1">
        <v>84</v>
      </c>
      <c r="E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0</v>
      </c>
      <c r="AI42" s="1">
        <v>0</v>
      </c>
      <c r="AJ42" s="1">
        <v>0</v>
      </c>
      <c r="AK42" s="22">
        <f t="shared" si="0"/>
        <v>14</v>
      </c>
    </row>
    <row r="43" spans="1:38" x14ac:dyDescent="0.25">
      <c r="A43" s="1">
        <v>39</v>
      </c>
      <c r="B43" s="1" t="s">
        <v>128</v>
      </c>
      <c r="C43" s="1" t="s">
        <v>16</v>
      </c>
      <c r="D43" s="1">
        <v>79</v>
      </c>
      <c r="E43" s="1">
        <v>6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1</v>
      </c>
      <c r="AC43" s="1">
        <v>1</v>
      </c>
      <c r="AD43" s="1">
        <v>1</v>
      </c>
      <c r="AE43" s="1">
        <v>0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22">
        <f t="shared" si="0"/>
        <v>24</v>
      </c>
    </row>
    <row r="44" spans="1:38" x14ac:dyDescent="0.25">
      <c r="A44" s="1">
        <v>40</v>
      </c>
      <c r="B44" s="1" t="s">
        <v>130</v>
      </c>
      <c r="C44" s="1" t="s">
        <v>16</v>
      </c>
      <c r="D44" s="1">
        <v>60</v>
      </c>
      <c r="E44" s="1">
        <v>9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0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0</v>
      </c>
      <c r="AI44" s="1">
        <v>0</v>
      </c>
      <c r="AJ44" s="1">
        <v>0</v>
      </c>
      <c r="AK44" s="22">
        <f t="shared" si="0"/>
        <v>26</v>
      </c>
    </row>
    <row r="45" spans="1:38" x14ac:dyDescent="0.25">
      <c r="A45" s="1">
        <v>41</v>
      </c>
      <c r="B45" s="1" t="s">
        <v>132</v>
      </c>
      <c r="C45" s="1" t="s">
        <v>16</v>
      </c>
      <c r="D45" s="1">
        <v>66</v>
      </c>
      <c r="E45" s="1">
        <v>16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22">
        <f t="shared" si="0"/>
        <v>26</v>
      </c>
    </row>
    <row r="46" spans="1:38" x14ac:dyDescent="0.25">
      <c r="A46" s="1">
        <v>42</v>
      </c>
      <c r="B46" s="1" t="s">
        <v>134</v>
      </c>
      <c r="C46" s="1" t="s">
        <v>19</v>
      </c>
      <c r="D46" s="1">
        <v>79</v>
      </c>
      <c r="E46" s="1">
        <v>6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0</v>
      </c>
      <c r="AI46" s="1">
        <v>1</v>
      </c>
      <c r="AJ46" s="1">
        <v>0</v>
      </c>
      <c r="AK46" s="22">
        <f t="shared" si="0"/>
        <v>28</v>
      </c>
    </row>
    <row r="47" spans="1:38" x14ac:dyDescent="0.25">
      <c r="A47" s="1">
        <v>43</v>
      </c>
      <c r="B47" s="1" t="s">
        <v>136</v>
      </c>
      <c r="C47" s="1" t="s">
        <v>16</v>
      </c>
      <c r="D47" s="1">
        <v>66</v>
      </c>
      <c r="E47" s="1">
        <v>5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0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22">
        <f t="shared" si="0"/>
        <v>29</v>
      </c>
    </row>
    <row r="48" spans="1:38" x14ac:dyDescent="0.25">
      <c r="A48" s="1">
        <v>44</v>
      </c>
      <c r="B48" s="1" t="s">
        <v>138</v>
      </c>
      <c r="C48" s="1" t="s">
        <v>19</v>
      </c>
      <c r="D48" s="1">
        <v>65</v>
      </c>
      <c r="E48" s="1">
        <v>9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22">
        <f t="shared" si="0"/>
        <v>30</v>
      </c>
    </row>
    <row r="49" spans="1:38" x14ac:dyDescent="0.25">
      <c r="A49" s="1">
        <v>45</v>
      </c>
      <c r="B49" s="1" t="s">
        <v>140</v>
      </c>
      <c r="C49" s="1" t="s">
        <v>19</v>
      </c>
      <c r="D49" s="1">
        <v>71</v>
      </c>
      <c r="E49" s="1">
        <v>18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22">
        <f t="shared" si="0"/>
        <v>30</v>
      </c>
    </row>
    <row r="50" spans="1:38" x14ac:dyDescent="0.25">
      <c r="A50" s="1">
        <v>46</v>
      </c>
      <c r="B50" s="1" t="s">
        <v>143</v>
      </c>
      <c r="C50" s="1" t="s">
        <v>19</v>
      </c>
      <c r="D50" s="1">
        <v>77</v>
      </c>
      <c r="E50" s="1">
        <v>12</v>
      </c>
      <c r="AK50" s="22">
        <f t="shared" si="0"/>
        <v>0</v>
      </c>
      <c r="AL50" s="1" t="s">
        <v>108</v>
      </c>
    </row>
    <row r="51" spans="1:38" x14ac:dyDescent="0.25">
      <c r="A51" s="1">
        <v>47</v>
      </c>
      <c r="B51" s="1" t="s">
        <v>146</v>
      </c>
      <c r="C51" s="1" t="s">
        <v>16</v>
      </c>
      <c r="D51" s="1">
        <v>62</v>
      </c>
      <c r="E51" s="1">
        <v>6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22">
        <f t="shared" si="0"/>
        <v>26</v>
      </c>
    </row>
    <row r="52" spans="1:38" x14ac:dyDescent="0.25">
      <c r="A52" s="1">
        <v>48</v>
      </c>
      <c r="B52" s="1" t="s">
        <v>149</v>
      </c>
      <c r="C52" s="1" t="s">
        <v>16</v>
      </c>
      <c r="D52" s="1">
        <v>72</v>
      </c>
      <c r="E52" s="1">
        <v>9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0</v>
      </c>
      <c r="R52" s="1">
        <v>0</v>
      </c>
      <c r="S52" s="1">
        <v>0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22">
        <f t="shared" si="0"/>
        <v>15</v>
      </c>
    </row>
    <row r="53" spans="1:38" x14ac:dyDescent="0.25">
      <c r="A53" s="1">
        <v>49</v>
      </c>
      <c r="B53" s="1" t="s">
        <v>154</v>
      </c>
      <c r="C53" s="1" t="s">
        <v>16</v>
      </c>
      <c r="D53" s="1">
        <v>63</v>
      </c>
      <c r="E53" s="1">
        <v>16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0</v>
      </c>
      <c r="X53" s="1">
        <v>0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22">
        <f t="shared" si="0"/>
        <v>28</v>
      </c>
      <c r="AL53" s="1"/>
    </row>
    <row r="54" spans="1:38" x14ac:dyDescent="0.25">
      <c r="A54" s="1">
        <v>50</v>
      </c>
      <c r="B54" s="1" t="s">
        <v>158</v>
      </c>
      <c r="C54" s="1" t="s">
        <v>16</v>
      </c>
      <c r="D54" s="1">
        <v>70</v>
      </c>
      <c r="E54" s="1">
        <v>6</v>
      </c>
      <c r="G54" s="1">
        <v>1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22">
        <f t="shared" si="0"/>
        <v>27</v>
      </c>
      <c r="AL54" s="1"/>
    </row>
    <row r="55" spans="1:38" x14ac:dyDescent="0.25">
      <c r="A55" s="1">
        <v>51</v>
      </c>
      <c r="B55" s="1" t="s">
        <v>160</v>
      </c>
      <c r="C55" s="1" t="s">
        <v>16</v>
      </c>
      <c r="D55" s="1">
        <v>69</v>
      </c>
      <c r="E55" s="1">
        <v>9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0</v>
      </c>
      <c r="R55" s="1">
        <v>0</v>
      </c>
      <c r="S55" s="1">
        <v>0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22">
        <f t="shared" si="0"/>
        <v>27</v>
      </c>
    </row>
    <row r="56" spans="1:38" x14ac:dyDescent="0.25">
      <c r="A56" s="1">
        <v>52</v>
      </c>
      <c r="B56" s="1" t="s">
        <v>162</v>
      </c>
      <c r="C56" s="1" t="s">
        <v>16</v>
      </c>
      <c r="D56" s="1">
        <v>72</v>
      </c>
      <c r="E56" s="1">
        <v>6</v>
      </c>
      <c r="G56" s="1">
        <v>1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1</v>
      </c>
      <c r="AA56" s="1">
        <v>1</v>
      </c>
      <c r="AB56" s="1">
        <v>0</v>
      </c>
      <c r="AC56" s="1">
        <v>0</v>
      </c>
      <c r="AD56" s="1">
        <v>0</v>
      </c>
      <c r="AE56" s="1">
        <v>1</v>
      </c>
      <c r="AF56" s="1">
        <v>1</v>
      </c>
      <c r="AG56" s="1">
        <v>1</v>
      </c>
      <c r="AH56" s="1">
        <v>1</v>
      </c>
      <c r="AI56" s="1">
        <v>0</v>
      </c>
      <c r="AJ56" s="1">
        <v>1</v>
      </c>
      <c r="AK56" s="22">
        <f t="shared" si="0"/>
        <v>16</v>
      </c>
      <c r="AL56" t="s">
        <v>281</v>
      </c>
    </row>
    <row r="57" spans="1:38" x14ac:dyDescent="0.25">
      <c r="A57" s="1">
        <v>53</v>
      </c>
      <c r="B57" s="1" t="s">
        <v>164</v>
      </c>
      <c r="C57" s="1" t="s">
        <v>16</v>
      </c>
      <c r="D57" s="1">
        <v>74</v>
      </c>
      <c r="E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0</v>
      </c>
      <c r="M57" s="1">
        <v>0</v>
      </c>
      <c r="N57" s="1">
        <v>1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22">
        <f t="shared" si="0"/>
        <v>27</v>
      </c>
    </row>
    <row r="58" spans="1:38" x14ac:dyDescent="0.25">
      <c r="A58" s="1">
        <v>54</v>
      </c>
      <c r="B58" s="1" t="s">
        <v>166</v>
      </c>
      <c r="C58" s="1" t="s">
        <v>16</v>
      </c>
      <c r="D58" s="1">
        <v>92</v>
      </c>
      <c r="E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0</v>
      </c>
      <c r="AK58" s="22">
        <f t="shared" si="0"/>
        <v>22</v>
      </c>
    </row>
    <row r="59" spans="1:38" x14ac:dyDescent="0.25">
      <c r="A59" s="1">
        <v>55</v>
      </c>
      <c r="B59" s="1" t="s">
        <v>168</v>
      </c>
      <c r="C59" s="1" t="s">
        <v>16</v>
      </c>
      <c r="D59" s="1">
        <v>86</v>
      </c>
      <c r="E59" s="1">
        <v>6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0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22">
        <f t="shared" si="0"/>
        <v>24</v>
      </c>
    </row>
    <row r="60" spans="1:38" x14ac:dyDescent="0.25">
      <c r="A60" s="1">
        <v>56</v>
      </c>
      <c r="B60" s="1" t="s">
        <v>171</v>
      </c>
      <c r="C60" s="1" t="s">
        <v>16</v>
      </c>
      <c r="D60" s="1">
        <v>65</v>
      </c>
      <c r="E60" s="1">
        <v>2</v>
      </c>
      <c r="G60" s="1">
        <v>1</v>
      </c>
      <c r="H60" s="1">
        <v>0</v>
      </c>
      <c r="I60" s="1">
        <v>1</v>
      </c>
      <c r="J60" s="1">
        <v>1</v>
      </c>
      <c r="K60" s="1">
        <v>1</v>
      </c>
      <c r="L60" s="1">
        <v>1</v>
      </c>
      <c r="M60" s="1">
        <v>0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0</v>
      </c>
      <c r="AK60" s="22">
        <f t="shared" si="0"/>
        <v>19</v>
      </c>
    </row>
    <row r="61" spans="1:38" x14ac:dyDescent="0.25">
      <c r="A61" s="1">
        <v>57</v>
      </c>
      <c r="B61" s="1" t="s">
        <v>173</v>
      </c>
      <c r="C61" s="1" t="s">
        <v>16</v>
      </c>
      <c r="D61" s="1">
        <v>74</v>
      </c>
      <c r="E61" s="1">
        <v>0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  <c r="L61" s="1">
        <v>1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0</v>
      </c>
      <c r="AI61" s="1">
        <v>0</v>
      </c>
      <c r="AJ61" s="1">
        <v>0</v>
      </c>
      <c r="AK61" s="22">
        <f t="shared" si="0"/>
        <v>18</v>
      </c>
    </row>
    <row r="62" spans="1:38" x14ac:dyDescent="0.25">
      <c r="A62" s="1">
        <v>58</v>
      </c>
      <c r="B62" s="1" t="s">
        <v>175</v>
      </c>
      <c r="C62" s="1" t="s">
        <v>16</v>
      </c>
      <c r="D62" s="1">
        <v>64</v>
      </c>
      <c r="E62" s="1">
        <v>7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22">
        <f t="shared" si="0"/>
        <v>30</v>
      </c>
    </row>
    <row r="63" spans="1:38" x14ac:dyDescent="0.25">
      <c r="A63" s="1">
        <v>59</v>
      </c>
      <c r="B63" s="1" t="s">
        <v>177</v>
      </c>
      <c r="C63" s="1" t="s">
        <v>16</v>
      </c>
      <c r="D63" s="1">
        <v>62</v>
      </c>
      <c r="E63" s="1">
        <v>9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1</v>
      </c>
      <c r="Z63" s="1">
        <v>1</v>
      </c>
      <c r="AA63" s="1">
        <v>1</v>
      </c>
      <c r="AB63" s="1">
        <v>1</v>
      </c>
      <c r="AC63" s="1">
        <v>0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22">
        <f t="shared" si="0"/>
        <v>25</v>
      </c>
    </row>
    <row r="64" spans="1:38" x14ac:dyDescent="0.25">
      <c r="A64" s="1">
        <v>60</v>
      </c>
      <c r="B64" s="1" t="s">
        <v>179</v>
      </c>
      <c r="C64" s="1" t="s">
        <v>19</v>
      </c>
      <c r="D64" s="1">
        <v>66</v>
      </c>
      <c r="E64" s="1">
        <v>6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0</v>
      </c>
      <c r="AC64" s="1">
        <v>0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22">
        <f t="shared" si="0"/>
        <v>28</v>
      </c>
    </row>
    <row r="65" spans="1:37" x14ac:dyDescent="0.25">
      <c r="A65" s="1">
        <v>61</v>
      </c>
      <c r="B65" s="1" t="s">
        <v>181</v>
      </c>
      <c r="C65" s="1" t="s">
        <v>16</v>
      </c>
      <c r="D65" s="1">
        <v>70</v>
      </c>
      <c r="E65" s="1">
        <v>2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22">
        <f t="shared" si="0"/>
        <v>30</v>
      </c>
    </row>
    <row r="66" spans="1:37" x14ac:dyDescent="0.25">
      <c r="A66" s="1">
        <v>62</v>
      </c>
      <c r="B66" s="1" t="s">
        <v>183</v>
      </c>
      <c r="C66" s="1" t="s">
        <v>19</v>
      </c>
      <c r="D66" s="1">
        <v>77</v>
      </c>
      <c r="E66" s="1">
        <v>6</v>
      </c>
      <c r="G66" s="1">
        <v>1</v>
      </c>
      <c r="H66" s="1">
        <v>0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22">
        <f t="shared" si="0"/>
        <v>18</v>
      </c>
    </row>
    <row r="67" spans="1:37" x14ac:dyDescent="0.25">
      <c r="A67" s="1">
        <v>63</v>
      </c>
      <c r="B67" s="1" t="s">
        <v>185</v>
      </c>
      <c r="C67" s="1" t="s">
        <v>16</v>
      </c>
      <c r="D67" s="1">
        <v>69</v>
      </c>
      <c r="E67" s="1">
        <v>8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0</v>
      </c>
      <c r="AK67" s="22">
        <f t="shared" si="0"/>
        <v>28</v>
      </c>
    </row>
    <row r="68" spans="1:37" x14ac:dyDescent="0.25">
      <c r="A68" s="1">
        <v>64</v>
      </c>
      <c r="B68" s="1" t="s">
        <v>337</v>
      </c>
      <c r="C68" s="1" t="s">
        <v>16</v>
      </c>
      <c r="D68" s="1">
        <v>64</v>
      </c>
      <c r="E68" s="1">
        <v>11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0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22">
        <f t="shared" si="0"/>
        <v>29</v>
      </c>
    </row>
    <row r="69" spans="1:37" x14ac:dyDescent="0.25">
      <c r="A69" s="1">
        <v>65</v>
      </c>
      <c r="B69" s="1" t="s">
        <v>339</v>
      </c>
      <c r="C69" s="1" t="s">
        <v>19</v>
      </c>
      <c r="D69" s="1">
        <v>67</v>
      </c>
      <c r="E69" s="1">
        <v>9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22">
        <f t="shared" si="0"/>
        <v>29</v>
      </c>
    </row>
    <row r="70" spans="1:37" x14ac:dyDescent="0.25">
      <c r="A70" s="1"/>
      <c r="B70" s="1"/>
      <c r="C70" s="1"/>
      <c r="D70" s="1"/>
      <c r="E70" s="1"/>
      <c r="AK70" s="22"/>
    </row>
    <row r="72" spans="1:37" x14ac:dyDescent="0.25">
      <c r="A72" t="s">
        <v>187</v>
      </c>
      <c r="D72" s="2">
        <f>AVERAGE(D5:D37)</f>
        <v>67.757575757575751</v>
      </c>
      <c r="E72" s="2">
        <f>AVERAGE(E5:E42)</f>
        <v>8.3684210526315788</v>
      </c>
      <c r="F72" s="2" t="e">
        <f t="shared" ref="F72:X72" si="1">AVERAGE(F5:F41)</f>
        <v>#DIV/0!</v>
      </c>
      <c r="G72" s="2">
        <f t="shared" ref="G72:S72" si="2">AVERAGE(G5:G49)</f>
        <v>0.95348837209302328</v>
      </c>
      <c r="H72" s="2">
        <f t="shared" si="2"/>
        <v>0.83720930232558144</v>
      </c>
      <c r="I72" s="2">
        <f t="shared" si="2"/>
        <v>0.83720930232558144</v>
      </c>
      <c r="J72" s="2">
        <f t="shared" si="2"/>
        <v>0.86046511627906974</v>
      </c>
      <c r="K72" s="2">
        <f t="shared" si="2"/>
        <v>0.95348837209302328</v>
      </c>
      <c r="L72" s="2">
        <f t="shared" si="2"/>
        <v>0.90697674418604646</v>
      </c>
      <c r="M72" s="2">
        <f t="shared" si="2"/>
        <v>0.86046511627906974</v>
      </c>
      <c r="N72" s="2">
        <f t="shared" si="2"/>
        <v>0.86046511627906974</v>
      </c>
      <c r="O72" s="2">
        <f t="shared" si="2"/>
        <v>0.93023255813953487</v>
      </c>
      <c r="P72" s="2">
        <f t="shared" si="2"/>
        <v>0.88372093023255816</v>
      </c>
      <c r="Q72" s="2">
        <f t="shared" si="2"/>
        <v>0.93023255813953487</v>
      </c>
      <c r="R72" s="2">
        <f t="shared" si="2"/>
        <v>0.93023255813953487</v>
      </c>
      <c r="S72" s="2">
        <f t="shared" si="2"/>
        <v>0.88372093023255816</v>
      </c>
      <c r="T72" s="2">
        <f t="shared" si="1"/>
        <v>0.88571428571428568</v>
      </c>
      <c r="U72" s="2">
        <f t="shared" si="1"/>
        <v>0.8571428571428571</v>
      </c>
      <c r="V72" s="2">
        <f t="shared" si="1"/>
        <v>0.77142857142857146</v>
      </c>
      <c r="W72" s="2">
        <f t="shared" si="1"/>
        <v>0.8</v>
      </c>
      <c r="X72" s="2">
        <f t="shared" si="1"/>
        <v>0.77142857142857146</v>
      </c>
      <c r="Y72" s="2">
        <f t="shared" ref="Y72:AJ72" si="3">AVERAGE(Y5:Y49)</f>
        <v>0.79069767441860461</v>
      </c>
      <c r="Z72" s="2">
        <f t="shared" si="3"/>
        <v>0.62790697674418605</v>
      </c>
      <c r="AA72" s="2">
        <f t="shared" si="3"/>
        <v>0.62790697674418605</v>
      </c>
      <c r="AB72" s="2">
        <f t="shared" si="3"/>
        <v>1</v>
      </c>
      <c r="AC72" s="2">
        <f t="shared" si="3"/>
        <v>1</v>
      </c>
      <c r="AD72" s="2">
        <f t="shared" si="3"/>
        <v>0.90697674418604646</v>
      </c>
      <c r="AE72" s="2">
        <f t="shared" si="3"/>
        <v>0.97674418604651159</v>
      </c>
      <c r="AF72" s="2">
        <f t="shared" si="3"/>
        <v>1</v>
      </c>
      <c r="AG72" s="2">
        <f t="shared" si="3"/>
        <v>1</v>
      </c>
      <c r="AH72" s="2">
        <f t="shared" si="3"/>
        <v>0.86046511627906974</v>
      </c>
      <c r="AI72" s="2">
        <f t="shared" si="3"/>
        <v>0.83720930232558144</v>
      </c>
      <c r="AJ72" s="2">
        <f t="shared" si="3"/>
        <v>0.67441860465116277</v>
      </c>
    </row>
    <row r="73" spans="1:37" x14ac:dyDescent="0.25">
      <c r="A73" t="s">
        <v>188</v>
      </c>
      <c r="D73" s="2">
        <f>STDEV(D5:D22)</f>
        <v>7.6466063214535973</v>
      </c>
      <c r="E73" s="2">
        <f>STDEV(E5:E22)</f>
        <v>3.5558108568473106</v>
      </c>
      <c r="F73" s="2"/>
      <c r="G73" s="2"/>
      <c r="H73" s="2"/>
      <c r="I73" s="2"/>
      <c r="J73" s="2"/>
      <c r="K73" s="2"/>
    </row>
    <row r="74" spans="1:37" x14ac:dyDescent="0.25">
      <c r="A74" t="s">
        <v>189</v>
      </c>
      <c r="D74" s="1">
        <f>MEDIAN(D5:D22)</f>
        <v>68.5</v>
      </c>
      <c r="E74" s="1">
        <f>MEDIAN(E5:E22)</f>
        <v>8</v>
      </c>
      <c r="F74" s="2"/>
      <c r="G74" s="2"/>
      <c r="H74" s="2"/>
      <c r="I74" s="2"/>
      <c r="J74" s="2"/>
      <c r="K74" s="2"/>
    </row>
    <row r="75" spans="1:37" x14ac:dyDescent="0.25">
      <c r="A75" t="s">
        <v>190</v>
      </c>
      <c r="D75" s="1">
        <f>MODE(D5:D22)</f>
        <v>65</v>
      </c>
      <c r="E75" s="1">
        <f>MODE(E5:E22)</f>
        <v>9</v>
      </c>
    </row>
    <row r="76" spans="1:37" x14ac:dyDescent="0.25">
      <c r="A76" t="s">
        <v>191</v>
      </c>
      <c r="E76" t="s">
        <v>192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41" zoomScale="80" zoomScaleNormal="80" workbookViewId="0">
      <selection activeCell="J69" sqref="J69"/>
    </sheetView>
  </sheetViews>
  <sheetFormatPr defaultColWidth="11.42578125" defaultRowHeight="15" x14ac:dyDescent="0.25"/>
  <cols>
    <col min="1" max="1" width="3.42578125" customWidth="1"/>
    <col min="2" max="3" width="4.42578125" customWidth="1"/>
    <col min="4" max="4" width="8.28515625" customWidth="1"/>
    <col min="5" max="5" width="5.7109375" customWidth="1"/>
    <col min="6" max="6" width="6.28515625" customWidth="1"/>
    <col min="7" max="7" width="6.5703125" customWidth="1"/>
    <col min="8" max="8" width="5.5703125" customWidth="1"/>
    <col min="9" max="9" width="5.42578125" customWidth="1"/>
    <col min="10" max="10" width="16.42578125" customWidth="1"/>
    <col min="11" max="11" width="7.28515625" customWidth="1"/>
    <col min="12" max="12" width="7.42578125" customWidth="1"/>
    <col min="14" max="14" width="7.28515625" customWidth="1"/>
    <col min="15" max="15" width="8.42578125" customWidth="1"/>
  </cols>
  <sheetData>
    <row r="1" spans="1:16" x14ac:dyDescent="0.25">
      <c r="A1" t="s">
        <v>194</v>
      </c>
      <c r="B1" t="s">
        <v>1</v>
      </c>
      <c r="C1" t="s">
        <v>2</v>
      </c>
      <c r="D1" t="s">
        <v>3</v>
      </c>
      <c r="E1" t="s">
        <v>195</v>
      </c>
      <c r="F1" t="s">
        <v>196</v>
      </c>
    </row>
    <row r="2" spans="1:16" x14ac:dyDescent="0.25">
      <c r="F2" t="s">
        <v>197</v>
      </c>
    </row>
    <row r="4" spans="1:16" x14ac:dyDescent="0.25">
      <c r="F4" s="1" t="s">
        <v>252</v>
      </c>
      <c r="G4" s="1" t="s">
        <v>282</v>
      </c>
      <c r="H4" s="1" t="s">
        <v>283</v>
      </c>
      <c r="I4" s="1" t="s">
        <v>284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6</v>
      </c>
      <c r="P4" s="1" t="s">
        <v>7</v>
      </c>
    </row>
    <row r="5" spans="1:16" x14ac:dyDescent="0.25">
      <c r="A5" s="23">
        <v>1</v>
      </c>
      <c r="B5" s="23" t="s">
        <v>15</v>
      </c>
      <c r="C5" s="23" t="s">
        <v>16</v>
      </c>
      <c r="D5" s="22">
        <v>59</v>
      </c>
      <c r="E5" s="22">
        <v>12</v>
      </c>
      <c r="F5" s="22">
        <v>29</v>
      </c>
      <c r="G5" s="22">
        <v>21</v>
      </c>
      <c r="H5" s="22">
        <v>0</v>
      </c>
      <c r="I5" s="31">
        <f>GDS!AJ5</f>
        <v>3</v>
      </c>
      <c r="J5" s="23"/>
      <c r="K5" s="22">
        <v>1</v>
      </c>
      <c r="L5" s="22">
        <v>1</v>
      </c>
      <c r="M5" s="22">
        <v>0</v>
      </c>
      <c r="N5" s="22">
        <v>0</v>
      </c>
      <c r="O5" s="22">
        <v>0</v>
      </c>
      <c r="P5" s="22">
        <v>0</v>
      </c>
    </row>
    <row r="6" spans="1:16" x14ac:dyDescent="0.25">
      <c r="A6" s="23">
        <v>2</v>
      </c>
      <c r="B6" s="23" t="s">
        <v>18</v>
      </c>
      <c r="C6" s="23" t="s">
        <v>19</v>
      </c>
      <c r="D6" s="22">
        <v>69</v>
      </c>
      <c r="E6" s="22">
        <v>9</v>
      </c>
      <c r="F6" s="22">
        <v>27</v>
      </c>
      <c r="G6" s="22">
        <v>10</v>
      </c>
      <c r="H6" s="22">
        <v>0</v>
      </c>
      <c r="I6" s="31">
        <f>GDS!AJ6</f>
        <v>3</v>
      </c>
      <c r="J6" s="23"/>
      <c r="K6" s="22">
        <v>1</v>
      </c>
      <c r="L6" s="22">
        <v>0</v>
      </c>
      <c r="M6" s="22">
        <v>1</v>
      </c>
      <c r="N6" s="22">
        <v>0</v>
      </c>
      <c r="O6" s="22">
        <v>0</v>
      </c>
      <c r="P6" s="22">
        <v>0</v>
      </c>
    </row>
    <row r="7" spans="1:16" x14ac:dyDescent="0.25">
      <c r="A7">
        <v>3</v>
      </c>
      <c r="B7" t="s">
        <v>21</v>
      </c>
      <c r="C7" t="s">
        <v>16</v>
      </c>
      <c r="D7" s="1">
        <v>55</v>
      </c>
      <c r="E7" s="1">
        <v>12</v>
      </c>
      <c r="F7" s="1">
        <v>29</v>
      </c>
      <c r="G7" s="13">
        <v>26</v>
      </c>
      <c r="H7" s="1">
        <v>0</v>
      </c>
      <c r="I7" s="31">
        <f>GDS!AJ7</f>
        <v>0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</row>
    <row r="8" spans="1:16" x14ac:dyDescent="0.25">
      <c r="A8">
        <v>4</v>
      </c>
      <c r="B8" t="s">
        <v>22</v>
      </c>
      <c r="C8" t="s">
        <v>16</v>
      </c>
      <c r="D8" s="1">
        <v>57</v>
      </c>
      <c r="E8" s="1">
        <v>5</v>
      </c>
      <c r="F8" s="1">
        <v>27</v>
      </c>
      <c r="G8" s="1">
        <v>12</v>
      </c>
      <c r="H8" s="1">
        <v>0</v>
      </c>
      <c r="I8" s="31">
        <f>GDS!AJ8</f>
        <v>15</v>
      </c>
      <c r="J8" t="s">
        <v>285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</row>
    <row r="9" spans="1:16" x14ac:dyDescent="0.25">
      <c r="A9" s="23">
        <v>5</v>
      </c>
      <c r="B9" s="23" t="s">
        <v>24</v>
      </c>
      <c r="C9" s="23" t="s">
        <v>16</v>
      </c>
      <c r="D9" s="22">
        <v>61</v>
      </c>
      <c r="E9" s="22">
        <v>9</v>
      </c>
      <c r="F9" s="22">
        <v>28</v>
      </c>
      <c r="G9" s="29">
        <v>29</v>
      </c>
      <c r="H9" s="22">
        <v>1</v>
      </c>
      <c r="I9" s="31">
        <f>GDS!AJ9</f>
        <v>14</v>
      </c>
      <c r="J9" s="23"/>
      <c r="K9" s="22">
        <v>0</v>
      </c>
      <c r="L9" s="22">
        <v>0</v>
      </c>
      <c r="M9" s="22">
        <v>1</v>
      </c>
      <c r="N9" s="22">
        <v>1</v>
      </c>
      <c r="O9" s="22">
        <v>1</v>
      </c>
      <c r="P9" s="22">
        <v>0</v>
      </c>
    </row>
    <row r="10" spans="1:16" x14ac:dyDescent="0.25">
      <c r="A10" s="23">
        <v>6</v>
      </c>
      <c r="B10" s="23" t="s">
        <v>26</v>
      </c>
      <c r="C10" s="23" t="s">
        <v>19</v>
      </c>
      <c r="D10" s="22">
        <v>65</v>
      </c>
      <c r="E10" s="22">
        <v>11</v>
      </c>
      <c r="F10" s="22">
        <v>25</v>
      </c>
      <c r="G10" s="22">
        <v>20</v>
      </c>
      <c r="H10" s="22">
        <v>0</v>
      </c>
      <c r="I10" s="31">
        <f>GDS!AJ10</f>
        <v>1</v>
      </c>
      <c r="J10" s="23"/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</row>
    <row r="11" spans="1:16" x14ac:dyDescent="0.25">
      <c r="A11">
        <v>7</v>
      </c>
      <c r="B11" t="s">
        <v>28</v>
      </c>
      <c r="C11" t="s">
        <v>16</v>
      </c>
      <c r="D11" s="1">
        <v>75</v>
      </c>
      <c r="E11" s="1">
        <v>7</v>
      </c>
      <c r="F11" s="1">
        <v>29</v>
      </c>
      <c r="G11" s="1">
        <v>17</v>
      </c>
      <c r="H11" s="1">
        <v>0</v>
      </c>
      <c r="I11" s="31">
        <f>GDS!AJ11</f>
        <v>7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6" x14ac:dyDescent="0.25">
      <c r="A12">
        <v>8</v>
      </c>
      <c r="B12" t="s">
        <v>30</v>
      </c>
      <c r="C12" t="s">
        <v>16</v>
      </c>
      <c r="D12" s="1">
        <v>70</v>
      </c>
      <c r="E12" s="1">
        <v>9</v>
      </c>
      <c r="F12" s="1">
        <v>28</v>
      </c>
      <c r="G12" s="1">
        <v>20</v>
      </c>
      <c r="H12" s="1">
        <v>0</v>
      </c>
      <c r="I12" s="31">
        <f>GDS!AJ12</f>
        <v>0</v>
      </c>
      <c r="J12" t="s">
        <v>286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</row>
    <row r="13" spans="1:16" x14ac:dyDescent="0.25">
      <c r="A13" s="23">
        <v>9</v>
      </c>
      <c r="B13" s="23" t="s">
        <v>31</v>
      </c>
      <c r="C13" s="23" t="s">
        <v>16</v>
      </c>
      <c r="D13" s="22">
        <v>68</v>
      </c>
      <c r="E13" s="22">
        <v>5</v>
      </c>
      <c r="F13" s="22">
        <v>28</v>
      </c>
      <c r="G13" s="22">
        <v>22</v>
      </c>
      <c r="H13" s="22">
        <v>1</v>
      </c>
      <c r="I13" s="31">
        <f>GDS!AJ13</f>
        <v>6</v>
      </c>
      <c r="J13" s="23"/>
      <c r="K13" s="22">
        <v>1</v>
      </c>
      <c r="L13" s="22">
        <v>1</v>
      </c>
      <c r="M13" s="22">
        <v>1</v>
      </c>
      <c r="N13" s="22">
        <v>0</v>
      </c>
      <c r="O13" s="22">
        <v>1</v>
      </c>
      <c r="P13" s="22">
        <v>0</v>
      </c>
    </row>
    <row r="14" spans="1:16" x14ac:dyDescent="0.25">
      <c r="A14" s="23">
        <v>10</v>
      </c>
      <c r="B14" s="23" t="s">
        <v>33</v>
      </c>
      <c r="C14" s="23" t="s">
        <v>16</v>
      </c>
      <c r="D14" s="22">
        <v>63</v>
      </c>
      <c r="E14" s="22">
        <v>9</v>
      </c>
      <c r="F14" s="22">
        <v>29</v>
      </c>
      <c r="G14" s="22">
        <v>20</v>
      </c>
      <c r="H14" s="22">
        <v>0</v>
      </c>
      <c r="I14" s="31">
        <f>GDS!AJ14</f>
        <v>3</v>
      </c>
      <c r="J14" s="23"/>
      <c r="K14" s="22">
        <v>1</v>
      </c>
      <c r="L14" s="22">
        <v>1</v>
      </c>
      <c r="M14" s="22">
        <v>0</v>
      </c>
      <c r="N14" s="22">
        <v>1</v>
      </c>
      <c r="O14" s="22">
        <v>0</v>
      </c>
      <c r="P14" s="22">
        <v>0</v>
      </c>
    </row>
    <row r="15" spans="1:16" x14ac:dyDescent="0.25">
      <c r="A15" s="15">
        <v>11</v>
      </c>
      <c r="B15" s="15" t="s">
        <v>35</v>
      </c>
      <c r="C15" s="15" t="s">
        <v>16</v>
      </c>
      <c r="D15" s="16">
        <v>80</v>
      </c>
      <c r="E15" s="16"/>
      <c r="F15" s="16"/>
      <c r="G15" s="16">
        <v>22</v>
      </c>
      <c r="H15" s="16">
        <v>4</v>
      </c>
      <c r="I15" s="31">
        <f>GDS!AJ15</f>
        <v>0</v>
      </c>
      <c r="J15" s="15" t="s">
        <v>287</v>
      </c>
      <c r="K15" s="16">
        <v>0</v>
      </c>
      <c r="L15" s="1">
        <v>0</v>
      </c>
      <c r="M15" s="1">
        <v>0</v>
      </c>
      <c r="N15" s="1">
        <v>1</v>
      </c>
      <c r="O15" s="1">
        <v>4</v>
      </c>
      <c r="P15" s="1">
        <v>0</v>
      </c>
    </row>
    <row r="16" spans="1:16" x14ac:dyDescent="0.25">
      <c r="A16" s="15">
        <v>12</v>
      </c>
      <c r="B16" s="15" t="s">
        <v>36</v>
      </c>
      <c r="C16" s="15" t="s">
        <v>19</v>
      </c>
      <c r="D16" s="16">
        <v>82</v>
      </c>
      <c r="E16" s="16">
        <v>6</v>
      </c>
      <c r="F16" s="16">
        <v>13</v>
      </c>
      <c r="G16" s="16">
        <v>21</v>
      </c>
      <c r="H16" s="16">
        <v>0</v>
      </c>
      <c r="I16" s="31">
        <f>GDS!AJ16</f>
        <v>0</v>
      </c>
      <c r="J16" s="15" t="s">
        <v>288</v>
      </c>
      <c r="K16" s="9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</row>
    <row r="17" spans="1:16" x14ac:dyDescent="0.25">
      <c r="A17" s="10">
        <v>13</v>
      </c>
      <c r="B17" s="10" t="s">
        <v>37</v>
      </c>
      <c r="C17" s="10" t="s">
        <v>16</v>
      </c>
      <c r="D17" s="9">
        <v>75</v>
      </c>
      <c r="E17" s="9">
        <v>0</v>
      </c>
      <c r="F17" s="9">
        <v>14</v>
      </c>
      <c r="G17" s="9">
        <v>22</v>
      </c>
      <c r="H17" s="9">
        <v>0</v>
      </c>
      <c r="I17" s="31">
        <f>GDS!AJ17</f>
        <v>7</v>
      </c>
      <c r="J17" s="10" t="s">
        <v>289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>
        <v>14</v>
      </c>
      <c r="B18" t="s">
        <v>40</v>
      </c>
      <c r="C18" t="s">
        <v>19</v>
      </c>
      <c r="D18" s="1">
        <v>67</v>
      </c>
      <c r="E18" s="1">
        <v>6</v>
      </c>
      <c r="F18" s="1">
        <v>24</v>
      </c>
      <c r="G18" s="1">
        <v>23</v>
      </c>
      <c r="H18" s="1">
        <v>0</v>
      </c>
      <c r="I18" s="31">
        <f>GDS!AJ18</f>
        <v>6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</row>
    <row r="19" spans="1:16" x14ac:dyDescent="0.25">
      <c r="A19">
        <v>15</v>
      </c>
      <c r="B19" t="s">
        <v>42</v>
      </c>
      <c r="C19" t="s">
        <v>16</v>
      </c>
      <c r="D19" s="1">
        <v>65</v>
      </c>
      <c r="E19" s="1">
        <v>3</v>
      </c>
      <c r="F19" s="1">
        <v>26</v>
      </c>
      <c r="G19" s="1">
        <v>20</v>
      </c>
      <c r="H19" s="1">
        <v>0</v>
      </c>
      <c r="I19" s="31">
        <f>GDS!AJ19</f>
        <v>4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</row>
    <row r="20" spans="1:16" x14ac:dyDescent="0.25">
      <c r="A20">
        <v>16</v>
      </c>
      <c r="B20" t="s">
        <v>44</v>
      </c>
      <c r="C20" t="s">
        <v>16</v>
      </c>
      <c r="D20" s="1">
        <v>76</v>
      </c>
      <c r="E20" s="1">
        <v>6</v>
      </c>
      <c r="F20" s="1">
        <v>27</v>
      </c>
      <c r="G20" s="1">
        <v>19</v>
      </c>
      <c r="H20" s="1">
        <v>1</v>
      </c>
      <c r="I20" s="31">
        <f>GDS!AJ20</f>
        <v>4</v>
      </c>
      <c r="K20" s="1">
        <v>1</v>
      </c>
      <c r="L20" s="1">
        <v>1</v>
      </c>
      <c r="M20" s="1">
        <v>0</v>
      </c>
      <c r="N20" s="1">
        <v>1</v>
      </c>
      <c r="O20" s="1">
        <v>1</v>
      </c>
      <c r="P20" s="1" t="s">
        <v>45</v>
      </c>
    </row>
    <row r="21" spans="1:16" x14ac:dyDescent="0.25">
      <c r="A21" s="23">
        <v>17</v>
      </c>
      <c r="B21" s="23" t="s">
        <v>47</v>
      </c>
      <c r="C21" s="23" t="s">
        <v>16</v>
      </c>
      <c r="D21" s="22">
        <v>72</v>
      </c>
      <c r="E21" s="22">
        <v>9</v>
      </c>
      <c r="F21" s="22">
        <v>30</v>
      </c>
      <c r="G21" s="22">
        <v>18</v>
      </c>
      <c r="H21" s="22">
        <v>0</v>
      </c>
      <c r="I21" s="31">
        <f>GDS!AJ21</f>
        <v>0</v>
      </c>
      <c r="J21" s="23"/>
      <c r="K21" s="22">
        <v>0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</row>
    <row r="22" spans="1:16" x14ac:dyDescent="0.25">
      <c r="A22">
        <v>18</v>
      </c>
      <c r="B22" t="s">
        <v>49</v>
      </c>
      <c r="C22" t="s">
        <v>16</v>
      </c>
      <c r="D22" s="1">
        <v>71</v>
      </c>
      <c r="E22" s="1">
        <v>9</v>
      </c>
      <c r="F22" s="13">
        <v>20</v>
      </c>
      <c r="G22" s="1">
        <v>17</v>
      </c>
      <c r="H22" s="1">
        <v>1</v>
      </c>
      <c r="I22" s="31">
        <f>GDS!AJ22</f>
        <v>0</v>
      </c>
      <c r="J22" t="s">
        <v>286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</row>
    <row r="23" spans="1:16" x14ac:dyDescent="0.25">
      <c r="A23" s="23">
        <v>19</v>
      </c>
      <c r="B23" s="23" t="s">
        <v>51</v>
      </c>
      <c r="C23" s="23" t="s">
        <v>16</v>
      </c>
      <c r="D23" s="22">
        <v>78</v>
      </c>
      <c r="E23" s="22">
        <v>5</v>
      </c>
      <c r="F23" s="22">
        <v>28</v>
      </c>
      <c r="G23" s="22">
        <v>19</v>
      </c>
      <c r="H23" s="22">
        <v>0</v>
      </c>
      <c r="I23" s="31">
        <f>GDS!AJ23</f>
        <v>5</v>
      </c>
      <c r="J23" s="23"/>
      <c r="K23" s="22">
        <v>1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</row>
    <row r="24" spans="1:16" x14ac:dyDescent="0.25">
      <c r="A24" s="1">
        <v>20</v>
      </c>
      <c r="B24" s="1" t="s">
        <v>55</v>
      </c>
      <c r="C24" s="1" t="s">
        <v>19</v>
      </c>
      <c r="D24" s="1">
        <v>87</v>
      </c>
      <c r="E24" s="1">
        <v>5</v>
      </c>
      <c r="F24" s="1">
        <v>27</v>
      </c>
      <c r="G24" s="1">
        <v>20</v>
      </c>
      <c r="H24" s="1">
        <v>0</v>
      </c>
      <c r="I24" s="31">
        <f>GDS!AJ24</f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5">
      <c r="A25" s="1">
        <v>21</v>
      </c>
      <c r="B25" s="1" t="s">
        <v>60</v>
      </c>
      <c r="C25" s="1" t="s">
        <v>19</v>
      </c>
      <c r="D25" s="1">
        <v>78</v>
      </c>
      <c r="E25" s="1">
        <v>5</v>
      </c>
      <c r="F25" s="1">
        <v>26</v>
      </c>
      <c r="G25" s="1">
        <v>22</v>
      </c>
      <c r="H25" s="1">
        <v>0</v>
      </c>
      <c r="I25" s="31">
        <f>GDS!AJ25</f>
        <v>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25">
      <c r="A26" s="1">
        <v>22</v>
      </c>
      <c r="B26" s="1" t="s">
        <v>62</v>
      </c>
      <c r="C26" s="1" t="s">
        <v>19</v>
      </c>
      <c r="D26" s="1">
        <v>68</v>
      </c>
      <c r="E26" s="1">
        <v>16</v>
      </c>
      <c r="F26" s="1">
        <v>28</v>
      </c>
      <c r="G26" s="1">
        <v>16</v>
      </c>
      <c r="H26" s="1">
        <v>0</v>
      </c>
      <c r="I26" s="31">
        <f>GDS!AJ26</f>
        <v>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 s="1">
        <v>23</v>
      </c>
      <c r="B27" s="1" t="s">
        <v>66</v>
      </c>
      <c r="C27" s="1" t="s">
        <v>19</v>
      </c>
      <c r="D27" s="1">
        <v>64</v>
      </c>
      <c r="E27" s="1">
        <v>12</v>
      </c>
      <c r="F27" s="1">
        <v>23</v>
      </c>
      <c r="G27" s="54">
        <v>23</v>
      </c>
      <c r="H27" s="1">
        <v>0</v>
      </c>
      <c r="I27" s="31">
        <f>GDS!AJ27</f>
        <v>8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</row>
    <row r="28" spans="1:16" x14ac:dyDescent="0.25">
      <c r="A28" s="1">
        <v>24</v>
      </c>
      <c r="B28" s="1" t="s">
        <v>69</v>
      </c>
      <c r="C28" s="1" t="s">
        <v>19</v>
      </c>
      <c r="D28" s="1">
        <v>62</v>
      </c>
      <c r="E28" s="1">
        <v>16</v>
      </c>
      <c r="F28" s="1">
        <v>29</v>
      </c>
      <c r="G28" s="13">
        <v>24</v>
      </c>
      <c r="H28" s="1">
        <v>0</v>
      </c>
      <c r="I28" s="31">
        <f>GDS!AJ28</f>
        <v>1</v>
      </c>
      <c r="J28" t="s">
        <v>290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x14ac:dyDescent="0.25">
      <c r="A29" s="22">
        <v>25</v>
      </c>
      <c r="B29" s="22" t="s">
        <v>73</v>
      </c>
      <c r="C29" s="22" t="s">
        <v>19</v>
      </c>
      <c r="D29" s="22">
        <v>50</v>
      </c>
      <c r="E29" s="22">
        <v>22</v>
      </c>
      <c r="F29" s="22">
        <v>30</v>
      </c>
      <c r="G29" s="22">
        <v>15</v>
      </c>
      <c r="H29" s="22">
        <v>0</v>
      </c>
      <c r="I29" s="31">
        <f>GDS!AJ29</f>
        <v>4</v>
      </c>
      <c r="J29" s="23"/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</row>
    <row r="30" spans="1:16" x14ac:dyDescent="0.25">
      <c r="A30" s="22">
        <v>26</v>
      </c>
      <c r="B30" s="22" t="s">
        <v>76</v>
      </c>
      <c r="C30" s="22" t="s">
        <v>19</v>
      </c>
      <c r="D30" s="22">
        <v>67</v>
      </c>
      <c r="E30" s="22">
        <v>11</v>
      </c>
      <c r="F30" s="22">
        <v>30</v>
      </c>
      <c r="G30" s="22">
        <v>18</v>
      </c>
      <c r="H30" s="22">
        <v>0</v>
      </c>
      <c r="I30" s="31">
        <f>GDS!AJ30</f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5">
      <c r="A31" s="1">
        <v>27</v>
      </c>
      <c r="B31" s="1" t="s">
        <v>81</v>
      </c>
      <c r="C31" s="1" t="s">
        <v>19</v>
      </c>
      <c r="D31" s="1">
        <v>65</v>
      </c>
      <c r="E31" s="1">
        <v>6</v>
      </c>
      <c r="F31" s="1">
        <v>29</v>
      </c>
      <c r="G31" s="1">
        <v>19</v>
      </c>
      <c r="H31" s="1">
        <v>0</v>
      </c>
      <c r="I31" s="31">
        <f>GDS!AJ31</f>
        <v>11</v>
      </c>
      <c r="J31" t="s">
        <v>291</v>
      </c>
      <c r="K31" s="1">
        <v>1</v>
      </c>
      <c r="L31" s="1">
        <v>1</v>
      </c>
      <c r="M31" s="1">
        <v>0</v>
      </c>
      <c r="N31" s="1">
        <v>1</v>
      </c>
      <c r="O31" s="1">
        <v>0</v>
      </c>
      <c r="P31" s="1">
        <v>0</v>
      </c>
    </row>
    <row r="32" spans="1:16" x14ac:dyDescent="0.25">
      <c r="A32" s="1">
        <v>28</v>
      </c>
      <c r="B32" s="1" t="s">
        <v>87</v>
      </c>
      <c r="C32" s="1" t="s">
        <v>19</v>
      </c>
      <c r="D32" s="1">
        <v>62</v>
      </c>
      <c r="E32" s="1">
        <v>4</v>
      </c>
      <c r="F32" s="1">
        <f>MMSE_DETAL!AK32</f>
        <v>29</v>
      </c>
      <c r="G32" s="1">
        <v>20</v>
      </c>
      <c r="H32" s="1">
        <v>0</v>
      </c>
      <c r="I32" s="31">
        <f>GDS!AJ32</f>
        <v>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7" x14ac:dyDescent="0.25">
      <c r="A33" s="1">
        <v>29</v>
      </c>
      <c r="B33" s="1" t="s">
        <v>91</v>
      </c>
      <c r="C33" s="1" t="s">
        <v>19</v>
      </c>
      <c r="D33" s="1">
        <v>64</v>
      </c>
      <c r="E33" s="1">
        <v>16</v>
      </c>
      <c r="F33" s="1">
        <f>MMSE_DETAL!AK33</f>
        <v>30</v>
      </c>
      <c r="G33" s="13">
        <v>24</v>
      </c>
      <c r="H33" s="1">
        <v>0</v>
      </c>
      <c r="I33" s="31">
        <f>GDS!AJ33</f>
        <v>8</v>
      </c>
      <c r="J33" t="s">
        <v>292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</row>
    <row r="34" spans="1:17" x14ac:dyDescent="0.25">
      <c r="A34" s="1">
        <v>30</v>
      </c>
      <c r="B34" s="1" t="s">
        <v>95</v>
      </c>
      <c r="C34" s="1" t="s">
        <v>19</v>
      </c>
      <c r="D34" s="1">
        <v>62</v>
      </c>
      <c r="E34" s="1">
        <v>16</v>
      </c>
      <c r="F34" s="1">
        <f>MMSE_DETAL!AK34</f>
        <v>30</v>
      </c>
      <c r="G34" s="1">
        <v>22</v>
      </c>
      <c r="H34" s="1">
        <v>0</v>
      </c>
      <c r="I34" s="31">
        <f>GDS!AJ34</f>
        <v>1</v>
      </c>
      <c r="J34" t="s">
        <v>293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</row>
    <row r="35" spans="1:17" x14ac:dyDescent="0.25">
      <c r="A35" s="22">
        <v>31</v>
      </c>
      <c r="B35" s="22" t="s">
        <v>97</v>
      </c>
      <c r="C35" s="22" t="s">
        <v>19</v>
      </c>
      <c r="D35" s="22">
        <v>71</v>
      </c>
      <c r="E35" s="22">
        <v>9</v>
      </c>
      <c r="F35" s="1">
        <f>MMSE_DETAL!AK35</f>
        <v>21</v>
      </c>
      <c r="G35" s="55">
        <v>23</v>
      </c>
      <c r="H35" s="22">
        <v>0</v>
      </c>
      <c r="I35" s="31">
        <f>GDS!AJ35</f>
        <v>4</v>
      </c>
      <c r="J35" s="23" t="s">
        <v>294</v>
      </c>
      <c r="K35" s="22">
        <v>0</v>
      </c>
      <c r="L35" s="22">
        <v>0</v>
      </c>
      <c r="M35" s="22">
        <v>0</v>
      </c>
      <c r="N35" s="22">
        <v>1</v>
      </c>
      <c r="O35" s="22">
        <v>0</v>
      </c>
      <c r="P35" s="22">
        <v>0</v>
      </c>
    </row>
    <row r="36" spans="1:17" x14ac:dyDescent="0.25">
      <c r="A36" s="1">
        <v>32</v>
      </c>
      <c r="B36" s="1" t="s">
        <v>100</v>
      </c>
      <c r="C36" s="1" t="s">
        <v>19</v>
      </c>
      <c r="D36" s="1">
        <v>58</v>
      </c>
      <c r="E36" s="1">
        <v>12</v>
      </c>
      <c r="F36" s="1">
        <f>MMSE_DETAL!AK36</f>
        <v>13</v>
      </c>
      <c r="G36" s="1">
        <v>15</v>
      </c>
      <c r="H36" s="1">
        <v>0</v>
      </c>
      <c r="I36" s="31">
        <f>GDS!AJ36</f>
        <v>7</v>
      </c>
      <c r="J36" t="s">
        <v>295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</row>
    <row r="37" spans="1:17" x14ac:dyDescent="0.25">
      <c r="A37" s="1">
        <v>33</v>
      </c>
      <c r="B37" s="1" t="s">
        <v>104</v>
      </c>
      <c r="C37" s="1" t="s">
        <v>19</v>
      </c>
      <c r="D37" s="1">
        <v>70</v>
      </c>
      <c r="E37" s="1">
        <v>8</v>
      </c>
      <c r="F37" s="1">
        <f>MMSE_DETAL!AK37</f>
        <v>30</v>
      </c>
      <c r="G37" s="13">
        <v>25</v>
      </c>
      <c r="H37" s="1">
        <v>1</v>
      </c>
      <c r="I37" s="31">
        <f>GDS!AJ37</f>
        <v>13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7" x14ac:dyDescent="0.25">
      <c r="A38" s="1">
        <v>34</v>
      </c>
      <c r="B38" s="1" t="s">
        <v>107</v>
      </c>
      <c r="C38" s="1" t="s">
        <v>16</v>
      </c>
      <c r="D38" s="1">
        <v>63</v>
      </c>
      <c r="E38" s="1">
        <v>9</v>
      </c>
      <c r="F38" s="1">
        <f>MMSE_DETAL!AK38</f>
        <v>0</v>
      </c>
      <c r="G38" s="31">
        <v>22</v>
      </c>
      <c r="H38" s="1">
        <v>0</v>
      </c>
      <c r="I38" s="31">
        <f>GDS!AJ38</f>
        <v>0</v>
      </c>
      <c r="J38" t="s">
        <v>296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</row>
    <row r="39" spans="1:17" x14ac:dyDescent="0.25">
      <c r="A39" s="1">
        <v>35</v>
      </c>
      <c r="B39" s="1" t="s">
        <v>112</v>
      </c>
      <c r="C39" s="1" t="s">
        <v>16</v>
      </c>
      <c r="D39" s="1">
        <v>68</v>
      </c>
      <c r="E39" s="1">
        <v>1</v>
      </c>
      <c r="F39" s="1">
        <f>MMSE_DETAL!AK39</f>
        <v>15</v>
      </c>
      <c r="G39" s="31">
        <v>17</v>
      </c>
      <c r="H39" s="1">
        <v>0</v>
      </c>
      <c r="I39" s="31">
        <f>GDS!AJ39</f>
        <v>4</v>
      </c>
      <c r="J39" t="s">
        <v>297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</row>
    <row r="40" spans="1:17" x14ac:dyDescent="0.25">
      <c r="A40" s="1">
        <v>36</v>
      </c>
      <c r="B40" s="1" t="s">
        <v>81</v>
      </c>
      <c r="C40" s="1" t="s">
        <v>16</v>
      </c>
      <c r="D40" s="1">
        <v>61</v>
      </c>
      <c r="E40" s="1">
        <v>12</v>
      </c>
      <c r="F40" s="1">
        <f>MMSE_DETAL!AK40</f>
        <v>30</v>
      </c>
      <c r="G40" s="31">
        <v>15</v>
      </c>
      <c r="H40" s="1">
        <v>0</v>
      </c>
      <c r="I40" s="31">
        <f>GDS!AJ40</f>
        <v>4</v>
      </c>
      <c r="J40" t="s">
        <v>298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</row>
    <row r="41" spans="1:17" x14ac:dyDescent="0.25">
      <c r="A41" s="1">
        <v>37</v>
      </c>
      <c r="B41" s="1" t="s">
        <v>120</v>
      </c>
      <c r="C41" s="1" t="s">
        <v>16</v>
      </c>
      <c r="D41" s="1">
        <v>64</v>
      </c>
      <c r="E41" s="1">
        <v>6</v>
      </c>
      <c r="F41" s="1">
        <f>MMSE_DETAL!AK41</f>
        <v>27</v>
      </c>
      <c r="G41" s="31">
        <v>19</v>
      </c>
      <c r="H41" s="1">
        <v>0</v>
      </c>
      <c r="I41" s="31">
        <f>GDS!AJ41</f>
        <v>23</v>
      </c>
      <c r="J41" t="s">
        <v>299</v>
      </c>
      <c r="K41" s="1">
        <v>1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</row>
    <row r="42" spans="1:17" x14ac:dyDescent="0.25">
      <c r="A42" s="1">
        <v>38</v>
      </c>
      <c r="B42" s="1" t="s">
        <v>124</v>
      </c>
      <c r="C42" s="1" t="s">
        <v>19</v>
      </c>
      <c r="D42" s="1">
        <v>84</v>
      </c>
      <c r="E42" s="1">
        <v>0</v>
      </c>
      <c r="F42" s="1">
        <f>MMSE_DETAL!AK42</f>
        <v>14</v>
      </c>
      <c r="G42" s="31">
        <v>19</v>
      </c>
      <c r="H42" s="1">
        <v>3</v>
      </c>
      <c r="I42" s="31">
        <f>GDS!AJ42</f>
        <v>13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7" x14ac:dyDescent="0.25">
      <c r="A43" s="1">
        <v>39</v>
      </c>
      <c r="B43" s="1" t="s">
        <v>128</v>
      </c>
      <c r="C43" s="1" t="s">
        <v>16</v>
      </c>
      <c r="D43" s="1">
        <v>79</v>
      </c>
      <c r="E43" s="1">
        <v>6</v>
      </c>
      <c r="F43" s="1">
        <f>MMSE_DETAL!AK43</f>
        <v>24</v>
      </c>
      <c r="G43" s="13">
        <v>21</v>
      </c>
      <c r="H43" s="1">
        <v>0</v>
      </c>
      <c r="I43" s="31">
        <f>GDS!AJ43</f>
        <v>10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7" x14ac:dyDescent="0.25">
      <c r="A44" s="1">
        <v>40</v>
      </c>
      <c r="B44" s="1" t="s">
        <v>130</v>
      </c>
      <c r="C44" s="1" t="s">
        <v>16</v>
      </c>
      <c r="D44" s="1">
        <v>60</v>
      </c>
      <c r="E44" s="1">
        <v>9</v>
      </c>
      <c r="F44" s="1">
        <f>MMSE_DETAL!AK44</f>
        <v>26</v>
      </c>
      <c r="G44" s="31">
        <v>13</v>
      </c>
      <c r="H44" s="1">
        <v>0</v>
      </c>
      <c r="I44" s="31">
        <f>GDS!AJ44</f>
        <v>7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7" x14ac:dyDescent="0.25">
      <c r="A45" s="1">
        <v>41</v>
      </c>
      <c r="B45" s="1" t="s">
        <v>132</v>
      </c>
      <c r="C45" s="1" t="s">
        <v>16</v>
      </c>
      <c r="D45" s="1">
        <v>66</v>
      </c>
      <c r="E45" s="1">
        <v>16</v>
      </c>
      <c r="F45" s="1">
        <f>MMSE_DETAL!AK45</f>
        <v>26</v>
      </c>
      <c r="G45" s="13">
        <v>21</v>
      </c>
      <c r="H45" s="1">
        <v>0</v>
      </c>
      <c r="I45" s="31">
        <f>GDS!AJ45</f>
        <v>1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</row>
    <row r="46" spans="1:17" x14ac:dyDescent="0.25">
      <c r="A46" s="1">
        <v>42</v>
      </c>
      <c r="B46" s="1" t="s">
        <v>134</v>
      </c>
      <c r="C46" s="1" t="s">
        <v>19</v>
      </c>
      <c r="D46" s="1">
        <v>79</v>
      </c>
      <c r="E46" s="1">
        <v>6</v>
      </c>
      <c r="F46" s="1">
        <f>MMSE_DETAL!AK46</f>
        <v>28</v>
      </c>
      <c r="G46" s="31">
        <v>17</v>
      </c>
      <c r="H46" s="1">
        <v>0</v>
      </c>
      <c r="I46" s="31">
        <f>GDS!AJ46</f>
        <v>3</v>
      </c>
      <c r="J46" t="s">
        <v>300</v>
      </c>
      <c r="K46" s="1">
        <v>1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t="s">
        <v>301</v>
      </c>
    </row>
    <row r="47" spans="1:17" x14ac:dyDescent="0.25">
      <c r="A47" s="1">
        <v>43</v>
      </c>
      <c r="B47" s="1" t="s">
        <v>136</v>
      </c>
      <c r="C47" s="1" t="s">
        <v>16</v>
      </c>
      <c r="D47" s="1">
        <v>66</v>
      </c>
      <c r="E47" s="1">
        <v>5</v>
      </c>
      <c r="F47" s="1">
        <f>MMSE_DETAL!AK47</f>
        <v>29</v>
      </c>
      <c r="G47" s="31">
        <v>23</v>
      </c>
      <c r="H47" s="1">
        <v>0</v>
      </c>
      <c r="I47" s="31">
        <f>GDS!AJ47</f>
        <v>3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7" x14ac:dyDescent="0.25">
      <c r="A48" s="1">
        <v>44</v>
      </c>
      <c r="B48" s="1" t="s">
        <v>138</v>
      </c>
      <c r="C48" s="1" t="s">
        <v>19</v>
      </c>
      <c r="D48" s="1">
        <v>65</v>
      </c>
      <c r="E48" s="1">
        <v>9</v>
      </c>
      <c r="F48" s="1">
        <f>MMSE_DETAL!AK48</f>
        <v>30</v>
      </c>
      <c r="G48" s="31">
        <v>23</v>
      </c>
      <c r="H48" s="1">
        <v>0</v>
      </c>
      <c r="I48" s="31">
        <f>GDS!AJ48</f>
        <v>7</v>
      </c>
      <c r="J48" t="s">
        <v>302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25">
      <c r="A49" s="1">
        <v>45</v>
      </c>
      <c r="B49" s="1" t="s">
        <v>140</v>
      </c>
      <c r="C49" s="1" t="s">
        <v>19</v>
      </c>
      <c r="D49" s="1">
        <v>71</v>
      </c>
      <c r="E49" s="1">
        <v>18</v>
      </c>
      <c r="F49" s="1">
        <f>MMSE_DETAL!AK49</f>
        <v>30</v>
      </c>
      <c r="G49" s="31">
        <v>20</v>
      </c>
      <c r="H49" s="1">
        <v>0</v>
      </c>
      <c r="I49" s="31">
        <f>GDS!AJ49</f>
        <v>2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</row>
    <row r="50" spans="1:16" x14ac:dyDescent="0.25">
      <c r="A50" s="1">
        <v>46</v>
      </c>
      <c r="B50" s="1" t="s">
        <v>143</v>
      </c>
      <c r="C50" s="1" t="s">
        <v>19</v>
      </c>
      <c r="D50" s="1">
        <v>77</v>
      </c>
      <c r="E50" s="1">
        <v>12</v>
      </c>
      <c r="F50" s="1">
        <f>MMSE_DETAL!AK50</f>
        <v>0</v>
      </c>
      <c r="G50" s="54">
        <v>23</v>
      </c>
      <c r="H50" s="1">
        <v>0</v>
      </c>
      <c r="I50" s="31">
        <f>GDS!AJ50</f>
        <v>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s="1">
        <v>47</v>
      </c>
      <c r="B51" s="1" t="s">
        <v>146</v>
      </c>
      <c r="C51" s="1" t="s">
        <v>16</v>
      </c>
      <c r="D51" s="1">
        <v>62</v>
      </c>
      <c r="E51" s="1">
        <v>6</v>
      </c>
      <c r="F51" s="1">
        <f>MMSE_DETAL!AK51</f>
        <v>26</v>
      </c>
      <c r="G51" s="31">
        <v>21</v>
      </c>
      <c r="H51" s="1">
        <v>0</v>
      </c>
      <c r="I51" s="31">
        <f>GDS!AJ51</f>
        <v>9</v>
      </c>
      <c r="K51" s="1">
        <v>0</v>
      </c>
      <c r="L51" s="1">
        <v>1</v>
      </c>
      <c r="M51" s="1">
        <v>0</v>
      </c>
      <c r="N51" s="1">
        <v>1</v>
      </c>
      <c r="O51" s="1">
        <v>0</v>
      </c>
      <c r="P51" s="1">
        <v>0</v>
      </c>
    </row>
    <row r="52" spans="1:16" x14ac:dyDescent="0.25">
      <c r="A52" s="1">
        <v>48</v>
      </c>
      <c r="B52" s="1" t="s">
        <v>149</v>
      </c>
      <c r="C52" s="1" t="s">
        <v>16</v>
      </c>
      <c r="D52" s="1">
        <v>72</v>
      </c>
      <c r="E52" s="1">
        <v>9</v>
      </c>
      <c r="F52" s="1">
        <f>MMSE_DETAL!AK52</f>
        <v>15</v>
      </c>
      <c r="G52" s="13">
        <v>35</v>
      </c>
      <c r="H52" s="1">
        <v>5</v>
      </c>
      <c r="I52" s="31">
        <f>GDS!AJ52</f>
        <v>7</v>
      </c>
      <c r="K52" s="1">
        <v>1</v>
      </c>
      <c r="L52" s="1">
        <v>1</v>
      </c>
      <c r="M52" s="1">
        <v>0</v>
      </c>
      <c r="N52" s="1">
        <v>1</v>
      </c>
      <c r="O52" s="1">
        <v>0</v>
      </c>
      <c r="P52" s="1">
        <v>0</v>
      </c>
    </row>
    <row r="53" spans="1:16" x14ac:dyDescent="0.25">
      <c r="A53" s="1">
        <v>49</v>
      </c>
      <c r="B53" s="1" t="s">
        <v>154</v>
      </c>
      <c r="C53" s="1" t="s">
        <v>16</v>
      </c>
      <c r="D53" s="1">
        <v>63</v>
      </c>
      <c r="E53" s="1">
        <v>16</v>
      </c>
      <c r="F53" s="1">
        <f>MMSE_DETAL!AK53</f>
        <v>28</v>
      </c>
      <c r="G53" s="31">
        <v>21</v>
      </c>
      <c r="H53" s="1">
        <v>2</v>
      </c>
      <c r="I53" s="31">
        <f>GDS!AJ53</f>
        <v>2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0</v>
      </c>
    </row>
    <row r="54" spans="1:16" x14ac:dyDescent="0.25">
      <c r="A54" s="1">
        <v>50</v>
      </c>
      <c r="B54" s="1" t="s">
        <v>158</v>
      </c>
      <c r="C54" s="1" t="s">
        <v>16</v>
      </c>
      <c r="D54" s="1">
        <v>70</v>
      </c>
      <c r="E54" s="1">
        <v>6</v>
      </c>
      <c r="F54" s="1">
        <f>MMSE_DETAL!AK54</f>
        <v>27</v>
      </c>
      <c r="G54" s="31">
        <v>21</v>
      </c>
      <c r="H54" s="1">
        <v>0</v>
      </c>
      <c r="I54" s="31">
        <f>GDS!AJ54</f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5">
      <c r="A55" s="1">
        <v>51</v>
      </c>
      <c r="B55" s="1" t="s">
        <v>160</v>
      </c>
      <c r="C55" s="1" t="s">
        <v>16</v>
      </c>
      <c r="D55" s="1">
        <v>69</v>
      </c>
      <c r="E55" s="1">
        <v>9</v>
      </c>
      <c r="F55" s="1">
        <f>MMSE_DETAL!AK55</f>
        <v>27</v>
      </c>
      <c r="G55" s="31">
        <v>18</v>
      </c>
      <c r="H55" s="1">
        <v>0</v>
      </c>
      <c r="I55" s="31">
        <f>GDS!AJ55</f>
        <v>4</v>
      </c>
      <c r="J55" t="s">
        <v>303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1</v>
      </c>
    </row>
    <row r="56" spans="1:16" x14ac:dyDescent="0.25">
      <c r="A56" s="1">
        <v>52</v>
      </c>
      <c r="B56" s="1" t="s">
        <v>162</v>
      </c>
      <c r="C56" s="1" t="s">
        <v>16</v>
      </c>
      <c r="D56" s="1">
        <v>72</v>
      </c>
      <c r="E56" s="1">
        <v>6</v>
      </c>
      <c r="F56" s="1">
        <f>MMSE_DETAL!AK56</f>
        <v>16</v>
      </c>
      <c r="G56" s="31">
        <v>14</v>
      </c>
      <c r="H56" s="1">
        <v>1</v>
      </c>
      <c r="I56" s="31">
        <f>GDS!AJ56</f>
        <v>11</v>
      </c>
      <c r="K56" s="1">
        <f>DatosGrales!F54</f>
        <v>1</v>
      </c>
      <c r="L56" s="1">
        <f>DatosGrales!G54</f>
        <v>0</v>
      </c>
      <c r="M56" s="1">
        <f>DatosGrales!H54</f>
        <v>0</v>
      </c>
      <c r="N56" s="1">
        <f>DatosGrales!I54</f>
        <v>1</v>
      </c>
      <c r="O56" s="1">
        <f>DatosGrales!J54</f>
        <v>0</v>
      </c>
      <c r="P56" s="1">
        <f>DatosGrales!K54</f>
        <v>0</v>
      </c>
    </row>
    <row r="57" spans="1:16" x14ac:dyDescent="0.25">
      <c r="A57" s="1">
        <v>53</v>
      </c>
      <c r="B57" s="1" t="s">
        <v>164</v>
      </c>
      <c r="C57" s="1" t="s">
        <v>16</v>
      </c>
      <c r="D57" s="1">
        <v>74</v>
      </c>
      <c r="E57" s="1">
        <v>0</v>
      </c>
      <c r="F57" s="1">
        <f>MMSE_DETAL!AK57</f>
        <v>27</v>
      </c>
      <c r="G57" s="31">
        <v>17</v>
      </c>
      <c r="H57" s="1">
        <v>0</v>
      </c>
      <c r="I57" s="31">
        <f>GDS!AJ57</f>
        <v>16</v>
      </c>
      <c r="K57" s="1">
        <f>DatosGrales!F55</f>
        <v>1</v>
      </c>
      <c r="L57" s="1">
        <f>DatosGrales!G55</f>
        <v>1</v>
      </c>
      <c r="M57" s="1">
        <f>DatosGrales!H55</f>
        <v>0</v>
      </c>
      <c r="N57" s="1">
        <f>DatosGrales!I55</f>
        <v>0</v>
      </c>
      <c r="O57" s="1">
        <f>DatosGrales!J55</f>
        <v>0</v>
      </c>
      <c r="P57" s="1">
        <f>DatosGrales!K55</f>
        <v>0</v>
      </c>
    </row>
    <row r="58" spans="1:16" x14ac:dyDescent="0.25">
      <c r="A58" s="1">
        <v>54</v>
      </c>
      <c r="B58" s="1" t="s">
        <v>166</v>
      </c>
      <c r="C58" s="1" t="s">
        <v>16</v>
      </c>
      <c r="D58" s="1">
        <v>92</v>
      </c>
      <c r="E58" s="1">
        <v>0</v>
      </c>
      <c r="F58" s="1">
        <f>MMSE_DETAL!AK58</f>
        <v>22</v>
      </c>
      <c r="G58" s="31">
        <v>19</v>
      </c>
      <c r="H58" s="1">
        <v>0</v>
      </c>
      <c r="I58" s="31">
        <f>GDS!AJ58</f>
        <v>16</v>
      </c>
      <c r="J58" t="s">
        <v>304</v>
      </c>
      <c r="K58" s="1">
        <f>DatosGrales!F56</f>
        <v>0</v>
      </c>
      <c r="L58" s="1">
        <f>DatosGrales!G56</f>
        <v>0</v>
      </c>
      <c r="M58" s="1">
        <f>DatosGrales!H56</f>
        <v>0</v>
      </c>
      <c r="N58" s="1">
        <f>DatosGrales!I56</f>
        <v>0</v>
      </c>
      <c r="O58" s="1">
        <f>DatosGrales!J56</f>
        <v>0</v>
      </c>
      <c r="P58" s="1">
        <f>DatosGrales!K56</f>
        <v>0</v>
      </c>
    </row>
    <row r="59" spans="1:16" x14ac:dyDescent="0.25">
      <c r="A59" s="1">
        <v>55</v>
      </c>
      <c r="B59" s="1" t="s">
        <v>168</v>
      </c>
      <c r="C59" s="1" t="s">
        <v>16</v>
      </c>
      <c r="D59" s="1">
        <v>86</v>
      </c>
      <c r="E59" s="1">
        <v>6</v>
      </c>
      <c r="F59" s="1">
        <f>MMSE_DETAL!AK59</f>
        <v>24</v>
      </c>
      <c r="G59" s="13">
        <v>24</v>
      </c>
      <c r="H59" s="1">
        <v>0</v>
      </c>
      <c r="I59" s="31">
        <f>GDS!AJ59</f>
        <v>9</v>
      </c>
      <c r="K59" s="1">
        <f>DatosGrales!F57</f>
        <v>1</v>
      </c>
      <c r="L59" s="1">
        <f>DatosGrales!G57</f>
        <v>1</v>
      </c>
      <c r="M59" s="1">
        <f>DatosGrales!H57</f>
        <v>0</v>
      </c>
      <c r="N59" s="1">
        <f>DatosGrales!I57</f>
        <v>0</v>
      </c>
      <c r="O59" s="1">
        <f>DatosGrales!J57</f>
        <v>0</v>
      </c>
      <c r="P59" s="1">
        <f>DatosGrales!K57</f>
        <v>0</v>
      </c>
    </row>
    <row r="60" spans="1:16" x14ac:dyDescent="0.25">
      <c r="A60" s="1">
        <f>DatosGrales!A58</f>
        <v>56</v>
      </c>
      <c r="B60" s="1" t="str">
        <f>DatosGrales!B58</f>
        <v>IFR</v>
      </c>
      <c r="C60" s="1" t="str">
        <f>DatosGrales!C58</f>
        <v>F</v>
      </c>
      <c r="D60" s="1">
        <f>DatosGrales!D58</f>
        <v>65</v>
      </c>
      <c r="E60" s="1">
        <f>DatosGrales!E58</f>
        <v>2</v>
      </c>
      <c r="F60" s="1">
        <f>MMSE_DETAL!AK60</f>
        <v>19</v>
      </c>
      <c r="G60" s="54">
        <v>23</v>
      </c>
      <c r="H60" s="1">
        <v>0</v>
      </c>
      <c r="I60" s="31">
        <f>GDS!AJ60</f>
        <v>5</v>
      </c>
      <c r="K60" s="1">
        <f>DatosGrales!F58</f>
        <v>0</v>
      </c>
      <c r="L60" s="1">
        <f>DatosGrales!G58</f>
        <v>0</v>
      </c>
      <c r="M60" s="1">
        <f>DatosGrales!H58</f>
        <v>0</v>
      </c>
      <c r="N60" s="1">
        <f>DatosGrales!I58</f>
        <v>0</v>
      </c>
      <c r="O60" s="1">
        <f>DatosGrales!J58</f>
        <v>0</v>
      </c>
      <c r="P60" s="1">
        <f>DatosGrales!K58</f>
        <v>1</v>
      </c>
    </row>
    <row r="61" spans="1:16" x14ac:dyDescent="0.25">
      <c r="A61" s="1">
        <f>DatosGrales!A59</f>
        <v>57</v>
      </c>
      <c r="B61" s="1" t="str">
        <f>DatosGrales!B59</f>
        <v>MHC</v>
      </c>
      <c r="C61" s="1" t="str">
        <f>DatosGrales!C59</f>
        <v>F</v>
      </c>
      <c r="D61" s="1">
        <f>DatosGrales!D59</f>
        <v>74</v>
      </c>
      <c r="E61" s="1">
        <f>DatosGrales!E59</f>
        <v>0</v>
      </c>
      <c r="F61" s="1">
        <f>MMSE_DETAL!AK61</f>
        <v>18</v>
      </c>
      <c r="G61" s="13">
        <v>25</v>
      </c>
      <c r="H61" s="1">
        <v>0</v>
      </c>
      <c r="I61" s="31">
        <f>GDS!AJ61</f>
        <v>15</v>
      </c>
      <c r="K61" s="1">
        <f>DatosGrales!F59</f>
        <v>0</v>
      </c>
      <c r="L61" s="1">
        <f>DatosGrales!G59</f>
        <v>0</v>
      </c>
      <c r="M61" s="1">
        <f>DatosGrales!H59</f>
        <v>0</v>
      </c>
      <c r="N61" s="1">
        <f>DatosGrales!I59</f>
        <v>0</v>
      </c>
      <c r="O61" s="1">
        <f>DatosGrales!J59</f>
        <v>0</v>
      </c>
      <c r="P61" s="1">
        <f>DatosGrales!K59</f>
        <v>0</v>
      </c>
    </row>
    <row r="62" spans="1:16" x14ac:dyDescent="0.25">
      <c r="A62" s="1">
        <f>DatosGrales!A60</f>
        <v>58</v>
      </c>
      <c r="B62" s="1" t="str">
        <f>DatosGrales!B60</f>
        <v>AMPS</v>
      </c>
      <c r="C62" s="1" t="str">
        <f>DatosGrales!C60</f>
        <v>F</v>
      </c>
      <c r="D62" s="1">
        <f>DatosGrales!D60</f>
        <v>64</v>
      </c>
      <c r="E62" s="1">
        <f>DatosGrales!E60</f>
        <v>7</v>
      </c>
      <c r="F62" s="1">
        <f>MMSE_DETAL!AK62</f>
        <v>30</v>
      </c>
      <c r="G62" s="31">
        <v>15</v>
      </c>
      <c r="H62" s="1">
        <f>KATZ!K71</f>
        <v>0</v>
      </c>
      <c r="I62" s="31">
        <f>GDS!AJ62</f>
        <v>0</v>
      </c>
      <c r="K62" s="1">
        <f>DatosGrales!F60</f>
        <v>0</v>
      </c>
      <c r="L62" s="1">
        <f>DatosGrales!G60</f>
        <v>0</v>
      </c>
      <c r="M62" s="1">
        <f>DatosGrales!H60</f>
        <v>0</v>
      </c>
      <c r="N62" s="1">
        <f>DatosGrales!I60</f>
        <v>0</v>
      </c>
      <c r="O62" s="1">
        <f>DatosGrales!J60</f>
        <v>0</v>
      </c>
      <c r="P62" s="1">
        <f>DatosGrales!K60</f>
        <v>0</v>
      </c>
    </row>
    <row r="63" spans="1:16" x14ac:dyDescent="0.25">
      <c r="A63" s="1">
        <v>59</v>
      </c>
      <c r="B63" s="1" t="s">
        <v>177</v>
      </c>
      <c r="C63" s="1" t="s">
        <v>16</v>
      </c>
      <c r="D63" s="1">
        <v>62</v>
      </c>
      <c r="E63" s="1">
        <v>9</v>
      </c>
      <c r="F63" s="1">
        <f>MMSE_DETAL!AK63</f>
        <v>25</v>
      </c>
      <c r="G63" s="54">
        <v>23</v>
      </c>
      <c r="H63" s="1">
        <v>2</v>
      </c>
      <c r="I63" s="31">
        <f>GDS!AJ63</f>
        <v>20</v>
      </c>
      <c r="K63" s="1">
        <f>DatosGrales!F61</f>
        <v>0</v>
      </c>
      <c r="L63" s="1">
        <f>DatosGrales!G61</f>
        <v>0</v>
      </c>
      <c r="M63" s="1">
        <f>DatosGrales!H61</f>
        <v>0</v>
      </c>
      <c r="N63" s="1">
        <f>DatosGrales!I61</f>
        <v>0</v>
      </c>
      <c r="O63" s="1">
        <f>DatosGrales!J61</f>
        <v>0</v>
      </c>
      <c r="P63" s="1">
        <f>DatosGrales!K61</f>
        <v>0</v>
      </c>
    </row>
    <row r="64" spans="1:16" x14ac:dyDescent="0.25">
      <c r="A64" s="1">
        <v>60</v>
      </c>
      <c r="B64" s="1" t="s">
        <v>179</v>
      </c>
      <c r="C64" s="1" t="s">
        <v>19</v>
      </c>
      <c r="D64" s="1">
        <v>66</v>
      </c>
      <c r="E64" s="1">
        <v>6</v>
      </c>
      <c r="F64" s="1">
        <f>MMSE_DETAL!AK64</f>
        <v>28</v>
      </c>
      <c r="G64" s="31">
        <v>19</v>
      </c>
      <c r="H64" s="1">
        <v>0</v>
      </c>
      <c r="I64" s="31">
        <f>GDS!AJ64</f>
        <v>5</v>
      </c>
      <c r="K64" s="1">
        <f>DatosGrales!F62</f>
        <v>0</v>
      </c>
      <c r="L64" s="1">
        <f>DatosGrales!G62</f>
        <v>0</v>
      </c>
      <c r="M64" s="1">
        <f>DatosGrales!H62</f>
        <v>0</v>
      </c>
      <c r="N64" s="1">
        <f>DatosGrales!I62</f>
        <v>0</v>
      </c>
      <c r="O64" s="1">
        <f>DatosGrales!J62</f>
        <v>0</v>
      </c>
      <c r="P64" s="1">
        <f>DatosGrales!K62</f>
        <v>0</v>
      </c>
    </row>
    <row r="65" spans="1:16" x14ac:dyDescent="0.25">
      <c r="A65" s="1">
        <v>61</v>
      </c>
      <c r="B65" s="1" t="s">
        <v>181</v>
      </c>
      <c r="C65" s="1" t="s">
        <v>16</v>
      </c>
      <c r="D65" s="1">
        <v>70</v>
      </c>
      <c r="E65" s="1">
        <v>2</v>
      </c>
      <c r="F65" s="1">
        <f>MMSE_DETAL!AK65</f>
        <v>30</v>
      </c>
      <c r="G65" s="54">
        <v>23</v>
      </c>
      <c r="H65" s="1">
        <v>0</v>
      </c>
      <c r="I65" s="31">
        <f>GDS!AJ65</f>
        <v>2</v>
      </c>
      <c r="K65" s="1">
        <f>DatosGrales!F63</f>
        <v>0</v>
      </c>
      <c r="L65" s="1">
        <f>DatosGrales!G63</f>
        <v>0</v>
      </c>
      <c r="M65" s="1">
        <f>DatosGrales!H63</f>
        <v>0</v>
      </c>
      <c r="N65" s="1">
        <f>DatosGrales!I63</f>
        <v>0</v>
      </c>
      <c r="O65" s="1">
        <f>DatosGrales!J63</f>
        <v>0</v>
      </c>
      <c r="P65" s="1">
        <f>DatosGrales!K63</f>
        <v>0</v>
      </c>
    </row>
    <row r="66" spans="1:16" x14ac:dyDescent="0.25">
      <c r="A66" s="1">
        <v>62</v>
      </c>
      <c r="B66" s="1" t="s">
        <v>183</v>
      </c>
      <c r="C66" s="1" t="s">
        <v>19</v>
      </c>
      <c r="D66" s="1">
        <v>77</v>
      </c>
      <c r="E66" s="1">
        <v>6</v>
      </c>
      <c r="F66" s="1">
        <f>MMSE_DETAL!AK66</f>
        <v>18</v>
      </c>
      <c r="G66" s="13">
        <v>24</v>
      </c>
      <c r="H66" s="1">
        <v>1</v>
      </c>
      <c r="I66" s="31">
        <f>GDS!AJ66</f>
        <v>5</v>
      </c>
      <c r="K66" s="1">
        <f>DatosGrales!F64</f>
        <v>0</v>
      </c>
      <c r="L66" s="1">
        <f>DatosGrales!G64</f>
        <v>1</v>
      </c>
      <c r="M66" s="1">
        <f>DatosGrales!H64</f>
        <v>0</v>
      </c>
      <c r="N66" s="1">
        <f>DatosGrales!I64</f>
        <v>0</v>
      </c>
      <c r="O66" s="1">
        <f>DatosGrales!J64</f>
        <v>0</v>
      </c>
      <c r="P66" s="1">
        <f>DatosGrales!K64</f>
        <v>0</v>
      </c>
    </row>
    <row r="67" spans="1:16" x14ac:dyDescent="0.25">
      <c r="A67" s="1">
        <v>63</v>
      </c>
      <c r="B67" s="1" t="s">
        <v>185</v>
      </c>
      <c r="C67" s="1" t="s">
        <v>16</v>
      </c>
      <c r="D67" s="1">
        <v>69</v>
      </c>
      <c r="E67" s="1">
        <v>8</v>
      </c>
      <c r="F67" s="1">
        <f>MMSE_DETAL!AK67</f>
        <v>28</v>
      </c>
      <c r="G67" s="13">
        <v>26</v>
      </c>
      <c r="H67" s="1">
        <v>0</v>
      </c>
      <c r="I67" s="31">
        <f>GDS!AJ67</f>
        <v>2</v>
      </c>
      <c r="K67" s="1">
        <f>DatosGrales!F65</f>
        <v>1</v>
      </c>
      <c r="L67" s="1">
        <f>DatosGrales!G65</f>
        <v>0</v>
      </c>
      <c r="M67" s="1">
        <f>DatosGrales!H65</f>
        <v>0</v>
      </c>
      <c r="N67" s="1">
        <f>DatosGrales!I65</f>
        <v>0</v>
      </c>
      <c r="O67" s="1">
        <f>DatosGrales!J65</f>
        <v>0</v>
      </c>
      <c r="P67" s="1">
        <f>DatosGrales!K65</f>
        <v>0</v>
      </c>
    </row>
    <row r="68" spans="1:16" x14ac:dyDescent="0.25">
      <c r="A68" s="1">
        <v>64</v>
      </c>
      <c r="B68" s="1" t="s">
        <v>337</v>
      </c>
      <c r="C68" s="1" t="s">
        <v>16</v>
      </c>
      <c r="D68" s="1">
        <v>64</v>
      </c>
      <c r="E68" s="1">
        <v>11</v>
      </c>
      <c r="F68" s="1">
        <v>29</v>
      </c>
      <c r="G68" s="13">
        <v>25</v>
      </c>
      <c r="H68" s="1">
        <v>0</v>
      </c>
      <c r="I68" s="31">
        <v>7</v>
      </c>
      <c r="J68" t="s">
        <v>340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</row>
    <row r="69" spans="1:16" x14ac:dyDescent="0.25">
      <c r="A69" s="1">
        <v>65</v>
      </c>
      <c r="B69" s="1" t="s">
        <v>339</v>
      </c>
      <c r="C69" s="1" t="s">
        <v>19</v>
      </c>
      <c r="D69" s="1">
        <v>67</v>
      </c>
      <c r="E69" s="1">
        <v>9</v>
      </c>
      <c r="F69" s="1">
        <v>29</v>
      </c>
      <c r="G69" s="31">
        <v>12</v>
      </c>
      <c r="H69" s="1">
        <v>0</v>
      </c>
      <c r="I69" s="31">
        <v>4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5">
      <c r="A70" s="1"/>
      <c r="B70" s="1"/>
      <c r="C70" s="1"/>
      <c r="D70" s="1"/>
      <c r="E70" s="1"/>
      <c r="F70" s="1"/>
      <c r="G70" s="13"/>
      <c r="H70" s="1"/>
      <c r="I70" s="31"/>
      <c r="K70" s="1"/>
      <c r="L70" s="1"/>
      <c r="M70" s="1"/>
      <c r="N70" s="1"/>
      <c r="O70" s="1"/>
      <c r="P70" s="1"/>
    </row>
    <row r="71" spans="1:16" x14ac:dyDescent="0.25">
      <c r="D71" s="1"/>
    </row>
    <row r="72" spans="1:16" x14ac:dyDescent="0.25">
      <c r="A72" t="s">
        <v>187</v>
      </c>
      <c r="E72" s="14">
        <f t="shared" ref="E72" si="0">AVERAGE(E5:E27)</f>
        <v>7.7272727272727275</v>
      </c>
      <c r="F72" s="14">
        <f>AVERAGE(F5:F36)</f>
        <v>26</v>
      </c>
      <c r="G72" s="14">
        <f>AVERAGE(G5:G38)</f>
        <v>20.176470588235293</v>
      </c>
      <c r="H72" s="14">
        <f>AVERAGE(H5:H61)</f>
        <v>0.35087719298245612</v>
      </c>
      <c r="I72" s="14">
        <f>AVERAGE(I5:I61)</f>
        <v>5.7192982456140351</v>
      </c>
      <c r="K72" s="1">
        <v>11</v>
      </c>
      <c r="L72" s="1">
        <v>7</v>
      </c>
      <c r="M72" s="1">
        <v>10</v>
      </c>
      <c r="N72" s="1">
        <v>8</v>
      </c>
      <c r="O72" s="1">
        <v>7</v>
      </c>
      <c r="P72" s="1">
        <v>4</v>
      </c>
    </row>
    <row r="73" spans="1:16" x14ac:dyDescent="0.25">
      <c r="A73" t="s">
        <v>188</v>
      </c>
      <c r="D73" s="14">
        <f>AVERAGE(D5:D27)</f>
        <v>69.782608695652172</v>
      </c>
      <c r="E73" s="14">
        <f t="shared" ref="E73:I73" si="1">STDEVA(E5:E27)</f>
        <v>3.6013465495140795</v>
      </c>
      <c r="F73" s="14">
        <f t="shared" si="1"/>
        <v>4.5605593186254394</v>
      </c>
      <c r="G73" s="14">
        <f t="shared" si="1"/>
        <v>4.0280636095632509</v>
      </c>
      <c r="H73" s="14">
        <f t="shared" si="1"/>
        <v>0.88465173692938281</v>
      </c>
      <c r="I73" s="14">
        <f t="shared" si="1"/>
        <v>4.279281828114021</v>
      </c>
      <c r="K73" s="2">
        <v>0.50163132570455027</v>
      </c>
      <c r="L73" s="2">
        <v>0.50163132570455027</v>
      </c>
      <c r="M73" s="2">
        <v>0.51130999256491361</v>
      </c>
      <c r="N73" s="2">
        <v>0.51130999256491361</v>
      </c>
      <c r="O73" s="2">
        <v>0.97852763878660121</v>
      </c>
      <c r="P73" s="2">
        <v>0.43723731609760308</v>
      </c>
    </row>
    <row r="74" spans="1:16" x14ac:dyDescent="0.25">
      <c r="D74" s="14">
        <f>STDEVA(D5:D27)</f>
        <v>8.2569888950299557</v>
      </c>
      <c r="K74" s="3">
        <f>SUM(K5:K22)</f>
        <v>11</v>
      </c>
      <c r="L74" s="3">
        <f t="shared" ref="L74:P74" si="2">SUM(L5:L22)</f>
        <v>7</v>
      </c>
      <c r="M74" s="3">
        <f t="shared" si="2"/>
        <v>10</v>
      </c>
      <c r="N74" s="3">
        <f t="shared" si="2"/>
        <v>8</v>
      </c>
      <c r="O74" s="3">
        <f t="shared" si="2"/>
        <v>7</v>
      </c>
      <c r="P74" s="3">
        <f t="shared" si="2"/>
        <v>4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opLeftCell="A42" zoomScale="60" zoomScaleNormal="60" workbookViewId="0">
      <selection activeCell="AK69" sqref="AK69"/>
    </sheetView>
  </sheetViews>
  <sheetFormatPr defaultColWidth="11.42578125" defaultRowHeight="15" x14ac:dyDescent="0.25"/>
  <cols>
    <col min="1" max="1" width="5.140625" customWidth="1"/>
    <col min="2" max="2" width="8.140625" customWidth="1"/>
    <col min="3" max="3" width="6.42578125" customWidth="1"/>
    <col min="4" max="4" width="7.28515625" customWidth="1"/>
    <col min="5" max="5" width="6.28515625" customWidth="1"/>
    <col min="6" max="35" width="5" customWidth="1"/>
    <col min="37" max="37" width="14" customWidth="1"/>
  </cols>
  <sheetData>
    <row r="1" spans="1:37" x14ac:dyDescent="0.25">
      <c r="A1" t="s">
        <v>194</v>
      </c>
      <c r="B1" t="s">
        <v>1</v>
      </c>
      <c r="C1" t="s">
        <v>2</v>
      </c>
      <c r="D1" t="s">
        <v>3</v>
      </c>
      <c r="E1" t="s">
        <v>195</v>
      </c>
      <c r="AJ1" t="s">
        <v>305</v>
      </c>
      <c r="AK1" t="s">
        <v>306</v>
      </c>
    </row>
    <row r="2" spans="1:37" x14ac:dyDescent="0.25">
      <c r="F2" s="21"/>
      <c r="G2" s="21"/>
      <c r="H2" s="21"/>
      <c r="I2" s="21"/>
      <c r="L2" s="21"/>
      <c r="M2" s="21"/>
      <c r="N2" s="21"/>
      <c r="O2" s="21"/>
      <c r="Q2" s="21"/>
      <c r="S2" s="21"/>
      <c r="T2" s="21"/>
      <c r="V2" s="21"/>
      <c r="W2" s="21"/>
      <c r="AA2" s="21"/>
      <c r="AB2" s="21"/>
      <c r="AJ2" s="17">
        <f t="shared" ref="AJ2:AJ22" si="0">SUM(F2:AI2)</f>
        <v>0</v>
      </c>
    </row>
    <row r="3" spans="1:37" x14ac:dyDescent="0.25">
      <c r="F3" s="21"/>
      <c r="G3" s="21"/>
      <c r="H3" s="21"/>
      <c r="I3" s="21"/>
      <c r="L3" s="21"/>
      <c r="M3" s="21"/>
      <c r="N3" s="21"/>
      <c r="O3" s="21"/>
      <c r="Q3" s="21"/>
      <c r="S3" s="21"/>
      <c r="T3" s="21"/>
      <c r="V3" s="21"/>
      <c r="W3" s="21"/>
      <c r="AA3" s="21"/>
      <c r="AB3" s="21"/>
      <c r="AJ3" s="17">
        <f t="shared" si="0"/>
        <v>0</v>
      </c>
    </row>
    <row r="4" spans="1:37" x14ac:dyDescent="0.25">
      <c r="F4" s="21"/>
      <c r="G4" s="21"/>
      <c r="H4" s="21"/>
      <c r="I4" s="21"/>
      <c r="L4" s="21"/>
      <c r="M4" s="21"/>
      <c r="N4" s="21"/>
      <c r="O4" s="21"/>
      <c r="Q4" s="21"/>
      <c r="S4" s="21"/>
      <c r="T4" s="21"/>
      <c r="V4" s="21"/>
      <c r="W4" s="21"/>
      <c r="AA4" s="21"/>
      <c r="AB4" s="21"/>
      <c r="AJ4" s="17">
        <f t="shared" si="0"/>
        <v>0</v>
      </c>
    </row>
    <row r="5" spans="1:37" x14ac:dyDescent="0.25">
      <c r="A5" s="22">
        <v>1</v>
      </c>
      <c r="B5" s="22" t="s">
        <v>15</v>
      </c>
      <c r="C5" s="22" t="s">
        <v>16</v>
      </c>
      <c r="D5" s="22">
        <v>59</v>
      </c>
      <c r="E5" s="22">
        <v>12</v>
      </c>
      <c r="F5" s="21">
        <v>0</v>
      </c>
      <c r="G5" s="21">
        <v>1</v>
      </c>
      <c r="H5" s="21">
        <v>0</v>
      </c>
      <c r="I5" s="21">
        <v>1</v>
      </c>
      <c r="J5">
        <v>0</v>
      </c>
      <c r="K5">
        <v>0</v>
      </c>
      <c r="L5" s="21">
        <v>0</v>
      </c>
      <c r="M5" s="21">
        <v>0</v>
      </c>
      <c r="N5" s="21">
        <v>0</v>
      </c>
      <c r="O5" s="21">
        <v>0</v>
      </c>
      <c r="P5">
        <v>0</v>
      </c>
      <c r="Q5" s="21">
        <v>1</v>
      </c>
      <c r="R5">
        <v>0</v>
      </c>
      <c r="S5" s="21">
        <v>0</v>
      </c>
      <c r="T5" s="21">
        <v>0</v>
      </c>
      <c r="U5">
        <v>0</v>
      </c>
      <c r="V5" s="21">
        <v>0</v>
      </c>
      <c r="W5" s="21">
        <v>0</v>
      </c>
      <c r="X5">
        <v>0</v>
      </c>
      <c r="Y5">
        <v>0</v>
      </c>
      <c r="Z5">
        <v>0</v>
      </c>
      <c r="AA5" s="21">
        <v>0</v>
      </c>
      <c r="AB5" s="21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17">
        <f t="shared" si="0"/>
        <v>3</v>
      </c>
      <c r="AK5" t="s">
        <v>307</v>
      </c>
    </row>
    <row r="6" spans="1:37" x14ac:dyDescent="0.25">
      <c r="A6" s="22">
        <v>2</v>
      </c>
      <c r="B6" s="22" t="s">
        <v>18</v>
      </c>
      <c r="C6" s="22" t="s">
        <v>19</v>
      </c>
      <c r="D6" s="22">
        <v>69</v>
      </c>
      <c r="E6" s="22">
        <v>9</v>
      </c>
      <c r="F6" s="21">
        <v>0</v>
      </c>
      <c r="G6" s="21">
        <v>0</v>
      </c>
      <c r="H6" s="21">
        <v>0</v>
      </c>
      <c r="I6" s="21">
        <v>0</v>
      </c>
      <c r="J6">
        <v>0</v>
      </c>
      <c r="K6">
        <v>0</v>
      </c>
      <c r="L6" s="21">
        <v>0</v>
      </c>
      <c r="M6" s="21">
        <v>0</v>
      </c>
      <c r="N6" s="21">
        <v>0</v>
      </c>
      <c r="O6" s="21">
        <v>0</v>
      </c>
      <c r="P6">
        <v>0</v>
      </c>
      <c r="Q6" s="21">
        <v>0</v>
      </c>
      <c r="R6">
        <v>1</v>
      </c>
      <c r="S6" s="21">
        <v>0</v>
      </c>
      <c r="T6" s="21">
        <v>0</v>
      </c>
      <c r="U6">
        <v>0</v>
      </c>
      <c r="V6" s="21">
        <v>0</v>
      </c>
      <c r="W6" s="21">
        <v>0</v>
      </c>
      <c r="X6">
        <v>0</v>
      </c>
      <c r="Y6">
        <v>0</v>
      </c>
      <c r="Z6">
        <v>0</v>
      </c>
      <c r="AA6" s="21">
        <v>0</v>
      </c>
      <c r="AB6" s="21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 s="17">
        <f t="shared" si="0"/>
        <v>3</v>
      </c>
      <c r="AK6" t="s">
        <v>307</v>
      </c>
    </row>
    <row r="7" spans="1:37" x14ac:dyDescent="0.25">
      <c r="A7" s="1">
        <v>3</v>
      </c>
      <c r="B7" s="1" t="s">
        <v>21</v>
      </c>
      <c r="C7" s="1" t="s">
        <v>16</v>
      </c>
      <c r="D7" s="1">
        <v>55</v>
      </c>
      <c r="E7" s="1">
        <v>12</v>
      </c>
      <c r="F7" s="21"/>
      <c r="G7" s="21"/>
      <c r="H7" s="21"/>
      <c r="I7" s="21"/>
      <c r="L7" s="21"/>
      <c r="M7" s="21"/>
      <c r="N7" s="21"/>
      <c r="O7" s="21"/>
      <c r="Q7" s="21"/>
      <c r="S7" s="21"/>
      <c r="T7" s="21"/>
      <c r="V7" s="21"/>
      <c r="W7" s="21"/>
      <c r="AA7" s="21"/>
      <c r="AB7" s="21"/>
      <c r="AJ7" s="17">
        <f t="shared" si="0"/>
        <v>0</v>
      </c>
    </row>
    <row r="8" spans="1:37" x14ac:dyDescent="0.25">
      <c r="A8" s="1">
        <v>4</v>
      </c>
      <c r="B8" s="1" t="s">
        <v>22</v>
      </c>
      <c r="C8" s="1" t="s">
        <v>16</v>
      </c>
      <c r="D8" s="1">
        <v>57</v>
      </c>
      <c r="E8" s="1">
        <v>5</v>
      </c>
      <c r="F8" s="21">
        <v>1</v>
      </c>
      <c r="G8" s="21">
        <v>1</v>
      </c>
      <c r="H8" s="21">
        <v>1</v>
      </c>
      <c r="I8" s="21">
        <v>1</v>
      </c>
      <c r="L8" s="21">
        <v>1</v>
      </c>
      <c r="M8" s="21">
        <v>1</v>
      </c>
      <c r="N8" s="21">
        <v>1</v>
      </c>
      <c r="O8" s="21">
        <v>1</v>
      </c>
      <c r="Q8" s="21">
        <v>1</v>
      </c>
      <c r="R8">
        <v>0</v>
      </c>
      <c r="S8" s="21">
        <v>1</v>
      </c>
      <c r="T8" s="21">
        <v>1</v>
      </c>
      <c r="V8" s="21">
        <v>1</v>
      </c>
      <c r="W8" s="21">
        <v>1</v>
      </c>
      <c r="AA8" s="21">
        <v>1</v>
      </c>
      <c r="AB8" s="21">
        <v>1</v>
      </c>
      <c r="AJ8" s="17">
        <f t="shared" si="0"/>
        <v>15</v>
      </c>
      <c r="AK8" t="s">
        <v>306</v>
      </c>
    </row>
    <row r="9" spans="1:37" x14ac:dyDescent="0.25">
      <c r="A9" s="22">
        <v>5</v>
      </c>
      <c r="B9" s="22" t="s">
        <v>24</v>
      </c>
      <c r="C9" s="22" t="s">
        <v>16</v>
      </c>
      <c r="D9" s="22">
        <v>61</v>
      </c>
      <c r="E9" s="22">
        <v>9</v>
      </c>
      <c r="F9" s="21">
        <v>1</v>
      </c>
      <c r="G9" s="21">
        <v>0</v>
      </c>
      <c r="H9" s="21">
        <v>1</v>
      </c>
      <c r="I9" s="21">
        <v>0</v>
      </c>
      <c r="J9">
        <v>0</v>
      </c>
      <c r="K9">
        <v>1</v>
      </c>
      <c r="L9" s="21">
        <v>0</v>
      </c>
      <c r="M9" s="21">
        <v>0</v>
      </c>
      <c r="N9" s="21">
        <v>1</v>
      </c>
      <c r="O9" s="21">
        <v>0</v>
      </c>
      <c r="P9">
        <v>1</v>
      </c>
      <c r="Q9" s="21">
        <v>1</v>
      </c>
      <c r="R9">
        <v>1</v>
      </c>
      <c r="S9" s="21">
        <v>0</v>
      </c>
      <c r="T9" s="21">
        <v>0</v>
      </c>
      <c r="U9">
        <v>1</v>
      </c>
      <c r="V9" s="21">
        <v>0</v>
      </c>
      <c r="W9" s="21">
        <v>1</v>
      </c>
      <c r="X9">
        <v>0</v>
      </c>
      <c r="Y9">
        <v>0</v>
      </c>
      <c r="Z9">
        <v>0</v>
      </c>
      <c r="AA9" s="21">
        <v>1</v>
      </c>
      <c r="AB9" s="21">
        <v>0</v>
      </c>
      <c r="AC9">
        <v>1</v>
      </c>
      <c r="AD9">
        <v>1</v>
      </c>
      <c r="AE9">
        <v>0</v>
      </c>
      <c r="AF9">
        <v>0</v>
      </c>
      <c r="AG9">
        <v>1</v>
      </c>
      <c r="AH9">
        <v>0</v>
      </c>
      <c r="AI9">
        <v>1</v>
      </c>
      <c r="AJ9" s="17">
        <f t="shared" si="0"/>
        <v>14</v>
      </c>
      <c r="AK9" t="s">
        <v>308</v>
      </c>
    </row>
    <row r="10" spans="1:37" x14ac:dyDescent="0.25">
      <c r="A10" s="22">
        <v>6</v>
      </c>
      <c r="B10" s="22" t="s">
        <v>26</v>
      </c>
      <c r="C10" s="22" t="s">
        <v>19</v>
      </c>
      <c r="D10" s="22">
        <v>65</v>
      </c>
      <c r="E10" s="22">
        <v>11</v>
      </c>
      <c r="F10" s="21">
        <v>0</v>
      </c>
      <c r="G10" s="21">
        <v>0</v>
      </c>
      <c r="H10" s="21">
        <v>0</v>
      </c>
      <c r="I10" s="21">
        <v>0</v>
      </c>
      <c r="J10">
        <v>0</v>
      </c>
      <c r="K10">
        <v>0</v>
      </c>
      <c r="L10" s="21">
        <v>0</v>
      </c>
      <c r="M10" s="21">
        <v>0</v>
      </c>
      <c r="N10" s="21">
        <v>0</v>
      </c>
      <c r="O10" s="21">
        <v>0</v>
      </c>
      <c r="P10">
        <v>0</v>
      </c>
      <c r="Q10" s="21">
        <v>0</v>
      </c>
      <c r="R10">
        <v>0</v>
      </c>
      <c r="S10" s="21">
        <v>0</v>
      </c>
      <c r="T10" s="21">
        <v>0</v>
      </c>
      <c r="U10">
        <v>0</v>
      </c>
      <c r="V10" s="21">
        <v>0</v>
      </c>
      <c r="W10" s="21">
        <v>0</v>
      </c>
      <c r="X10">
        <v>0</v>
      </c>
      <c r="Y10">
        <v>0</v>
      </c>
      <c r="Z10">
        <v>0</v>
      </c>
      <c r="AA10" s="21">
        <v>0</v>
      </c>
      <c r="AB10" s="21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 s="17">
        <f t="shared" si="0"/>
        <v>1</v>
      </c>
      <c r="AK10" t="s">
        <v>307</v>
      </c>
    </row>
    <row r="11" spans="1:37" x14ac:dyDescent="0.25">
      <c r="A11" s="1">
        <v>7</v>
      </c>
      <c r="B11" s="1" t="s">
        <v>28</v>
      </c>
      <c r="C11" s="1" t="s">
        <v>16</v>
      </c>
      <c r="D11" s="1">
        <v>75</v>
      </c>
      <c r="E11" s="1">
        <v>7</v>
      </c>
      <c r="F11" s="21">
        <v>1</v>
      </c>
      <c r="G11" s="21">
        <v>1</v>
      </c>
      <c r="H11" s="21">
        <v>0</v>
      </c>
      <c r="I11" s="21">
        <v>0</v>
      </c>
      <c r="J11">
        <v>1</v>
      </c>
      <c r="K11">
        <v>0</v>
      </c>
      <c r="L11" s="21">
        <v>0</v>
      </c>
      <c r="M11" s="21">
        <v>0</v>
      </c>
      <c r="N11" s="21">
        <v>0</v>
      </c>
      <c r="O11" s="21">
        <v>0</v>
      </c>
      <c r="P11">
        <v>0</v>
      </c>
      <c r="Q11" s="21">
        <v>0</v>
      </c>
      <c r="R11">
        <v>0</v>
      </c>
      <c r="S11" s="21">
        <v>0</v>
      </c>
      <c r="T11" s="21">
        <v>0</v>
      </c>
      <c r="U11">
        <v>0</v>
      </c>
      <c r="V11" s="21">
        <v>0</v>
      </c>
      <c r="W11" s="21">
        <v>0</v>
      </c>
      <c r="X11">
        <v>0</v>
      </c>
      <c r="Y11">
        <v>1</v>
      </c>
      <c r="Z11">
        <v>0</v>
      </c>
      <c r="AA11" s="21">
        <v>0</v>
      </c>
      <c r="AB11" s="2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 s="17">
        <f t="shared" si="0"/>
        <v>7</v>
      </c>
      <c r="AK11" t="s">
        <v>307</v>
      </c>
    </row>
    <row r="12" spans="1:37" x14ac:dyDescent="0.25">
      <c r="A12" s="1">
        <v>8</v>
      </c>
      <c r="B12" s="1" t="s">
        <v>30</v>
      </c>
      <c r="C12" s="1" t="s">
        <v>16</v>
      </c>
      <c r="D12" s="1">
        <v>70</v>
      </c>
      <c r="E12" s="1">
        <v>9</v>
      </c>
      <c r="F12" s="21"/>
      <c r="G12" s="21"/>
      <c r="H12" s="21"/>
      <c r="I12" s="21"/>
      <c r="L12" s="21"/>
      <c r="M12" s="21"/>
      <c r="N12" s="21"/>
      <c r="O12" s="21"/>
      <c r="Q12" s="21"/>
      <c r="S12" s="21"/>
      <c r="T12" s="21"/>
      <c r="V12" s="21"/>
      <c r="W12" s="21"/>
      <c r="AA12" s="21"/>
      <c r="AB12" s="21"/>
      <c r="AJ12" s="17">
        <f t="shared" si="0"/>
        <v>0</v>
      </c>
    </row>
    <row r="13" spans="1:37" x14ac:dyDescent="0.25">
      <c r="A13" s="22">
        <v>9</v>
      </c>
      <c r="B13" s="22" t="s">
        <v>31</v>
      </c>
      <c r="C13" s="22" t="s">
        <v>16</v>
      </c>
      <c r="D13" s="22">
        <v>68</v>
      </c>
      <c r="E13" s="22">
        <v>5</v>
      </c>
      <c r="F13" s="21">
        <v>0</v>
      </c>
      <c r="G13" s="21">
        <v>0</v>
      </c>
      <c r="H13" s="21">
        <v>0</v>
      </c>
      <c r="I13" s="21">
        <v>0</v>
      </c>
      <c r="J13">
        <v>0</v>
      </c>
      <c r="K13">
        <v>0</v>
      </c>
      <c r="L13" s="21">
        <v>0</v>
      </c>
      <c r="M13" s="21">
        <v>0</v>
      </c>
      <c r="N13" s="21">
        <v>0</v>
      </c>
      <c r="O13" s="21">
        <v>0</v>
      </c>
      <c r="P13">
        <v>0</v>
      </c>
      <c r="Q13" s="21">
        <v>0</v>
      </c>
      <c r="R13">
        <v>1</v>
      </c>
      <c r="S13" s="21">
        <v>0</v>
      </c>
      <c r="T13" s="21">
        <v>0</v>
      </c>
      <c r="U13">
        <v>0</v>
      </c>
      <c r="V13" s="21">
        <v>0</v>
      </c>
      <c r="W13" s="21">
        <v>1</v>
      </c>
      <c r="X13">
        <v>0</v>
      </c>
      <c r="Y13">
        <v>0</v>
      </c>
      <c r="Z13">
        <v>0</v>
      </c>
      <c r="AA13" s="21">
        <v>0</v>
      </c>
      <c r="AB13" s="21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 s="17">
        <f t="shared" si="0"/>
        <v>6</v>
      </c>
      <c r="AK13" t="s">
        <v>307</v>
      </c>
    </row>
    <row r="14" spans="1:37" x14ac:dyDescent="0.25">
      <c r="A14" s="22">
        <v>10</v>
      </c>
      <c r="B14" s="22" t="s">
        <v>33</v>
      </c>
      <c r="C14" s="22" t="s">
        <v>16</v>
      </c>
      <c r="D14" s="22">
        <v>63</v>
      </c>
      <c r="E14" s="22">
        <v>9</v>
      </c>
      <c r="F14" s="21">
        <v>0</v>
      </c>
      <c r="G14" s="21">
        <v>0</v>
      </c>
      <c r="H14" s="21">
        <v>0</v>
      </c>
      <c r="I14" s="21">
        <v>0</v>
      </c>
      <c r="J14">
        <v>0</v>
      </c>
      <c r="K14">
        <v>0</v>
      </c>
      <c r="L14" s="21">
        <v>0</v>
      </c>
      <c r="M14" s="21">
        <v>0</v>
      </c>
      <c r="N14" s="21">
        <v>0</v>
      </c>
      <c r="O14" s="21">
        <v>0</v>
      </c>
      <c r="P14">
        <v>0</v>
      </c>
      <c r="Q14" s="21">
        <v>0</v>
      </c>
      <c r="R14">
        <v>0</v>
      </c>
      <c r="S14" s="21">
        <v>0</v>
      </c>
      <c r="T14" s="21">
        <v>0</v>
      </c>
      <c r="U14">
        <v>0</v>
      </c>
      <c r="V14" s="21">
        <v>0</v>
      </c>
      <c r="W14" s="21">
        <v>0</v>
      </c>
      <c r="X14">
        <v>0</v>
      </c>
      <c r="Y14">
        <v>0</v>
      </c>
      <c r="Z14">
        <v>0</v>
      </c>
      <c r="AA14" s="21">
        <v>0</v>
      </c>
      <c r="AB14" s="21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 s="17">
        <f t="shared" si="0"/>
        <v>3</v>
      </c>
      <c r="AK14" t="s">
        <v>307</v>
      </c>
    </row>
    <row r="15" spans="1:37" x14ac:dyDescent="0.25">
      <c r="A15" s="16">
        <v>11</v>
      </c>
      <c r="B15" s="16" t="s">
        <v>35</v>
      </c>
      <c r="C15" s="16" t="s">
        <v>16</v>
      </c>
      <c r="D15" s="16">
        <v>80</v>
      </c>
      <c r="E15" s="16"/>
      <c r="F15" s="21"/>
      <c r="G15" s="21"/>
      <c r="H15" s="21"/>
      <c r="I15" s="21"/>
      <c r="L15" s="21"/>
      <c r="M15" s="21"/>
      <c r="N15" s="21"/>
      <c r="O15" s="21"/>
      <c r="Q15" s="21"/>
      <c r="S15" s="21"/>
      <c r="T15" s="21"/>
      <c r="V15" s="21"/>
      <c r="W15" s="21"/>
      <c r="AA15" s="21"/>
      <c r="AB15" s="21"/>
      <c r="AJ15" s="17">
        <f t="shared" si="0"/>
        <v>0</v>
      </c>
    </row>
    <row r="16" spans="1:37" x14ac:dyDescent="0.25">
      <c r="A16" s="16">
        <v>12</v>
      </c>
      <c r="B16" s="16" t="s">
        <v>36</v>
      </c>
      <c r="C16" s="16" t="s">
        <v>19</v>
      </c>
      <c r="D16" s="16">
        <v>82</v>
      </c>
      <c r="E16" s="16">
        <v>6</v>
      </c>
      <c r="F16" s="21"/>
      <c r="G16" s="21"/>
      <c r="H16" s="21"/>
      <c r="I16" s="21"/>
      <c r="L16" s="21"/>
      <c r="M16" s="21"/>
      <c r="N16" s="21"/>
      <c r="O16" s="21"/>
      <c r="Q16" s="21"/>
      <c r="S16" s="21"/>
      <c r="T16" s="21"/>
      <c r="V16" s="21"/>
      <c r="W16" s="21"/>
      <c r="AA16" s="21"/>
      <c r="AB16" s="21"/>
      <c r="AJ16" s="17">
        <f t="shared" si="0"/>
        <v>0</v>
      </c>
    </row>
    <row r="17" spans="1:37" x14ac:dyDescent="0.25">
      <c r="A17" s="9">
        <v>13</v>
      </c>
      <c r="B17" s="9" t="s">
        <v>37</v>
      </c>
      <c r="C17" s="9" t="s">
        <v>16</v>
      </c>
      <c r="D17" s="9">
        <v>75</v>
      </c>
      <c r="E17" s="9">
        <v>0</v>
      </c>
      <c r="F17" s="21">
        <v>0</v>
      </c>
      <c r="G17" s="21">
        <v>0</v>
      </c>
      <c r="H17" s="21">
        <v>0</v>
      </c>
      <c r="I17" s="21">
        <v>1</v>
      </c>
      <c r="J17">
        <v>0</v>
      </c>
      <c r="K17">
        <v>1</v>
      </c>
      <c r="L17" s="21">
        <v>0</v>
      </c>
      <c r="M17" s="21">
        <v>1</v>
      </c>
      <c r="N17" s="21">
        <v>0</v>
      </c>
      <c r="O17" s="21">
        <v>0</v>
      </c>
      <c r="P17">
        <v>0</v>
      </c>
      <c r="Q17" s="21">
        <v>1</v>
      </c>
      <c r="R17">
        <v>0</v>
      </c>
      <c r="S17" s="21">
        <v>0</v>
      </c>
      <c r="T17" s="21">
        <v>0</v>
      </c>
      <c r="U17">
        <v>0</v>
      </c>
      <c r="V17" s="21">
        <v>0</v>
      </c>
      <c r="W17" s="21">
        <v>0</v>
      </c>
      <c r="X17">
        <v>0</v>
      </c>
      <c r="Y17">
        <v>0</v>
      </c>
      <c r="Z17">
        <v>0</v>
      </c>
      <c r="AA17" s="21">
        <v>0</v>
      </c>
      <c r="AB17" s="21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 s="17">
        <f t="shared" si="0"/>
        <v>7</v>
      </c>
      <c r="AK17" t="s">
        <v>307</v>
      </c>
    </row>
    <row r="18" spans="1:37" x14ac:dyDescent="0.25">
      <c r="A18" s="1">
        <v>14</v>
      </c>
      <c r="B18" s="1" t="s">
        <v>40</v>
      </c>
      <c r="C18" s="1" t="s">
        <v>19</v>
      </c>
      <c r="D18" s="1">
        <v>67</v>
      </c>
      <c r="E18" s="1">
        <v>6</v>
      </c>
      <c r="F18" s="21">
        <v>0</v>
      </c>
      <c r="G18" s="21">
        <v>1</v>
      </c>
      <c r="H18" s="21">
        <v>0</v>
      </c>
      <c r="I18" s="21">
        <v>0</v>
      </c>
      <c r="J18">
        <v>0</v>
      </c>
      <c r="K18">
        <v>0</v>
      </c>
      <c r="L18" s="21">
        <v>0</v>
      </c>
      <c r="M18" s="21">
        <v>0</v>
      </c>
      <c r="N18" s="21">
        <v>0</v>
      </c>
      <c r="O18" s="21">
        <v>0</v>
      </c>
      <c r="P18">
        <v>0</v>
      </c>
      <c r="Q18" s="21">
        <v>1</v>
      </c>
      <c r="R18">
        <v>0</v>
      </c>
      <c r="S18" s="21">
        <v>0</v>
      </c>
      <c r="T18" s="21">
        <v>0</v>
      </c>
      <c r="U18">
        <v>0</v>
      </c>
      <c r="V18" s="21">
        <v>0</v>
      </c>
      <c r="W18" s="21">
        <v>0</v>
      </c>
      <c r="X18">
        <v>0</v>
      </c>
      <c r="Y18">
        <v>0</v>
      </c>
      <c r="Z18">
        <v>0</v>
      </c>
      <c r="AA18" s="21">
        <v>0</v>
      </c>
      <c r="AB18" s="21">
        <v>1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1</v>
      </c>
      <c r="AJ18" s="17">
        <f t="shared" si="0"/>
        <v>6</v>
      </c>
      <c r="AK18" t="s">
        <v>307</v>
      </c>
    </row>
    <row r="19" spans="1:37" x14ac:dyDescent="0.25">
      <c r="A19" s="1">
        <v>15</v>
      </c>
      <c r="B19" s="1" t="s">
        <v>42</v>
      </c>
      <c r="C19" s="1" t="s">
        <v>16</v>
      </c>
      <c r="D19" s="1">
        <v>65</v>
      </c>
      <c r="E19" s="1">
        <v>3</v>
      </c>
      <c r="F19" s="21">
        <v>0</v>
      </c>
      <c r="G19" s="21">
        <v>1</v>
      </c>
      <c r="H19" s="21">
        <v>0</v>
      </c>
      <c r="I19" s="21">
        <v>0</v>
      </c>
      <c r="J19">
        <v>1</v>
      </c>
      <c r="K19">
        <v>0</v>
      </c>
      <c r="L19" s="21">
        <v>0</v>
      </c>
      <c r="M19" s="21">
        <v>0</v>
      </c>
      <c r="N19" s="21">
        <v>0</v>
      </c>
      <c r="O19" s="21">
        <v>0</v>
      </c>
      <c r="P19">
        <v>0</v>
      </c>
      <c r="Q19" s="21">
        <v>0</v>
      </c>
      <c r="R19">
        <v>0</v>
      </c>
      <c r="S19" s="21">
        <v>0</v>
      </c>
      <c r="T19" s="21">
        <v>0</v>
      </c>
      <c r="U19">
        <v>0</v>
      </c>
      <c r="V19" s="21">
        <v>0</v>
      </c>
      <c r="W19" s="21">
        <v>0</v>
      </c>
      <c r="X19">
        <v>0</v>
      </c>
      <c r="Y19">
        <v>1</v>
      </c>
      <c r="Z19">
        <v>0</v>
      </c>
      <c r="AA19" s="21">
        <v>0</v>
      </c>
      <c r="AB19" s="21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 s="17">
        <f t="shared" si="0"/>
        <v>4</v>
      </c>
      <c r="AK19" t="s">
        <v>307</v>
      </c>
    </row>
    <row r="20" spans="1:37" x14ac:dyDescent="0.25">
      <c r="A20" s="1">
        <v>16</v>
      </c>
      <c r="B20" s="1" t="s">
        <v>44</v>
      </c>
      <c r="C20" s="1" t="s">
        <v>16</v>
      </c>
      <c r="D20" s="1">
        <v>76</v>
      </c>
      <c r="E20" s="1">
        <v>6</v>
      </c>
      <c r="F20" s="21">
        <v>1</v>
      </c>
      <c r="G20" s="21">
        <v>1</v>
      </c>
      <c r="H20" s="21">
        <v>0</v>
      </c>
      <c r="I20" s="21">
        <v>0</v>
      </c>
      <c r="J20">
        <v>1</v>
      </c>
      <c r="K20">
        <v>0</v>
      </c>
      <c r="L20" s="21">
        <v>0</v>
      </c>
      <c r="M20" s="21">
        <v>0</v>
      </c>
      <c r="N20" s="21">
        <v>0</v>
      </c>
      <c r="O20" s="21">
        <v>0</v>
      </c>
      <c r="P20">
        <v>0</v>
      </c>
      <c r="Q20" s="21">
        <v>0</v>
      </c>
      <c r="R20">
        <v>0</v>
      </c>
      <c r="S20" s="21">
        <v>0</v>
      </c>
      <c r="T20" s="21">
        <v>0</v>
      </c>
      <c r="U20">
        <v>0</v>
      </c>
      <c r="V20" s="21">
        <v>0</v>
      </c>
      <c r="W20" s="21">
        <v>0</v>
      </c>
      <c r="X20">
        <v>0</v>
      </c>
      <c r="Y20">
        <v>0</v>
      </c>
      <c r="Z20">
        <v>0</v>
      </c>
      <c r="AA20" s="21">
        <v>0</v>
      </c>
      <c r="AB20" s="21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 s="17">
        <f t="shared" si="0"/>
        <v>4</v>
      </c>
      <c r="AK20" t="s">
        <v>307</v>
      </c>
    </row>
    <row r="21" spans="1:37" x14ac:dyDescent="0.25">
      <c r="A21" s="22">
        <v>17</v>
      </c>
      <c r="B21" s="22" t="s">
        <v>47</v>
      </c>
      <c r="C21" s="22" t="s">
        <v>16</v>
      </c>
      <c r="D21" s="22">
        <v>72</v>
      </c>
      <c r="E21" s="22">
        <v>9</v>
      </c>
      <c r="F21" s="21"/>
      <c r="G21" s="21"/>
      <c r="H21" s="21"/>
      <c r="I21" s="21"/>
      <c r="L21" s="21"/>
      <c r="M21" s="21"/>
      <c r="N21" s="21"/>
      <c r="O21" s="21"/>
      <c r="Q21" s="21"/>
      <c r="S21" s="21"/>
      <c r="T21" s="21"/>
      <c r="V21" s="21"/>
      <c r="W21" s="21"/>
      <c r="AA21" s="21"/>
      <c r="AB21" s="21"/>
      <c r="AJ21" s="17">
        <f t="shared" si="0"/>
        <v>0</v>
      </c>
    </row>
    <row r="22" spans="1:37" x14ac:dyDescent="0.25">
      <c r="A22" s="1">
        <v>18</v>
      </c>
      <c r="B22" s="1" t="s">
        <v>49</v>
      </c>
      <c r="C22" s="1" t="s">
        <v>16</v>
      </c>
      <c r="D22" s="1">
        <v>71</v>
      </c>
      <c r="E22" s="1">
        <v>9</v>
      </c>
      <c r="F22" s="21"/>
      <c r="G22" s="21"/>
      <c r="H22" s="21"/>
      <c r="I22" s="21"/>
      <c r="L22" s="21"/>
      <c r="M22" s="21"/>
      <c r="N22" s="21"/>
      <c r="O22" s="21"/>
      <c r="Q22" s="21"/>
      <c r="S22" s="21"/>
      <c r="T22" s="21"/>
      <c r="V22" s="21"/>
      <c r="W22" s="21"/>
      <c r="AA22" s="21"/>
      <c r="AB22" s="21"/>
      <c r="AJ22" s="17">
        <f t="shared" si="0"/>
        <v>0</v>
      </c>
    </row>
    <row r="23" spans="1:37" x14ac:dyDescent="0.25">
      <c r="A23" s="22">
        <v>19</v>
      </c>
      <c r="B23" s="22" t="s">
        <v>51</v>
      </c>
      <c r="C23" s="22" t="s">
        <v>16</v>
      </c>
      <c r="D23" s="22">
        <v>78</v>
      </c>
      <c r="E23" s="22">
        <v>5</v>
      </c>
      <c r="F23" s="25">
        <v>0</v>
      </c>
      <c r="G23" s="25">
        <v>0</v>
      </c>
      <c r="H23" s="25">
        <v>0</v>
      </c>
      <c r="I23" s="25">
        <v>1</v>
      </c>
      <c r="J23">
        <v>0</v>
      </c>
      <c r="K23">
        <v>0</v>
      </c>
      <c r="L23" s="25">
        <v>0</v>
      </c>
      <c r="M23" s="25">
        <v>0</v>
      </c>
      <c r="N23" s="25">
        <v>0</v>
      </c>
      <c r="O23" s="25">
        <v>0</v>
      </c>
      <c r="P23">
        <v>0</v>
      </c>
      <c r="Q23" s="25">
        <v>1</v>
      </c>
      <c r="R23">
        <v>0</v>
      </c>
      <c r="S23" s="25">
        <v>0</v>
      </c>
      <c r="T23" s="25">
        <v>0</v>
      </c>
      <c r="U23">
        <v>0</v>
      </c>
      <c r="V23" s="25">
        <v>0</v>
      </c>
      <c r="W23" s="25">
        <v>0</v>
      </c>
      <c r="X23">
        <v>0</v>
      </c>
      <c r="Y23">
        <v>1</v>
      </c>
      <c r="Z23">
        <v>0</v>
      </c>
      <c r="AA23" s="25">
        <v>1</v>
      </c>
      <c r="AB23" s="25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17">
        <f t="shared" ref="AJ23:AJ28" si="1">SUM(F23:AI23)</f>
        <v>5</v>
      </c>
      <c r="AK23" t="s">
        <v>307</v>
      </c>
    </row>
    <row r="24" spans="1:37" x14ac:dyDescent="0.25">
      <c r="A24" s="1">
        <v>20</v>
      </c>
      <c r="B24" s="1" t="s">
        <v>55</v>
      </c>
      <c r="C24" s="1" t="s">
        <v>19</v>
      </c>
      <c r="D24" s="1">
        <v>87</v>
      </c>
      <c r="E24" s="1">
        <v>5</v>
      </c>
      <c r="F24" s="25">
        <v>0</v>
      </c>
      <c r="G24" s="25">
        <v>0</v>
      </c>
      <c r="H24" s="25">
        <v>0</v>
      </c>
      <c r="I24" s="25">
        <v>0</v>
      </c>
      <c r="J24">
        <v>0</v>
      </c>
      <c r="K24">
        <v>0</v>
      </c>
      <c r="L24" s="25">
        <v>0</v>
      </c>
      <c r="M24" s="25">
        <v>0</v>
      </c>
      <c r="N24" s="25">
        <v>0</v>
      </c>
      <c r="O24" s="25">
        <v>0</v>
      </c>
      <c r="P24">
        <v>1</v>
      </c>
      <c r="Q24" s="25">
        <v>0</v>
      </c>
      <c r="R24">
        <v>0</v>
      </c>
      <c r="S24" s="25">
        <v>0</v>
      </c>
      <c r="T24" s="25">
        <v>0</v>
      </c>
      <c r="U24">
        <v>0</v>
      </c>
      <c r="V24" s="25">
        <v>0</v>
      </c>
      <c r="W24" s="25">
        <v>0</v>
      </c>
      <c r="X24">
        <v>0</v>
      </c>
      <c r="Y24">
        <v>0</v>
      </c>
      <c r="Z24">
        <v>0</v>
      </c>
      <c r="AA24" s="25">
        <v>0</v>
      </c>
      <c r="AB24" s="25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f t="shared" si="1"/>
        <v>2</v>
      </c>
      <c r="AK24" t="s">
        <v>307</v>
      </c>
    </row>
    <row r="25" spans="1:37" x14ac:dyDescent="0.25">
      <c r="A25" s="1">
        <v>21</v>
      </c>
      <c r="B25" s="1" t="s">
        <v>60</v>
      </c>
      <c r="C25" s="1" t="s">
        <v>16</v>
      </c>
      <c r="D25" s="1">
        <v>78</v>
      </c>
      <c r="E25" s="1">
        <v>5</v>
      </c>
      <c r="F25" s="21">
        <v>0</v>
      </c>
      <c r="G25" s="21">
        <v>0</v>
      </c>
      <c r="H25" s="21">
        <v>0</v>
      </c>
      <c r="I25" s="21">
        <v>0</v>
      </c>
      <c r="J25">
        <v>0</v>
      </c>
      <c r="K25">
        <v>1</v>
      </c>
      <c r="L25" s="21">
        <v>0</v>
      </c>
      <c r="M25" s="21">
        <v>0</v>
      </c>
      <c r="N25" s="21">
        <v>0</v>
      </c>
      <c r="O25" s="21">
        <v>0</v>
      </c>
      <c r="P25">
        <v>1</v>
      </c>
      <c r="Q25" s="21">
        <v>1</v>
      </c>
      <c r="R25">
        <v>1</v>
      </c>
      <c r="S25" s="21">
        <v>0</v>
      </c>
      <c r="T25" s="21">
        <v>0</v>
      </c>
      <c r="U25">
        <v>0</v>
      </c>
      <c r="V25" s="21">
        <v>0</v>
      </c>
      <c r="W25" s="21">
        <v>0</v>
      </c>
      <c r="X25">
        <v>0</v>
      </c>
      <c r="Y25">
        <v>1</v>
      </c>
      <c r="Z25">
        <v>0</v>
      </c>
      <c r="AA25" s="21">
        <v>0</v>
      </c>
      <c r="AB25" s="21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f t="shared" si="1"/>
        <v>9</v>
      </c>
      <c r="AK25" t="s">
        <v>307</v>
      </c>
    </row>
    <row r="26" spans="1:37" x14ac:dyDescent="0.25">
      <c r="A26" s="1">
        <v>22</v>
      </c>
      <c r="B26" s="1" t="s">
        <v>62</v>
      </c>
      <c r="C26" s="1" t="s">
        <v>16</v>
      </c>
      <c r="D26" s="1">
        <v>68</v>
      </c>
      <c r="E26" s="1">
        <v>16</v>
      </c>
      <c r="F26" s="21">
        <v>0</v>
      </c>
      <c r="G26" s="21">
        <v>1</v>
      </c>
      <c r="H26" s="21">
        <v>0</v>
      </c>
      <c r="I26" s="21">
        <v>0</v>
      </c>
      <c r="J26">
        <v>0</v>
      </c>
      <c r="K26">
        <v>0</v>
      </c>
      <c r="L26" s="21">
        <v>0</v>
      </c>
      <c r="M26" s="21">
        <v>0</v>
      </c>
      <c r="N26" s="21">
        <v>0</v>
      </c>
      <c r="O26" s="21">
        <v>0</v>
      </c>
      <c r="P26">
        <v>0</v>
      </c>
      <c r="Q26" s="21">
        <v>0</v>
      </c>
      <c r="R26">
        <v>0</v>
      </c>
      <c r="S26" s="21">
        <v>0</v>
      </c>
      <c r="T26" s="21">
        <v>0</v>
      </c>
      <c r="U26">
        <v>0</v>
      </c>
      <c r="V26" s="21">
        <v>0</v>
      </c>
      <c r="W26" s="21">
        <v>0</v>
      </c>
      <c r="X26">
        <v>0</v>
      </c>
      <c r="Y26">
        <v>0</v>
      </c>
      <c r="Z26">
        <v>0</v>
      </c>
      <c r="AA26" s="21">
        <v>0</v>
      </c>
      <c r="AB26" s="21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1"/>
        <v>2</v>
      </c>
      <c r="AK26" t="s">
        <v>307</v>
      </c>
    </row>
    <row r="27" spans="1:37" x14ac:dyDescent="0.25">
      <c r="A27" s="1">
        <v>23</v>
      </c>
      <c r="B27" s="1" t="s">
        <v>66</v>
      </c>
      <c r="C27" s="1" t="s">
        <v>16</v>
      </c>
      <c r="D27" s="1">
        <v>64</v>
      </c>
      <c r="E27" s="1">
        <v>12</v>
      </c>
      <c r="F27" s="21">
        <v>0</v>
      </c>
      <c r="G27" s="21">
        <v>0</v>
      </c>
      <c r="H27" s="21">
        <v>0</v>
      </c>
      <c r="I27" s="21">
        <v>0</v>
      </c>
      <c r="J27">
        <v>0</v>
      </c>
      <c r="K27">
        <v>1</v>
      </c>
      <c r="L27" s="21">
        <v>0</v>
      </c>
      <c r="M27" s="21">
        <v>1</v>
      </c>
      <c r="N27" s="21">
        <v>0</v>
      </c>
      <c r="O27" s="21">
        <v>0</v>
      </c>
      <c r="P27">
        <v>1</v>
      </c>
      <c r="Q27" s="21">
        <v>0</v>
      </c>
      <c r="R27">
        <v>1</v>
      </c>
      <c r="S27" s="21">
        <v>0</v>
      </c>
      <c r="T27" s="21">
        <v>0</v>
      </c>
      <c r="U27">
        <v>0</v>
      </c>
      <c r="V27" s="21">
        <v>0</v>
      </c>
      <c r="W27" s="21">
        <v>0</v>
      </c>
      <c r="X27">
        <v>0</v>
      </c>
      <c r="Y27">
        <v>0</v>
      </c>
      <c r="Z27">
        <v>1</v>
      </c>
      <c r="AA27" s="21">
        <v>1</v>
      </c>
      <c r="AB27" s="21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f t="shared" si="1"/>
        <v>8</v>
      </c>
      <c r="AK27" t="s">
        <v>307</v>
      </c>
    </row>
    <row r="28" spans="1:37" x14ac:dyDescent="0.25">
      <c r="A28" s="1">
        <v>24</v>
      </c>
      <c r="B28" s="1" t="s">
        <v>69</v>
      </c>
      <c r="C28" s="1" t="s">
        <v>19</v>
      </c>
      <c r="D28" s="1">
        <v>62</v>
      </c>
      <c r="E28" s="1">
        <v>16</v>
      </c>
      <c r="F28" s="21">
        <v>0</v>
      </c>
      <c r="G28" s="21">
        <v>0</v>
      </c>
      <c r="H28" s="21">
        <v>0</v>
      </c>
      <c r="I28" s="21">
        <v>0</v>
      </c>
      <c r="J28">
        <v>0</v>
      </c>
      <c r="K28">
        <v>0</v>
      </c>
      <c r="L28" s="21">
        <v>0</v>
      </c>
      <c r="M28" s="21">
        <v>0</v>
      </c>
      <c r="N28" s="21">
        <v>0</v>
      </c>
      <c r="O28" s="21">
        <v>0</v>
      </c>
      <c r="P28">
        <v>0</v>
      </c>
      <c r="Q28" s="21">
        <v>0</v>
      </c>
      <c r="R28">
        <v>0</v>
      </c>
      <c r="S28" s="21">
        <v>0</v>
      </c>
      <c r="T28" s="21">
        <v>0</v>
      </c>
      <c r="U28">
        <v>0</v>
      </c>
      <c r="V28" s="21">
        <v>0</v>
      </c>
      <c r="W28" s="21">
        <v>0</v>
      </c>
      <c r="X28">
        <v>0</v>
      </c>
      <c r="Y28">
        <v>0</v>
      </c>
      <c r="Z28">
        <v>0</v>
      </c>
      <c r="AA28" s="21">
        <v>0</v>
      </c>
      <c r="AB28" s="21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1"/>
        <v>1</v>
      </c>
      <c r="AK28" t="s">
        <v>307</v>
      </c>
    </row>
    <row r="29" spans="1:37" x14ac:dyDescent="0.25">
      <c r="A29" s="22">
        <v>25</v>
      </c>
      <c r="B29" s="22" t="s">
        <v>73</v>
      </c>
      <c r="C29" s="22" t="s">
        <v>19</v>
      </c>
      <c r="D29" s="22">
        <v>50</v>
      </c>
      <c r="E29" s="22">
        <v>22</v>
      </c>
      <c r="F29" s="21">
        <v>0</v>
      </c>
      <c r="G29" s="21">
        <v>0</v>
      </c>
      <c r="H29" s="21">
        <v>0</v>
      </c>
      <c r="I29" s="21">
        <v>0</v>
      </c>
      <c r="J29">
        <v>0</v>
      </c>
      <c r="K29">
        <v>0</v>
      </c>
      <c r="L29" s="21">
        <v>0</v>
      </c>
      <c r="M29" s="21">
        <v>0</v>
      </c>
      <c r="N29" s="21">
        <v>0</v>
      </c>
      <c r="O29" s="21">
        <v>0</v>
      </c>
      <c r="P29">
        <v>0</v>
      </c>
      <c r="Q29" s="21">
        <v>0</v>
      </c>
      <c r="R29">
        <v>1</v>
      </c>
      <c r="S29" s="21">
        <v>0</v>
      </c>
      <c r="T29" s="21">
        <v>0</v>
      </c>
      <c r="U29">
        <v>0</v>
      </c>
      <c r="V29" s="21">
        <v>0</v>
      </c>
      <c r="W29" s="21">
        <v>0</v>
      </c>
      <c r="X29">
        <v>0</v>
      </c>
      <c r="Y29">
        <v>0</v>
      </c>
      <c r="Z29">
        <v>0</v>
      </c>
      <c r="AA29" s="21">
        <v>0</v>
      </c>
      <c r="AB29" s="21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f t="shared" ref="AJ29:AJ69" si="2">SUM(F29:AI29)</f>
        <v>4</v>
      </c>
      <c r="AK29" t="s">
        <v>307</v>
      </c>
    </row>
    <row r="30" spans="1:37" x14ac:dyDescent="0.25">
      <c r="A30" s="1">
        <v>26</v>
      </c>
      <c r="B30" s="1" t="s">
        <v>76</v>
      </c>
      <c r="C30" s="1" t="s">
        <v>19</v>
      </c>
      <c r="D30" s="1">
        <v>67</v>
      </c>
      <c r="E30" s="1">
        <v>11</v>
      </c>
      <c r="F30" s="21">
        <v>0</v>
      </c>
      <c r="G30" s="21">
        <v>0</v>
      </c>
      <c r="H30" s="21">
        <v>0</v>
      </c>
      <c r="I30" s="21">
        <v>0</v>
      </c>
      <c r="J30">
        <v>0</v>
      </c>
      <c r="K30">
        <v>0</v>
      </c>
      <c r="L30" s="21">
        <v>0</v>
      </c>
      <c r="M30" s="21">
        <v>0</v>
      </c>
      <c r="N30" s="21">
        <v>0</v>
      </c>
      <c r="O30" s="21">
        <v>0</v>
      </c>
      <c r="P30">
        <v>0</v>
      </c>
      <c r="Q30" s="21">
        <v>0</v>
      </c>
      <c r="R30">
        <v>0</v>
      </c>
      <c r="S30" s="21">
        <v>0</v>
      </c>
      <c r="T30" s="21">
        <v>0</v>
      </c>
      <c r="U30">
        <v>0</v>
      </c>
      <c r="V30" s="21">
        <v>0</v>
      </c>
      <c r="W30" s="21">
        <v>0</v>
      </c>
      <c r="X30">
        <v>0</v>
      </c>
      <c r="Y30">
        <v>0</v>
      </c>
      <c r="Z30">
        <v>0</v>
      </c>
      <c r="AA30" s="21">
        <v>0</v>
      </c>
      <c r="AB30" s="21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 t="s">
        <v>307</v>
      </c>
    </row>
    <row r="31" spans="1:37" x14ac:dyDescent="0.25">
      <c r="A31" s="1">
        <v>27</v>
      </c>
      <c r="B31" s="1" t="s">
        <v>81</v>
      </c>
      <c r="C31" s="1" t="s">
        <v>19</v>
      </c>
      <c r="D31" s="1">
        <v>65</v>
      </c>
      <c r="E31" s="1">
        <v>6</v>
      </c>
      <c r="F31" s="21">
        <v>0</v>
      </c>
      <c r="G31" s="21">
        <v>1</v>
      </c>
      <c r="H31" s="21">
        <v>0</v>
      </c>
      <c r="I31" s="21">
        <v>1</v>
      </c>
      <c r="J31">
        <v>1</v>
      </c>
      <c r="K31">
        <v>1</v>
      </c>
      <c r="L31" s="21">
        <v>0</v>
      </c>
      <c r="M31" s="21">
        <v>0</v>
      </c>
      <c r="N31" s="21">
        <v>0</v>
      </c>
      <c r="O31" s="21">
        <v>0</v>
      </c>
      <c r="P31">
        <v>0</v>
      </c>
      <c r="Q31" s="21">
        <v>0</v>
      </c>
      <c r="R31">
        <v>0</v>
      </c>
      <c r="S31" s="21">
        <v>0</v>
      </c>
      <c r="T31" s="21">
        <v>0</v>
      </c>
      <c r="U31">
        <v>0</v>
      </c>
      <c r="V31" s="21">
        <v>0</v>
      </c>
      <c r="W31" s="21">
        <v>0</v>
      </c>
      <c r="X31">
        <v>0</v>
      </c>
      <c r="Y31">
        <v>1</v>
      </c>
      <c r="Z31">
        <v>1</v>
      </c>
      <c r="AA31" s="21">
        <v>1</v>
      </c>
      <c r="AB31" s="2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1</v>
      </c>
      <c r="AJ31">
        <f t="shared" si="2"/>
        <v>11</v>
      </c>
      <c r="AK31" t="s">
        <v>309</v>
      </c>
    </row>
    <row r="32" spans="1:37" x14ac:dyDescent="0.25">
      <c r="A32" s="1">
        <v>28</v>
      </c>
      <c r="B32" s="1" t="s">
        <v>87</v>
      </c>
      <c r="C32" s="1" t="s">
        <v>19</v>
      </c>
      <c r="D32" s="1">
        <v>62</v>
      </c>
      <c r="E32" s="1">
        <v>4</v>
      </c>
      <c r="F32" s="21">
        <v>0</v>
      </c>
      <c r="G32" s="21">
        <v>1</v>
      </c>
      <c r="H32" s="21">
        <v>0</v>
      </c>
      <c r="I32" s="21">
        <v>0</v>
      </c>
      <c r="J32">
        <v>0</v>
      </c>
      <c r="K32">
        <v>0</v>
      </c>
      <c r="L32" s="21">
        <v>0</v>
      </c>
      <c r="M32" s="21">
        <v>0</v>
      </c>
      <c r="N32" s="21">
        <v>0</v>
      </c>
      <c r="O32" s="21">
        <v>0</v>
      </c>
      <c r="P32">
        <v>0</v>
      </c>
      <c r="Q32" s="21">
        <v>0</v>
      </c>
      <c r="R32">
        <v>0</v>
      </c>
      <c r="S32" s="21">
        <v>0</v>
      </c>
      <c r="T32" s="21">
        <v>0</v>
      </c>
      <c r="U32">
        <v>0</v>
      </c>
      <c r="V32" s="21">
        <v>0</v>
      </c>
      <c r="W32" s="21">
        <v>0</v>
      </c>
      <c r="X32">
        <v>0</v>
      </c>
      <c r="Y32">
        <v>0</v>
      </c>
      <c r="Z32">
        <v>0</v>
      </c>
      <c r="AA32" s="21">
        <v>0</v>
      </c>
      <c r="AB32" s="21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f t="shared" si="2"/>
        <v>4</v>
      </c>
      <c r="AK32" t="s">
        <v>307</v>
      </c>
    </row>
    <row r="33" spans="1:37" x14ac:dyDescent="0.25">
      <c r="A33" s="1">
        <v>29</v>
      </c>
      <c r="B33" s="1" t="s">
        <v>91</v>
      </c>
      <c r="C33" s="1" t="s">
        <v>19</v>
      </c>
      <c r="D33" s="1">
        <v>64</v>
      </c>
      <c r="E33" s="1">
        <v>16</v>
      </c>
      <c r="F33" s="21">
        <v>0</v>
      </c>
      <c r="G33" s="21">
        <v>0</v>
      </c>
      <c r="H33" s="21">
        <v>0</v>
      </c>
      <c r="I33" s="21">
        <v>0</v>
      </c>
      <c r="J33">
        <v>0</v>
      </c>
      <c r="K33">
        <v>1</v>
      </c>
      <c r="L33" s="21">
        <v>0</v>
      </c>
      <c r="M33" s="21">
        <v>1</v>
      </c>
      <c r="N33" s="21">
        <v>0</v>
      </c>
      <c r="O33" s="21">
        <v>0</v>
      </c>
      <c r="P33">
        <v>1</v>
      </c>
      <c r="Q33" s="21">
        <v>0</v>
      </c>
      <c r="R33">
        <v>0</v>
      </c>
      <c r="S33" s="21">
        <v>0</v>
      </c>
      <c r="T33" s="21">
        <v>0</v>
      </c>
      <c r="U33">
        <v>1</v>
      </c>
      <c r="V33" s="21">
        <v>0</v>
      </c>
      <c r="W33" s="21">
        <v>0</v>
      </c>
      <c r="X33">
        <v>1</v>
      </c>
      <c r="Y33">
        <v>0</v>
      </c>
      <c r="Z33">
        <v>0</v>
      </c>
      <c r="AA33" s="21">
        <v>0</v>
      </c>
      <c r="AB33" s="21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1</v>
      </c>
      <c r="AJ33">
        <f t="shared" si="2"/>
        <v>8</v>
      </c>
      <c r="AK33" t="s">
        <v>307</v>
      </c>
    </row>
    <row r="34" spans="1:37" x14ac:dyDescent="0.25">
      <c r="A34" s="1">
        <v>30</v>
      </c>
      <c r="B34" s="1" t="s">
        <v>95</v>
      </c>
      <c r="C34" s="1" t="s">
        <v>19</v>
      </c>
      <c r="D34" s="1">
        <v>62</v>
      </c>
      <c r="E34" s="1">
        <v>16</v>
      </c>
      <c r="F34" s="21">
        <v>0</v>
      </c>
      <c r="G34" s="21">
        <v>0</v>
      </c>
      <c r="H34" s="21">
        <v>0</v>
      </c>
      <c r="I34" s="21">
        <v>0</v>
      </c>
      <c r="J34">
        <v>0</v>
      </c>
      <c r="K34">
        <v>0</v>
      </c>
      <c r="L34" s="21">
        <v>0</v>
      </c>
      <c r="M34" s="21">
        <v>0</v>
      </c>
      <c r="N34" s="21">
        <v>0</v>
      </c>
      <c r="O34" s="21">
        <v>0</v>
      </c>
      <c r="P34">
        <v>0</v>
      </c>
      <c r="Q34" s="21">
        <v>0</v>
      </c>
      <c r="R34">
        <v>0</v>
      </c>
      <c r="S34" s="21">
        <v>0</v>
      </c>
      <c r="T34" s="21">
        <v>0</v>
      </c>
      <c r="U34">
        <v>0</v>
      </c>
      <c r="V34" s="21">
        <v>0</v>
      </c>
      <c r="W34" s="21">
        <v>0</v>
      </c>
      <c r="X34">
        <v>0</v>
      </c>
      <c r="Y34">
        <v>0</v>
      </c>
      <c r="Z34">
        <v>0</v>
      </c>
      <c r="AA34" s="21">
        <v>0</v>
      </c>
      <c r="AB34" s="21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f t="shared" si="2"/>
        <v>1</v>
      </c>
      <c r="AK34" t="s">
        <v>307</v>
      </c>
    </row>
    <row r="35" spans="1:37" x14ac:dyDescent="0.25">
      <c r="A35" s="22">
        <v>31</v>
      </c>
      <c r="B35" s="22" t="s">
        <v>97</v>
      </c>
      <c r="C35" s="22" t="s">
        <v>19</v>
      </c>
      <c r="D35" s="22">
        <v>71</v>
      </c>
      <c r="E35" s="22">
        <v>9</v>
      </c>
      <c r="F35" s="21">
        <v>0</v>
      </c>
      <c r="G35" s="21">
        <v>0</v>
      </c>
      <c r="H35" s="21">
        <v>0</v>
      </c>
      <c r="I35" s="21">
        <v>0</v>
      </c>
      <c r="J35">
        <v>0</v>
      </c>
      <c r="K35">
        <v>1</v>
      </c>
      <c r="L35" s="21">
        <v>0</v>
      </c>
      <c r="M35" s="21">
        <v>0</v>
      </c>
      <c r="N35" s="21">
        <v>0</v>
      </c>
      <c r="O35" s="21">
        <v>0</v>
      </c>
      <c r="P35">
        <v>0</v>
      </c>
      <c r="Q35" s="21">
        <v>0</v>
      </c>
      <c r="R35">
        <v>0</v>
      </c>
      <c r="S35" s="21">
        <v>0</v>
      </c>
      <c r="T35" s="21">
        <v>0</v>
      </c>
      <c r="U35">
        <v>0</v>
      </c>
      <c r="V35" s="21">
        <v>0</v>
      </c>
      <c r="W35" s="21">
        <v>1</v>
      </c>
      <c r="X35">
        <v>0</v>
      </c>
      <c r="Y35">
        <v>0</v>
      </c>
      <c r="Z35">
        <v>0</v>
      </c>
      <c r="AA35" s="21">
        <v>0</v>
      </c>
      <c r="AB35" s="21">
        <v>0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J35">
        <f t="shared" si="2"/>
        <v>4</v>
      </c>
      <c r="AK35" t="s">
        <v>307</v>
      </c>
    </row>
    <row r="36" spans="1:37" x14ac:dyDescent="0.25">
      <c r="A36" s="1">
        <v>32</v>
      </c>
      <c r="B36" s="1" t="s">
        <v>100</v>
      </c>
      <c r="C36" s="1" t="s">
        <v>19</v>
      </c>
      <c r="D36" s="1">
        <v>58</v>
      </c>
      <c r="E36" s="1">
        <v>12</v>
      </c>
      <c r="F36" s="21">
        <v>0</v>
      </c>
      <c r="G36" s="21">
        <v>0</v>
      </c>
      <c r="H36" s="21">
        <v>0</v>
      </c>
      <c r="I36" s="21">
        <v>0</v>
      </c>
      <c r="J36">
        <v>1</v>
      </c>
      <c r="K36">
        <v>0</v>
      </c>
      <c r="L36" s="21">
        <v>0</v>
      </c>
      <c r="M36" s="21">
        <v>0</v>
      </c>
      <c r="N36" s="21">
        <v>0</v>
      </c>
      <c r="O36" s="21">
        <v>0</v>
      </c>
      <c r="P36">
        <v>0</v>
      </c>
      <c r="Q36" s="21">
        <v>1</v>
      </c>
      <c r="R36">
        <v>1</v>
      </c>
      <c r="S36" s="21">
        <v>1</v>
      </c>
      <c r="T36" s="21">
        <v>0</v>
      </c>
      <c r="U36">
        <v>0</v>
      </c>
      <c r="V36" s="21">
        <v>0</v>
      </c>
      <c r="W36" s="21">
        <v>0</v>
      </c>
      <c r="X36">
        <v>0</v>
      </c>
      <c r="Y36">
        <v>0</v>
      </c>
      <c r="Z36">
        <v>0</v>
      </c>
      <c r="AA36" s="21">
        <v>1</v>
      </c>
      <c r="AB36" s="21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7</v>
      </c>
      <c r="AK36" t="s">
        <v>307</v>
      </c>
    </row>
    <row r="37" spans="1:37" x14ac:dyDescent="0.25">
      <c r="A37" s="1">
        <v>33</v>
      </c>
      <c r="B37" s="1" t="s">
        <v>104</v>
      </c>
      <c r="C37" s="1" t="s">
        <v>19</v>
      </c>
      <c r="D37" s="1">
        <v>70</v>
      </c>
      <c r="E37" s="1">
        <v>8</v>
      </c>
      <c r="F37" s="21">
        <v>1</v>
      </c>
      <c r="G37" s="21">
        <v>1</v>
      </c>
      <c r="H37" s="21">
        <v>0</v>
      </c>
      <c r="I37" s="21">
        <v>0</v>
      </c>
      <c r="J37">
        <v>0</v>
      </c>
      <c r="K37">
        <v>1</v>
      </c>
      <c r="L37" s="21">
        <v>0</v>
      </c>
      <c r="M37" s="21">
        <v>0</v>
      </c>
      <c r="N37" s="21">
        <v>0</v>
      </c>
      <c r="O37" s="21">
        <v>0</v>
      </c>
      <c r="P37">
        <v>1</v>
      </c>
      <c r="Q37" s="21">
        <v>0</v>
      </c>
      <c r="R37">
        <v>0</v>
      </c>
      <c r="S37" s="21">
        <v>1</v>
      </c>
      <c r="T37" s="21">
        <v>0</v>
      </c>
      <c r="U37">
        <v>1</v>
      </c>
      <c r="V37" s="21">
        <v>0</v>
      </c>
      <c r="W37" s="21">
        <v>0</v>
      </c>
      <c r="X37">
        <v>0</v>
      </c>
      <c r="Y37">
        <v>1</v>
      </c>
      <c r="Z37">
        <v>0</v>
      </c>
      <c r="AA37" s="21">
        <v>0</v>
      </c>
      <c r="AB37" s="21">
        <v>1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f t="shared" si="2"/>
        <v>13</v>
      </c>
      <c r="AK37" t="s">
        <v>308</v>
      </c>
    </row>
    <row r="38" spans="1:37" x14ac:dyDescent="0.25">
      <c r="A38" s="1">
        <v>34</v>
      </c>
      <c r="B38" s="1" t="s">
        <v>107</v>
      </c>
      <c r="C38" s="1" t="s">
        <v>16</v>
      </c>
      <c r="D38" s="1">
        <v>63</v>
      </c>
      <c r="E38" s="1">
        <v>9</v>
      </c>
      <c r="F38" s="21">
        <v>0</v>
      </c>
      <c r="G38" s="21">
        <v>0</v>
      </c>
      <c r="H38" s="21">
        <v>0</v>
      </c>
      <c r="I38" s="21">
        <v>0</v>
      </c>
      <c r="J38">
        <v>0</v>
      </c>
      <c r="K38">
        <v>0</v>
      </c>
      <c r="L38" s="21">
        <v>0</v>
      </c>
      <c r="M38" s="21">
        <v>0</v>
      </c>
      <c r="N38" s="21">
        <v>0</v>
      </c>
      <c r="O38" s="21">
        <v>0</v>
      </c>
      <c r="P38">
        <v>0</v>
      </c>
      <c r="Q38" s="21">
        <v>0</v>
      </c>
      <c r="R38">
        <v>0</v>
      </c>
      <c r="S38" s="21">
        <v>0</v>
      </c>
      <c r="T38" s="21">
        <v>0</v>
      </c>
      <c r="U38">
        <v>0</v>
      </c>
      <c r="V38" s="21">
        <v>0</v>
      </c>
      <c r="W38" s="21">
        <v>0</v>
      </c>
      <c r="X38">
        <v>0</v>
      </c>
      <c r="Y38">
        <v>0</v>
      </c>
      <c r="Z38">
        <v>0</v>
      </c>
      <c r="AA38" s="21">
        <v>0</v>
      </c>
      <c r="AB38" s="21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 t="s">
        <v>307</v>
      </c>
    </row>
    <row r="39" spans="1:37" x14ac:dyDescent="0.25">
      <c r="A39" s="1">
        <v>35</v>
      </c>
      <c r="B39" s="1" t="s">
        <v>112</v>
      </c>
      <c r="C39" s="1" t="s">
        <v>16</v>
      </c>
      <c r="D39" s="1">
        <v>68</v>
      </c>
      <c r="E39" s="1">
        <v>1</v>
      </c>
      <c r="F39" s="21">
        <v>0</v>
      </c>
      <c r="G39" s="21">
        <v>0</v>
      </c>
      <c r="H39" s="21">
        <v>0</v>
      </c>
      <c r="I39" s="21">
        <v>0</v>
      </c>
      <c r="J39">
        <v>1</v>
      </c>
      <c r="K39">
        <v>0</v>
      </c>
      <c r="L39" s="21">
        <v>0</v>
      </c>
      <c r="M39" s="21">
        <v>0</v>
      </c>
      <c r="N39" s="21">
        <v>0</v>
      </c>
      <c r="O39" s="21">
        <v>0</v>
      </c>
      <c r="P39">
        <v>1</v>
      </c>
      <c r="Q39" s="21">
        <v>0</v>
      </c>
      <c r="R39">
        <v>0</v>
      </c>
      <c r="S39" s="21">
        <v>1</v>
      </c>
      <c r="T39" s="21">
        <v>0</v>
      </c>
      <c r="U39">
        <v>0</v>
      </c>
      <c r="V39" s="21">
        <v>0</v>
      </c>
      <c r="W39" s="21">
        <v>0</v>
      </c>
      <c r="X39">
        <v>0</v>
      </c>
      <c r="Y39">
        <v>0</v>
      </c>
      <c r="Z39">
        <v>0</v>
      </c>
      <c r="AA39" s="21">
        <v>0</v>
      </c>
      <c r="AB39" s="2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f t="shared" si="2"/>
        <v>4</v>
      </c>
      <c r="AK39" t="s">
        <v>307</v>
      </c>
    </row>
    <row r="40" spans="1:37" x14ac:dyDescent="0.25">
      <c r="A40" s="1">
        <v>36</v>
      </c>
      <c r="B40" s="1" t="s">
        <v>81</v>
      </c>
      <c r="C40" s="1" t="s">
        <v>16</v>
      </c>
      <c r="D40" s="1">
        <v>61</v>
      </c>
      <c r="E40" s="1">
        <v>12</v>
      </c>
      <c r="F40" s="21">
        <v>0</v>
      </c>
      <c r="G40" s="21">
        <v>0</v>
      </c>
      <c r="H40" s="21">
        <v>0</v>
      </c>
      <c r="I40" s="21">
        <v>0</v>
      </c>
      <c r="J40">
        <v>0</v>
      </c>
      <c r="K40">
        <v>0</v>
      </c>
      <c r="L40" s="21">
        <v>0</v>
      </c>
      <c r="M40" s="21">
        <v>0</v>
      </c>
      <c r="N40" s="21">
        <v>0</v>
      </c>
      <c r="O40" s="21">
        <v>0</v>
      </c>
      <c r="P40">
        <v>0</v>
      </c>
      <c r="Q40" s="21">
        <v>1</v>
      </c>
      <c r="R40">
        <v>0</v>
      </c>
      <c r="S40" s="21">
        <v>0</v>
      </c>
      <c r="T40" s="21">
        <v>0</v>
      </c>
      <c r="U40">
        <v>0</v>
      </c>
      <c r="V40" s="21">
        <v>0</v>
      </c>
      <c r="W40" s="21">
        <v>0</v>
      </c>
      <c r="X40">
        <v>0</v>
      </c>
      <c r="Y40">
        <v>1</v>
      </c>
      <c r="Z40">
        <v>0</v>
      </c>
      <c r="AA40" s="21">
        <v>0</v>
      </c>
      <c r="AB40" s="21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f t="shared" si="2"/>
        <v>4</v>
      </c>
      <c r="AK40" t="s">
        <v>307</v>
      </c>
    </row>
    <row r="41" spans="1:37" x14ac:dyDescent="0.25">
      <c r="A41" s="1">
        <v>37</v>
      </c>
      <c r="B41" s="1" t="s">
        <v>120</v>
      </c>
      <c r="C41" s="1" t="s">
        <v>16</v>
      </c>
      <c r="D41" s="1">
        <v>64</v>
      </c>
      <c r="E41" s="1">
        <v>6</v>
      </c>
      <c r="F41" s="21">
        <v>1</v>
      </c>
      <c r="G41" s="21">
        <v>1</v>
      </c>
      <c r="H41" s="21">
        <v>0</v>
      </c>
      <c r="I41" s="21">
        <v>1</v>
      </c>
      <c r="J41">
        <v>1</v>
      </c>
      <c r="K41">
        <v>1</v>
      </c>
      <c r="L41" s="21">
        <v>1</v>
      </c>
      <c r="M41" s="21">
        <v>0</v>
      </c>
      <c r="N41" s="21">
        <v>1</v>
      </c>
      <c r="O41" s="21">
        <v>0</v>
      </c>
      <c r="P41">
        <v>1</v>
      </c>
      <c r="Q41" s="21">
        <v>1</v>
      </c>
      <c r="R41">
        <v>1</v>
      </c>
      <c r="S41" s="21">
        <v>1</v>
      </c>
      <c r="T41" s="21">
        <v>0</v>
      </c>
      <c r="U41">
        <v>1</v>
      </c>
      <c r="V41" s="21">
        <v>1</v>
      </c>
      <c r="W41" s="21">
        <v>0</v>
      </c>
      <c r="X41">
        <v>0</v>
      </c>
      <c r="Y41">
        <v>1</v>
      </c>
      <c r="Z41">
        <v>1</v>
      </c>
      <c r="AA41" s="21">
        <v>0</v>
      </c>
      <c r="AB41" s="2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f t="shared" si="2"/>
        <v>23</v>
      </c>
      <c r="AK41" t="s">
        <v>310</v>
      </c>
    </row>
    <row r="42" spans="1:37" x14ac:dyDescent="0.25">
      <c r="A42" s="1">
        <v>38</v>
      </c>
      <c r="B42" s="1" t="s">
        <v>124</v>
      </c>
      <c r="C42" s="1" t="s">
        <v>19</v>
      </c>
      <c r="D42" s="1">
        <v>84</v>
      </c>
      <c r="E42" s="1">
        <v>0</v>
      </c>
      <c r="F42" s="21">
        <v>0</v>
      </c>
      <c r="G42" s="21">
        <v>0</v>
      </c>
      <c r="H42" s="21">
        <v>0</v>
      </c>
      <c r="I42" s="21">
        <v>0</v>
      </c>
      <c r="J42">
        <v>0</v>
      </c>
      <c r="K42">
        <v>0</v>
      </c>
      <c r="L42" s="21">
        <v>0</v>
      </c>
      <c r="M42" s="21">
        <v>0</v>
      </c>
      <c r="N42" s="21">
        <v>0</v>
      </c>
      <c r="O42" s="21">
        <v>0</v>
      </c>
      <c r="P42">
        <v>0</v>
      </c>
      <c r="Q42" s="21">
        <v>1</v>
      </c>
      <c r="R42">
        <v>1</v>
      </c>
      <c r="S42" s="21">
        <v>0</v>
      </c>
      <c r="T42" s="21">
        <v>1</v>
      </c>
      <c r="U42">
        <v>1</v>
      </c>
      <c r="V42" s="21">
        <v>1</v>
      </c>
      <c r="W42" s="21">
        <v>1</v>
      </c>
      <c r="X42">
        <v>1</v>
      </c>
      <c r="Y42">
        <v>1</v>
      </c>
      <c r="Z42">
        <v>1</v>
      </c>
      <c r="AA42" s="21">
        <v>1</v>
      </c>
      <c r="AB42" s="21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0</v>
      </c>
      <c r="AJ42">
        <f t="shared" si="2"/>
        <v>13</v>
      </c>
      <c r="AK42" t="s">
        <v>308</v>
      </c>
    </row>
    <row r="43" spans="1:37" x14ac:dyDescent="0.25">
      <c r="A43" s="1">
        <v>39</v>
      </c>
      <c r="B43" s="1" t="s">
        <v>128</v>
      </c>
      <c r="C43" s="1" t="s">
        <v>16</v>
      </c>
      <c r="D43" s="1">
        <v>79</v>
      </c>
      <c r="E43" s="1">
        <v>6</v>
      </c>
      <c r="F43" s="21">
        <v>0</v>
      </c>
      <c r="G43" s="21">
        <v>1</v>
      </c>
      <c r="H43" s="21">
        <v>0</v>
      </c>
      <c r="I43" s="21">
        <v>1</v>
      </c>
      <c r="J43">
        <v>0</v>
      </c>
      <c r="K43">
        <v>1</v>
      </c>
      <c r="L43" s="21">
        <v>0</v>
      </c>
      <c r="M43" s="21">
        <v>1</v>
      </c>
      <c r="N43" s="21">
        <v>0</v>
      </c>
      <c r="O43" s="21">
        <v>0</v>
      </c>
      <c r="P43">
        <v>0</v>
      </c>
      <c r="Q43" s="21">
        <v>0</v>
      </c>
      <c r="R43">
        <v>0</v>
      </c>
      <c r="S43" s="21">
        <v>1</v>
      </c>
      <c r="T43" s="21">
        <v>0</v>
      </c>
      <c r="U43">
        <v>0</v>
      </c>
      <c r="V43" s="21">
        <v>0</v>
      </c>
      <c r="W43" s="21">
        <v>0</v>
      </c>
      <c r="X43">
        <v>0</v>
      </c>
      <c r="Y43">
        <v>1</v>
      </c>
      <c r="Z43">
        <v>0</v>
      </c>
      <c r="AA43" s="21">
        <v>0</v>
      </c>
      <c r="AB43" s="21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1</v>
      </c>
      <c r="AJ43">
        <f t="shared" si="2"/>
        <v>10</v>
      </c>
      <c r="AK43" t="s">
        <v>311</v>
      </c>
    </row>
    <row r="44" spans="1:37" x14ac:dyDescent="0.25">
      <c r="A44" s="1">
        <v>40</v>
      </c>
      <c r="B44" s="1" t="s">
        <v>130</v>
      </c>
      <c r="C44" s="1" t="s">
        <v>16</v>
      </c>
      <c r="D44" s="1">
        <v>60</v>
      </c>
      <c r="E44" s="1">
        <v>9</v>
      </c>
      <c r="F44" s="21">
        <v>0</v>
      </c>
      <c r="G44" s="21">
        <v>0</v>
      </c>
      <c r="H44" s="21">
        <v>0</v>
      </c>
      <c r="I44" s="21">
        <v>0</v>
      </c>
      <c r="J44">
        <v>0</v>
      </c>
      <c r="K44">
        <v>1</v>
      </c>
      <c r="L44" s="21">
        <v>0</v>
      </c>
      <c r="M44" s="21">
        <v>1</v>
      </c>
      <c r="N44" s="21">
        <v>0</v>
      </c>
      <c r="O44" s="21">
        <v>0</v>
      </c>
      <c r="P44">
        <v>1</v>
      </c>
      <c r="Q44" s="21">
        <v>0</v>
      </c>
      <c r="R44">
        <v>1</v>
      </c>
      <c r="S44" s="21">
        <v>0</v>
      </c>
      <c r="T44" s="21">
        <v>0</v>
      </c>
      <c r="U44">
        <v>0</v>
      </c>
      <c r="V44" s="21">
        <v>0</v>
      </c>
      <c r="W44" s="21">
        <v>0</v>
      </c>
      <c r="X44">
        <v>0</v>
      </c>
      <c r="Y44">
        <v>1</v>
      </c>
      <c r="Z44">
        <v>0</v>
      </c>
      <c r="AA44" s="21">
        <v>0</v>
      </c>
      <c r="AB44" s="21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f t="shared" si="2"/>
        <v>7</v>
      </c>
      <c r="AK44" t="s">
        <v>307</v>
      </c>
    </row>
    <row r="45" spans="1:37" x14ac:dyDescent="0.25">
      <c r="A45" s="1">
        <v>41</v>
      </c>
      <c r="B45" s="1" t="s">
        <v>132</v>
      </c>
      <c r="C45" s="1" t="s">
        <v>16</v>
      </c>
      <c r="D45" s="1">
        <v>66</v>
      </c>
      <c r="E45" s="1">
        <v>16</v>
      </c>
      <c r="F45" s="21">
        <v>0</v>
      </c>
      <c r="G45" s="21">
        <v>0</v>
      </c>
      <c r="H45" s="21">
        <v>0</v>
      </c>
      <c r="I45" s="21">
        <v>0</v>
      </c>
      <c r="J45">
        <v>0</v>
      </c>
      <c r="K45">
        <v>0</v>
      </c>
      <c r="L45" s="21">
        <v>0</v>
      </c>
      <c r="M45" s="21">
        <v>0</v>
      </c>
      <c r="N45" s="21">
        <v>0</v>
      </c>
      <c r="O45" s="21">
        <v>0</v>
      </c>
      <c r="P45">
        <v>0</v>
      </c>
      <c r="Q45" s="21">
        <v>0</v>
      </c>
      <c r="R45">
        <v>0</v>
      </c>
      <c r="S45" s="21">
        <v>0</v>
      </c>
      <c r="T45" s="21">
        <v>0</v>
      </c>
      <c r="U45">
        <v>0</v>
      </c>
      <c r="V45" s="21">
        <v>0</v>
      </c>
      <c r="W45" s="21">
        <v>0</v>
      </c>
      <c r="X45">
        <v>0</v>
      </c>
      <c r="Y45">
        <v>0</v>
      </c>
      <c r="Z45">
        <v>0</v>
      </c>
      <c r="AA45" s="21">
        <v>0</v>
      </c>
      <c r="AB45" s="21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f t="shared" si="2"/>
        <v>1</v>
      </c>
      <c r="AK45" t="s">
        <v>307</v>
      </c>
    </row>
    <row r="46" spans="1:37" x14ac:dyDescent="0.25">
      <c r="A46" s="1">
        <v>42</v>
      </c>
      <c r="B46" s="1" t="s">
        <v>134</v>
      </c>
      <c r="C46" s="1" t="s">
        <v>19</v>
      </c>
      <c r="D46" s="1">
        <v>79</v>
      </c>
      <c r="E46" s="1">
        <v>6</v>
      </c>
      <c r="F46" s="21">
        <v>0</v>
      </c>
      <c r="G46" s="21">
        <v>0</v>
      </c>
      <c r="H46" s="21">
        <v>0</v>
      </c>
      <c r="I46" s="21">
        <v>0</v>
      </c>
      <c r="J46">
        <v>0</v>
      </c>
      <c r="K46">
        <v>0</v>
      </c>
      <c r="L46" s="21">
        <v>0</v>
      </c>
      <c r="M46" s="21">
        <v>0</v>
      </c>
      <c r="N46" s="21">
        <v>0</v>
      </c>
      <c r="O46" s="21">
        <v>0</v>
      </c>
      <c r="P46">
        <v>1</v>
      </c>
      <c r="Q46" s="21">
        <v>0</v>
      </c>
      <c r="R46">
        <v>0</v>
      </c>
      <c r="S46" s="21">
        <v>0</v>
      </c>
      <c r="T46" s="21">
        <v>0</v>
      </c>
      <c r="U46">
        <v>0</v>
      </c>
      <c r="V46" s="21">
        <v>0</v>
      </c>
      <c r="W46" s="21">
        <v>0</v>
      </c>
      <c r="X46">
        <v>0</v>
      </c>
      <c r="Y46">
        <v>1</v>
      </c>
      <c r="Z46">
        <v>0</v>
      </c>
      <c r="AA46" s="21">
        <v>0</v>
      </c>
      <c r="AB46" s="21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f t="shared" si="2"/>
        <v>3</v>
      </c>
      <c r="AK46" t="s">
        <v>307</v>
      </c>
    </row>
    <row r="47" spans="1:37" x14ac:dyDescent="0.25">
      <c r="A47" s="1">
        <v>43</v>
      </c>
      <c r="B47" s="1" t="s">
        <v>136</v>
      </c>
      <c r="C47" s="1" t="s">
        <v>16</v>
      </c>
      <c r="D47" s="1">
        <v>66</v>
      </c>
      <c r="E47" s="1">
        <v>5</v>
      </c>
      <c r="F47" s="21">
        <v>0</v>
      </c>
      <c r="G47" s="21">
        <v>1</v>
      </c>
      <c r="H47" s="21">
        <v>0</v>
      </c>
      <c r="I47" s="21">
        <v>0</v>
      </c>
      <c r="J47">
        <v>0</v>
      </c>
      <c r="K47">
        <v>1</v>
      </c>
      <c r="L47" s="21">
        <v>0</v>
      </c>
      <c r="M47" s="21">
        <v>0</v>
      </c>
      <c r="N47" s="21">
        <v>0</v>
      </c>
      <c r="O47" s="21">
        <v>0</v>
      </c>
      <c r="P47">
        <v>0</v>
      </c>
      <c r="Q47" s="21">
        <v>0</v>
      </c>
      <c r="R47">
        <v>0</v>
      </c>
      <c r="S47" s="21">
        <v>0</v>
      </c>
      <c r="T47" s="21">
        <v>0</v>
      </c>
      <c r="U47">
        <v>0</v>
      </c>
      <c r="V47" s="21">
        <v>0</v>
      </c>
      <c r="W47" s="21">
        <v>0</v>
      </c>
      <c r="X47">
        <v>0</v>
      </c>
      <c r="Y47">
        <v>0</v>
      </c>
      <c r="Z47">
        <v>0</v>
      </c>
      <c r="AA47" s="21">
        <v>0</v>
      </c>
      <c r="AB47" s="21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f t="shared" si="2"/>
        <v>3</v>
      </c>
      <c r="AK47" t="s">
        <v>307</v>
      </c>
    </row>
    <row r="48" spans="1:37" x14ac:dyDescent="0.25">
      <c r="A48" s="1">
        <v>44</v>
      </c>
      <c r="B48" s="1" t="s">
        <v>138</v>
      </c>
      <c r="C48" s="1" t="s">
        <v>19</v>
      </c>
      <c r="D48" s="1">
        <v>65</v>
      </c>
      <c r="E48" s="1">
        <v>9</v>
      </c>
      <c r="F48" s="21">
        <v>0</v>
      </c>
      <c r="G48" s="21">
        <v>1</v>
      </c>
      <c r="H48" s="21">
        <v>0</v>
      </c>
      <c r="I48" s="21">
        <v>0</v>
      </c>
      <c r="J48">
        <v>0</v>
      </c>
      <c r="K48">
        <v>0</v>
      </c>
      <c r="L48" s="21">
        <v>0</v>
      </c>
      <c r="M48" s="21">
        <v>1</v>
      </c>
      <c r="N48" s="21">
        <v>0</v>
      </c>
      <c r="O48" s="21">
        <v>0</v>
      </c>
      <c r="P48">
        <v>0</v>
      </c>
      <c r="Q48" s="21">
        <v>1</v>
      </c>
      <c r="R48">
        <v>0</v>
      </c>
      <c r="S48" s="21">
        <v>0</v>
      </c>
      <c r="T48" s="21">
        <v>0</v>
      </c>
      <c r="U48">
        <v>0</v>
      </c>
      <c r="V48" s="21">
        <v>0</v>
      </c>
      <c r="W48" s="21">
        <v>0</v>
      </c>
      <c r="X48">
        <v>0</v>
      </c>
      <c r="Y48">
        <v>1</v>
      </c>
      <c r="Z48">
        <v>0</v>
      </c>
      <c r="AA48" s="21">
        <v>0</v>
      </c>
      <c r="AB48" s="21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f t="shared" si="2"/>
        <v>7</v>
      </c>
      <c r="AK48" t="s">
        <v>307</v>
      </c>
    </row>
    <row r="49" spans="1:37" x14ac:dyDescent="0.25">
      <c r="A49" s="1">
        <v>45</v>
      </c>
      <c r="B49" s="1" t="s">
        <v>140</v>
      </c>
      <c r="C49" s="1" t="s">
        <v>19</v>
      </c>
      <c r="D49" s="1">
        <v>71</v>
      </c>
      <c r="E49" s="1">
        <v>18</v>
      </c>
      <c r="F49" s="21">
        <v>0</v>
      </c>
      <c r="G49" s="21">
        <v>0</v>
      </c>
      <c r="H49" s="21">
        <v>0</v>
      </c>
      <c r="I49" s="21">
        <v>0</v>
      </c>
      <c r="J49">
        <v>0</v>
      </c>
      <c r="K49">
        <v>0</v>
      </c>
      <c r="L49" s="21">
        <v>0</v>
      </c>
      <c r="M49" s="21">
        <v>0</v>
      </c>
      <c r="N49" s="21">
        <v>0</v>
      </c>
      <c r="O49" s="21">
        <v>0</v>
      </c>
      <c r="P49">
        <v>0</v>
      </c>
      <c r="Q49" s="21">
        <v>1</v>
      </c>
      <c r="R49">
        <v>0</v>
      </c>
      <c r="S49" s="21">
        <v>0</v>
      </c>
      <c r="T49" s="21">
        <v>0</v>
      </c>
      <c r="U49">
        <v>0</v>
      </c>
      <c r="V49" s="21">
        <v>0</v>
      </c>
      <c r="W49" s="21">
        <v>0</v>
      </c>
      <c r="X49">
        <v>0</v>
      </c>
      <c r="Y49">
        <v>0</v>
      </c>
      <c r="Z49">
        <v>0</v>
      </c>
      <c r="AA49" s="21">
        <v>0</v>
      </c>
      <c r="AB49" s="21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f t="shared" si="2"/>
        <v>2</v>
      </c>
      <c r="AK49" t="s">
        <v>311</v>
      </c>
    </row>
    <row r="50" spans="1:37" x14ac:dyDescent="0.25">
      <c r="A50" s="1">
        <v>46</v>
      </c>
      <c r="B50" s="1" t="s">
        <v>143</v>
      </c>
      <c r="C50" s="1" t="s">
        <v>19</v>
      </c>
      <c r="D50" s="1">
        <v>77</v>
      </c>
      <c r="E50" s="1">
        <v>12</v>
      </c>
      <c r="F50" s="21">
        <v>0</v>
      </c>
      <c r="G50" s="21">
        <v>0</v>
      </c>
      <c r="H50" s="21">
        <v>0</v>
      </c>
      <c r="I50" s="21">
        <v>0</v>
      </c>
      <c r="J50">
        <v>0</v>
      </c>
      <c r="K50">
        <v>0</v>
      </c>
      <c r="L50" s="21">
        <v>0</v>
      </c>
      <c r="M50" s="21">
        <v>0</v>
      </c>
      <c r="N50" s="21">
        <v>0</v>
      </c>
      <c r="O50" s="21">
        <v>0</v>
      </c>
      <c r="P50">
        <v>0</v>
      </c>
      <c r="Q50" s="21">
        <v>0</v>
      </c>
      <c r="R50">
        <v>0</v>
      </c>
      <c r="S50" s="21">
        <v>0</v>
      </c>
      <c r="T50" s="21">
        <v>0</v>
      </c>
      <c r="U50">
        <v>0</v>
      </c>
      <c r="V50" s="21">
        <v>0</v>
      </c>
      <c r="W50" s="21">
        <v>0</v>
      </c>
      <c r="X50">
        <v>0</v>
      </c>
      <c r="Y50">
        <v>0</v>
      </c>
      <c r="Z50">
        <v>0</v>
      </c>
      <c r="AA50" s="21">
        <v>0</v>
      </c>
      <c r="AB50" s="21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1</v>
      </c>
      <c r="AJ50">
        <f t="shared" si="2"/>
        <v>2</v>
      </c>
      <c r="AK50" t="s">
        <v>312</v>
      </c>
    </row>
    <row r="51" spans="1:37" x14ac:dyDescent="0.25">
      <c r="A51" s="1">
        <v>47</v>
      </c>
      <c r="B51" s="1" t="s">
        <v>146</v>
      </c>
      <c r="C51" s="1" t="s">
        <v>16</v>
      </c>
      <c r="D51" s="1">
        <v>62</v>
      </c>
      <c r="E51" s="1">
        <v>6</v>
      </c>
      <c r="F51" s="21">
        <v>0</v>
      </c>
      <c r="G51" s="21">
        <v>0</v>
      </c>
      <c r="H51" s="21">
        <v>0</v>
      </c>
      <c r="I51" s="21">
        <v>1</v>
      </c>
      <c r="J51">
        <v>1</v>
      </c>
      <c r="K51">
        <v>1</v>
      </c>
      <c r="L51" s="21">
        <v>1</v>
      </c>
      <c r="M51" s="21">
        <v>1</v>
      </c>
      <c r="N51" s="21">
        <v>1</v>
      </c>
      <c r="O51" s="21">
        <v>0</v>
      </c>
      <c r="P51">
        <v>0</v>
      </c>
      <c r="Q51" s="21">
        <v>1</v>
      </c>
      <c r="R51">
        <v>0</v>
      </c>
      <c r="S51" s="21">
        <v>0</v>
      </c>
      <c r="T51" s="21">
        <v>0</v>
      </c>
      <c r="U51">
        <v>0</v>
      </c>
      <c r="V51" s="21">
        <v>0</v>
      </c>
      <c r="W51" s="21">
        <v>0</v>
      </c>
      <c r="X51">
        <v>0</v>
      </c>
      <c r="Y51">
        <v>0</v>
      </c>
      <c r="Z51">
        <v>0</v>
      </c>
      <c r="AA51" s="21">
        <v>0</v>
      </c>
      <c r="AB51" s="2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f t="shared" si="2"/>
        <v>9</v>
      </c>
      <c r="AK51" t="s">
        <v>311</v>
      </c>
    </row>
    <row r="52" spans="1:37" x14ac:dyDescent="0.25">
      <c r="A52" s="1">
        <v>48</v>
      </c>
      <c r="B52" s="1" t="s">
        <v>149</v>
      </c>
      <c r="C52" s="1" t="s">
        <v>16</v>
      </c>
      <c r="D52" s="1">
        <v>72</v>
      </c>
      <c r="E52" s="1">
        <v>9</v>
      </c>
      <c r="F52" s="21">
        <v>1</v>
      </c>
      <c r="G52" s="21">
        <v>0</v>
      </c>
      <c r="H52" s="21">
        <v>1</v>
      </c>
      <c r="I52" s="21">
        <v>0</v>
      </c>
      <c r="J52">
        <v>0</v>
      </c>
      <c r="K52">
        <v>0</v>
      </c>
      <c r="L52" s="21">
        <v>0</v>
      </c>
      <c r="M52" s="21">
        <v>0</v>
      </c>
      <c r="N52" s="21">
        <v>0</v>
      </c>
      <c r="O52" s="21">
        <v>1</v>
      </c>
      <c r="P52">
        <v>1</v>
      </c>
      <c r="Q52" s="21">
        <v>1</v>
      </c>
      <c r="R52">
        <v>1</v>
      </c>
      <c r="S52" s="21">
        <v>0</v>
      </c>
      <c r="T52" s="21">
        <v>0</v>
      </c>
      <c r="U52">
        <v>0</v>
      </c>
      <c r="V52" s="21">
        <v>0</v>
      </c>
      <c r="W52" s="21">
        <v>0</v>
      </c>
      <c r="X52">
        <v>0</v>
      </c>
      <c r="Y52">
        <v>0</v>
      </c>
      <c r="Z52">
        <v>0</v>
      </c>
      <c r="AA52" s="21">
        <v>0</v>
      </c>
      <c r="AB52" s="2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f t="shared" si="2"/>
        <v>7</v>
      </c>
      <c r="AK52" t="s">
        <v>307</v>
      </c>
    </row>
    <row r="53" spans="1:37" x14ac:dyDescent="0.25">
      <c r="A53" s="1">
        <v>49</v>
      </c>
      <c r="B53" s="1" t="s">
        <v>154</v>
      </c>
      <c r="C53" s="1" t="s">
        <v>16</v>
      </c>
      <c r="D53" s="1">
        <v>63</v>
      </c>
      <c r="E53" s="1">
        <v>16</v>
      </c>
      <c r="F53" s="21">
        <v>0</v>
      </c>
      <c r="G53" s="21">
        <v>1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1</v>
      </c>
      <c r="AF53" s="21">
        <v>0</v>
      </c>
      <c r="AG53" s="21">
        <v>0</v>
      </c>
      <c r="AH53" s="21">
        <v>0</v>
      </c>
      <c r="AI53" s="21">
        <v>0</v>
      </c>
      <c r="AJ53">
        <f t="shared" si="2"/>
        <v>2</v>
      </c>
      <c r="AK53" t="s">
        <v>307</v>
      </c>
    </row>
    <row r="54" spans="1:37" x14ac:dyDescent="0.25">
      <c r="A54" s="1">
        <v>50</v>
      </c>
      <c r="B54" s="1" t="s">
        <v>158</v>
      </c>
      <c r="C54" s="1" t="s">
        <v>16</v>
      </c>
      <c r="D54" s="1">
        <v>70</v>
      </c>
      <c r="E54" s="1">
        <v>6</v>
      </c>
      <c r="F54" s="21">
        <v>0</v>
      </c>
      <c r="G54" s="21">
        <v>1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>
        <f t="shared" si="2"/>
        <v>1</v>
      </c>
      <c r="AK54" t="s">
        <v>307</v>
      </c>
    </row>
    <row r="55" spans="1:37" x14ac:dyDescent="0.25">
      <c r="A55" s="1">
        <v>51</v>
      </c>
      <c r="B55" s="1" t="s">
        <v>160</v>
      </c>
      <c r="C55" s="1" t="s">
        <v>16</v>
      </c>
      <c r="D55" s="1">
        <v>69</v>
      </c>
      <c r="E55" s="1">
        <v>9</v>
      </c>
      <c r="F55" s="21">
        <v>0</v>
      </c>
      <c r="G55" s="21">
        <v>1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1</v>
      </c>
      <c r="T55" s="21">
        <v>0</v>
      </c>
      <c r="U55" s="21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1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>
        <f t="shared" si="2"/>
        <v>4</v>
      </c>
      <c r="AK55" t="s">
        <v>307</v>
      </c>
    </row>
    <row r="56" spans="1:37" x14ac:dyDescent="0.25">
      <c r="A56" s="1">
        <v>52</v>
      </c>
      <c r="B56" s="1" t="s">
        <v>162</v>
      </c>
      <c r="C56" s="1" t="s">
        <v>16</v>
      </c>
      <c r="D56" s="1">
        <v>72</v>
      </c>
      <c r="E56" s="1">
        <v>6</v>
      </c>
      <c r="F56" s="21">
        <v>0</v>
      </c>
      <c r="G56" s="21">
        <v>1</v>
      </c>
      <c r="H56" s="21">
        <v>0</v>
      </c>
      <c r="I56" s="21">
        <v>0</v>
      </c>
      <c r="J56" s="21">
        <v>0</v>
      </c>
      <c r="K56" s="21">
        <v>1</v>
      </c>
      <c r="L56" s="21">
        <v>1</v>
      </c>
      <c r="M56" s="21">
        <v>1</v>
      </c>
      <c r="N56" s="21">
        <v>0</v>
      </c>
      <c r="O56" s="21">
        <v>0</v>
      </c>
      <c r="P56" s="21">
        <v>1</v>
      </c>
      <c r="Q56" s="21">
        <v>0</v>
      </c>
      <c r="R56" s="21">
        <v>0</v>
      </c>
      <c r="S56" s="21">
        <v>1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1</v>
      </c>
      <c r="Z56" s="21">
        <v>0</v>
      </c>
      <c r="AA56" s="21">
        <v>0</v>
      </c>
      <c r="AB56" s="21">
        <v>1</v>
      </c>
      <c r="AC56" s="21">
        <v>0</v>
      </c>
      <c r="AD56" s="21">
        <v>1</v>
      </c>
      <c r="AE56" s="21">
        <v>1</v>
      </c>
      <c r="AF56" s="21">
        <v>0</v>
      </c>
      <c r="AG56" s="21">
        <v>0</v>
      </c>
      <c r="AH56" s="21">
        <v>1</v>
      </c>
      <c r="AI56" s="21">
        <v>0</v>
      </c>
      <c r="AJ56">
        <f t="shared" si="2"/>
        <v>11</v>
      </c>
      <c r="AK56" t="s">
        <v>308</v>
      </c>
    </row>
    <row r="57" spans="1:37" x14ac:dyDescent="0.25">
      <c r="A57" s="1">
        <v>53</v>
      </c>
      <c r="B57" s="1" t="s">
        <v>164</v>
      </c>
      <c r="C57" s="1" t="s">
        <v>16</v>
      </c>
      <c r="D57" s="1">
        <v>74</v>
      </c>
      <c r="E57" s="1">
        <v>0</v>
      </c>
      <c r="F57" s="21">
        <v>0</v>
      </c>
      <c r="G57" s="21">
        <v>1</v>
      </c>
      <c r="H57" s="21">
        <v>1</v>
      </c>
      <c r="I57" s="21">
        <v>0</v>
      </c>
      <c r="J57" s="21">
        <v>1</v>
      </c>
      <c r="K57" s="21">
        <v>0</v>
      </c>
      <c r="L57" s="21">
        <v>0</v>
      </c>
      <c r="M57" s="21">
        <v>1</v>
      </c>
      <c r="N57" s="21">
        <v>0</v>
      </c>
      <c r="O57" s="21">
        <v>1</v>
      </c>
      <c r="P57" s="21">
        <v>1</v>
      </c>
      <c r="Q57" s="21">
        <v>0</v>
      </c>
      <c r="R57" s="21">
        <v>1</v>
      </c>
      <c r="S57" s="21">
        <v>1</v>
      </c>
      <c r="T57" s="21">
        <v>0</v>
      </c>
      <c r="U57" s="21">
        <v>1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1</v>
      </c>
      <c r="AB57" s="21">
        <v>1</v>
      </c>
      <c r="AC57" s="21">
        <v>0</v>
      </c>
      <c r="AD57" s="21">
        <v>1</v>
      </c>
      <c r="AE57" s="21">
        <v>1</v>
      </c>
      <c r="AF57" s="21">
        <v>0</v>
      </c>
      <c r="AG57" s="21">
        <v>1</v>
      </c>
      <c r="AH57" s="21">
        <v>1</v>
      </c>
      <c r="AI57" s="21">
        <v>1</v>
      </c>
      <c r="AJ57">
        <f t="shared" si="2"/>
        <v>16</v>
      </c>
      <c r="AK57" t="s">
        <v>308</v>
      </c>
    </row>
    <row r="58" spans="1:37" x14ac:dyDescent="0.25">
      <c r="A58" s="1">
        <v>54</v>
      </c>
      <c r="B58" s="1" t="s">
        <v>166</v>
      </c>
      <c r="C58" s="1" t="s">
        <v>16</v>
      </c>
      <c r="D58" s="1">
        <v>92</v>
      </c>
      <c r="E58" s="1">
        <v>0</v>
      </c>
      <c r="F58" s="21">
        <v>0</v>
      </c>
      <c r="G58" s="21">
        <v>0</v>
      </c>
      <c r="H58" s="21">
        <v>1</v>
      </c>
      <c r="I58" s="21">
        <v>0</v>
      </c>
      <c r="J58" s="21">
        <v>1</v>
      </c>
      <c r="K58" s="21">
        <v>0</v>
      </c>
      <c r="L58" s="21">
        <v>0</v>
      </c>
      <c r="M58" s="21">
        <v>1</v>
      </c>
      <c r="N58" s="21">
        <v>0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0</v>
      </c>
      <c r="U58" s="21">
        <v>1</v>
      </c>
      <c r="V58" s="21">
        <v>1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1</v>
      </c>
      <c r="AC58" s="21">
        <v>0</v>
      </c>
      <c r="AD58" s="21">
        <v>1</v>
      </c>
      <c r="AE58" s="21">
        <v>0</v>
      </c>
      <c r="AF58" s="21">
        <v>0</v>
      </c>
      <c r="AG58" s="21">
        <v>1</v>
      </c>
      <c r="AH58" s="21">
        <v>0</v>
      </c>
      <c r="AI58" s="21">
        <v>1</v>
      </c>
      <c r="AJ58">
        <f t="shared" si="2"/>
        <v>16</v>
      </c>
      <c r="AK58" t="s">
        <v>308</v>
      </c>
    </row>
    <row r="59" spans="1:37" x14ac:dyDescent="0.25">
      <c r="A59" s="1">
        <v>55</v>
      </c>
      <c r="B59" s="1" t="s">
        <v>168</v>
      </c>
      <c r="C59" s="1" t="s">
        <v>16</v>
      </c>
      <c r="D59" s="1">
        <v>86</v>
      </c>
      <c r="E59" s="1">
        <v>6</v>
      </c>
      <c r="F59" s="21">
        <v>0</v>
      </c>
      <c r="G59" s="21">
        <v>1</v>
      </c>
      <c r="H59" s="21">
        <v>0</v>
      </c>
      <c r="I59" s="21">
        <v>0</v>
      </c>
      <c r="J59" s="21">
        <v>0</v>
      </c>
      <c r="K59" s="21">
        <v>1</v>
      </c>
      <c r="L59" s="21">
        <v>0</v>
      </c>
      <c r="M59" s="21">
        <v>1</v>
      </c>
      <c r="N59" s="21">
        <v>0</v>
      </c>
      <c r="O59" s="21">
        <v>0</v>
      </c>
      <c r="P59" s="21">
        <v>0</v>
      </c>
      <c r="Q59" s="21">
        <v>0</v>
      </c>
      <c r="R59" s="21">
        <v>1</v>
      </c>
      <c r="S59" s="21">
        <v>0</v>
      </c>
      <c r="T59" s="21">
        <v>0</v>
      </c>
      <c r="U59" s="21">
        <v>1</v>
      </c>
      <c r="V59" s="21">
        <v>0</v>
      </c>
      <c r="W59" s="21">
        <v>0</v>
      </c>
      <c r="X59" s="21">
        <v>0</v>
      </c>
      <c r="Y59" s="21">
        <v>1</v>
      </c>
      <c r="Z59" s="21">
        <v>0</v>
      </c>
      <c r="AA59" s="21">
        <v>0</v>
      </c>
      <c r="AB59" s="21">
        <v>1</v>
      </c>
      <c r="AC59" s="21">
        <v>0</v>
      </c>
      <c r="AD59" s="21">
        <v>0</v>
      </c>
      <c r="AE59" s="21">
        <v>1</v>
      </c>
      <c r="AF59" s="21">
        <v>0</v>
      </c>
      <c r="AG59" s="21">
        <v>0</v>
      </c>
      <c r="AH59" s="21">
        <v>0</v>
      </c>
      <c r="AI59" s="21">
        <v>1</v>
      </c>
      <c r="AJ59">
        <f t="shared" si="2"/>
        <v>9</v>
      </c>
      <c r="AK59" t="s">
        <v>307</v>
      </c>
    </row>
    <row r="60" spans="1:37" x14ac:dyDescent="0.25">
      <c r="A60" s="1">
        <v>56</v>
      </c>
      <c r="B60" s="1" t="s">
        <v>171</v>
      </c>
      <c r="C60" s="1" t="s">
        <v>16</v>
      </c>
      <c r="D60" s="1">
        <v>65</v>
      </c>
      <c r="E60" s="1">
        <v>2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1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1</v>
      </c>
      <c r="AE60" s="21">
        <v>0</v>
      </c>
      <c r="AF60" s="21">
        <v>0</v>
      </c>
      <c r="AG60" s="21">
        <v>1</v>
      </c>
      <c r="AH60" s="21">
        <v>1</v>
      </c>
      <c r="AI60" s="21">
        <v>0</v>
      </c>
      <c r="AJ60">
        <f t="shared" si="2"/>
        <v>5</v>
      </c>
      <c r="AK60" t="s">
        <v>307</v>
      </c>
    </row>
    <row r="61" spans="1:37" x14ac:dyDescent="0.25">
      <c r="A61" s="1">
        <v>57</v>
      </c>
      <c r="B61" s="1" t="s">
        <v>173</v>
      </c>
      <c r="C61" s="1" t="s">
        <v>16</v>
      </c>
      <c r="D61" s="1">
        <v>74</v>
      </c>
      <c r="E61" s="1">
        <v>0</v>
      </c>
      <c r="F61" s="21">
        <v>0</v>
      </c>
      <c r="G61" s="21">
        <v>1</v>
      </c>
      <c r="H61" s="21">
        <v>0</v>
      </c>
      <c r="I61" s="21">
        <v>0</v>
      </c>
      <c r="J61" s="21">
        <v>0</v>
      </c>
      <c r="K61" s="21">
        <v>1</v>
      </c>
      <c r="L61" s="21">
        <v>0</v>
      </c>
      <c r="M61" s="21">
        <v>1</v>
      </c>
      <c r="N61" s="21">
        <v>0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0</v>
      </c>
      <c r="U61" s="21">
        <v>1</v>
      </c>
      <c r="V61" s="21">
        <v>0</v>
      </c>
      <c r="W61" s="21">
        <v>1</v>
      </c>
      <c r="X61" s="21">
        <v>0</v>
      </c>
      <c r="Y61" s="21">
        <v>1</v>
      </c>
      <c r="Z61" s="21">
        <v>0</v>
      </c>
      <c r="AA61" s="21">
        <v>1</v>
      </c>
      <c r="AB61" s="21">
        <v>1</v>
      </c>
      <c r="AC61" s="21">
        <v>0</v>
      </c>
      <c r="AD61" s="21">
        <v>1</v>
      </c>
      <c r="AE61" s="21">
        <v>1</v>
      </c>
      <c r="AF61" s="21">
        <v>0</v>
      </c>
      <c r="AG61" s="21">
        <v>0</v>
      </c>
      <c r="AH61" s="21">
        <v>0</v>
      </c>
      <c r="AI61" s="21">
        <v>0</v>
      </c>
      <c r="AJ61">
        <f t="shared" si="2"/>
        <v>15</v>
      </c>
      <c r="AK61" t="s">
        <v>308</v>
      </c>
    </row>
    <row r="62" spans="1:37" x14ac:dyDescent="0.25">
      <c r="A62" s="1">
        <v>58</v>
      </c>
      <c r="B62" s="1" t="s">
        <v>175</v>
      </c>
      <c r="C62" s="1" t="s">
        <v>16</v>
      </c>
      <c r="D62" s="1">
        <v>64</v>
      </c>
      <c r="E62" s="1">
        <v>7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>
        <f t="shared" si="2"/>
        <v>0</v>
      </c>
      <c r="AK62" t="s">
        <v>307</v>
      </c>
    </row>
    <row r="63" spans="1:37" x14ac:dyDescent="0.25">
      <c r="A63" s="1">
        <v>59</v>
      </c>
      <c r="B63" s="1" t="s">
        <v>177</v>
      </c>
      <c r="C63" s="1" t="s">
        <v>16</v>
      </c>
      <c r="D63" s="1">
        <v>62</v>
      </c>
      <c r="E63" s="1">
        <v>9</v>
      </c>
      <c r="F63" s="21">
        <v>1</v>
      </c>
      <c r="G63" s="21">
        <v>1</v>
      </c>
      <c r="H63" s="21">
        <v>1</v>
      </c>
      <c r="I63" s="21">
        <v>0</v>
      </c>
      <c r="J63" s="21">
        <v>0</v>
      </c>
      <c r="K63" s="21">
        <v>1</v>
      </c>
      <c r="L63" s="21">
        <v>0</v>
      </c>
      <c r="M63" s="21">
        <v>1</v>
      </c>
      <c r="N63" s="21">
        <v>0</v>
      </c>
      <c r="O63" s="21">
        <v>1</v>
      </c>
      <c r="P63" s="21">
        <v>1</v>
      </c>
      <c r="Q63" s="21">
        <v>1</v>
      </c>
      <c r="R63" s="21">
        <v>1</v>
      </c>
      <c r="S63" s="21">
        <v>0</v>
      </c>
      <c r="T63" s="21">
        <v>0</v>
      </c>
      <c r="U63" s="21">
        <v>1</v>
      </c>
      <c r="V63" s="21">
        <v>0</v>
      </c>
      <c r="W63" s="21">
        <v>1</v>
      </c>
      <c r="X63" s="21">
        <v>0</v>
      </c>
      <c r="Y63" s="21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21">
        <v>1</v>
      </c>
      <c r="AF63" s="21">
        <v>0</v>
      </c>
      <c r="AG63" s="21">
        <v>1</v>
      </c>
      <c r="AH63" s="21">
        <v>0</v>
      </c>
      <c r="AI63" s="21">
        <v>1</v>
      </c>
      <c r="AJ63">
        <f t="shared" si="2"/>
        <v>20</v>
      </c>
      <c r="AK63" t="s">
        <v>308</v>
      </c>
    </row>
    <row r="64" spans="1:37" x14ac:dyDescent="0.25">
      <c r="A64" s="1">
        <v>60</v>
      </c>
      <c r="B64" s="1" t="s">
        <v>179</v>
      </c>
      <c r="C64" s="1" t="s">
        <v>19</v>
      </c>
      <c r="D64" s="1">
        <v>66</v>
      </c>
      <c r="E64" s="1">
        <v>6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1</v>
      </c>
      <c r="L64" s="21">
        <v>0</v>
      </c>
      <c r="M64" s="21">
        <v>0</v>
      </c>
      <c r="N64" s="21">
        <v>0</v>
      </c>
      <c r="O64" s="21">
        <v>0</v>
      </c>
      <c r="P64" s="21">
        <v>1</v>
      </c>
      <c r="Q64" s="21">
        <v>0</v>
      </c>
      <c r="R64" s="21">
        <v>1</v>
      </c>
      <c r="S64" s="21">
        <v>0</v>
      </c>
      <c r="T64" s="21">
        <v>0</v>
      </c>
      <c r="U64" s="21">
        <v>1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1</v>
      </c>
      <c r="AJ64">
        <f t="shared" si="2"/>
        <v>5</v>
      </c>
      <c r="AK64" t="s">
        <v>307</v>
      </c>
    </row>
    <row r="65" spans="1:37" x14ac:dyDescent="0.25">
      <c r="A65" s="1">
        <v>61</v>
      </c>
      <c r="B65" s="1" t="s">
        <v>181</v>
      </c>
      <c r="C65" s="1" t="s">
        <v>16</v>
      </c>
      <c r="D65" s="1">
        <v>70</v>
      </c>
      <c r="E65" s="1">
        <v>2</v>
      </c>
      <c r="F65" s="21">
        <v>0</v>
      </c>
      <c r="G65" s="21">
        <v>0</v>
      </c>
      <c r="H65" s="21">
        <v>0</v>
      </c>
      <c r="I65" s="21">
        <v>1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1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>
        <f t="shared" si="2"/>
        <v>2</v>
      </c>
      <c r="AK65" t="s">
        <v>307</v>
      </c>
    </row>
    <row r="66" spans="1:37" x14ac:dyDescent="0.25">
      <c r="A66" s="1">
        <v>62</v>
      </c>
      <c r="B66" s="1" t="s">
        <v>183</v>
      </c>
      <c r="C66" s="1" t="s">
        <v>19</v>
      </c>
      <c r="D66" s="1">
        <v>77</v>
      </c>
      <c r="E66" s="1">
        <v>6</v>
      </c>
      <c r="F66" s="21">
        <v>0</v>
      </c>
      <c r="G66" s="21">
        <v>0</v>
      </c>
      <c r="H66" s="21">
        <v>0</v>
      </c>
      <c r="I66" s="21">
        <v>0</v>
      </c>
      <c r="J66" s="21">
        <v>1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1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1</v>
      </c>
      <c r="AF66" s="21">
        <v>0</v>
      </c>
      <c r="AG66" s="21">
        <v>0</v>
      </c>
      <c r="AH66" s="21">
        <v>1</v>
      </c>
      <c r="AI66" s="21">
        <v>1</v>
      </c>
      <c r="AJ66">
        <f t="shared" si="2"/>
        <v>5</v>
      </c>
      <c r="AK66" t="s">
        <v>307</v>
      </c>
    </row>
    <row r="67" spans="1:37" x14ac:dyDescent="0.25">
      <c r="A67" s="1">
        <v>63</v>
      </c>
      <c r="B67" s="1" t="s">
        <v>185</v>
      </c>
      <c r="C67" s="1" t="s">
        <v>16</v>
      </c>
      <c r="D67" s="1">
        <v>69</v>
      </c>
      <c r="E67" s="1">
        <v>8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1</v>
      </c>
      <c r="AD67" s="21">
        <v>1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>
        <f t="shared" si="2"/>
        <v>2</v>
      </c>
      <c r="AK67" t="s">
        <v>307</v>
      </c>
    </row>
    <row r="68" spans="1:37" x14ac:dyDescent="0.25">
      <c r="A68" s="1">
        <v>64</v>
      </c>
      <c r="B68" s="1" t="s">
        <v>337</v>
      </c>
      <c r="C68" s="1" t="s">
        <v>16</v>
      </c>
      <c r="D68" s="1">
        <v>64</v>
      </c>
      <c r="E68" s="1">
        <v>11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1</v>
      </c>
      <c r="N68" s="21">
        <v>0</v>
      </c>
      <c r="O68" s="21">
        <v>0</v>
      </c>
      <c r="P68" s="21">
        <v>1</v>
      </c>
      <c r="Q68" s="21">
        <v>1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1</v>
      </c>
      <c r="AE68" s="21">
        <v>1</v>
      </c>
      <c r="AF68" s="21">
        <v>0</v>
      </c>
      <c r="AG68" s="21">
        <v>0</v>
      </c>
      <c r="AH68" s="21">
        <v>1</v>
      </c>
      <c r="AI68" s="21">
        <v>1</v>
      </c>
      <c r="AJ68">
        <f t="shared" si="2"/>
        <v>7</v>
      </c>
      <c r="AK68" t="s">
        <v>311</v>
      </c>
    </row>
    <row r="69" spans="1:37" x14ac:dyDescent="0.25">
      <c r="A69" s="1">
        <v>65</v>
      </c>
      <c r="B69" s="1" t="s">
        <v>339</v>
      </c>
      <c r="C69" s="1" t="s">
        <v>19</v>
      </c>
      <c r="D69" s="1">
        <v>67</v>
      </c>
      <c r="E69" s="1">
        <v>9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1</v>
      </c>
      <c r="M69" s="21">
        <v>0</v>
      </c>
      <c r="N69" s="21">
        <v>0</v>
      </c>
      <c r="O69" s="21">
        <v>0</v>
      </c>
      <c r="P69" s="21">
        <v>0</v>
      </c>
      <c r="Q69" s="21">
        <v>1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1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1</v>
      </c>
      <c r="AJ69">
        <f t="shared" si="2"/>
        <v>4</v>
      </c>
      <c r="AK69" t="s">
        <v>311</v>
      </c>
    </row>
    <row r="70" spans="1:37" x14ac:dyDescent="0.25">
      <c r="A70" s="1"/>
      <c r="B70" s="1"/>
      <c r="C70" s="1"/>
      <c r="D70" s="1"/>
      <c r="E70" s="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</row>
    <row r="71" spans="1:37" x14ac:dyDescent="0.25"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7" x14ac:dyDescent="0.25">
      <c r="F72" s="20">
        <v>1</v>
      </c>
      <c r="G72" s="20">
        <v>2</v>
      </c>
      <c r="H72" s="20">
        <v>3</v>
      </c>
      <c r="I72" s="20">
        <v>4</v>
      </c>
      <c r="J72" s="19">
        <v>5</v>
      </c>
      <c r="K72" s="19">
        <v>6</v>
      </c>
      <c r="L72" s="20">
        <v>7</v>
      </c>
      <c r="M72" s="20">
        <v>8</v>
      </c>
      <c r="N72" s="20">
        <v>9</v>
      </c>
      <c r="O72" s="20">
        <v>10</v>
      </c>
      <c r="P72" s="19">
        <v>11</v>
      </c>
      <c r="Q72" s="20">
        <v>12</v>
      </c>
      <c r="R72" s="19">
        <v>13</v>
      </c>
      <c r="S72" s="20">
        <v>14</v>
      </c>
      <c r="T72" s="20">
        <v>15</v>
      </c>
      <c r="U72" s="19">
        <v>16</v>
      </c>
      <c r="V72" s="20">
        <v>17</v>
      </c>
      <c r="W72" s="20">
        <v>18</v>
      </c>
      <c r="X72" s="19">
        <v>19</v>
      </c>
      <c r="Y72" s="19">
        <v>20</v>
      </c>
      <c r="Z72" s="19">
        <v>21</v>
      </c>
      <c r="AA72" s="20">
        <v>22</v>
      </c>
      <c r="AB72" s="20">
        <v>23</v>
      </c>
      <c r="AC72" s="19">
        <v>24</v>
      </c>
      <c r="AD72" s="19">
        <v>25</v>
      </c>
      <c r="AE72" s="19">
        <v>26</v>
      </c>
      <c r="AF72" s="19">
        <v>27</v>
      </c>
      <c r="AG72" s="19">
        <v>28</v>
      </c>
      <c r="AH72" s="19">
        <v>29</v>
      </c>
      <c r="AI72" s="19">
        <v>30</v>
      </c>
    </row>
    <row r="73" spans="1:37" ht="270" x14ac:dyDescent="0.25">
      <c r="F73" s="18" t="s">
        <v>313</v>
      </c>
      <c r="G73" s="17" t="s">
        <v>314</v>
      </c>
      <c r="H73" s="17" t="s">
        <v>315</v>
      </c>
      <c r="I73" s="17" t="s">
        <v>316</v>
      </c>
      <c r="J73" s="17" t="s">
        <v>317</v>
      </c>
      <c r="K73" s="17" t="s">
        <v>318</v>
      </c>
      <c r="L73" s="17" t="s">
        <v>319</v>
      </c>
      <c r="M73" s="17" t="s">
        <v>320</v>
      </c>
      <c r="N73" s="17" t="s">
        <v>321</v>
      </c>
      <c r="O73" s="17" t="s">
        <v>322</v>
      </c>
      <c r="P73" s="17" t="s">
        <v>323</v>
      </c>
      <c r="Q73" s="17" t="s">
        <v>324</v>
      </c>
      <c r="R73" s="17" t="s">
        <v>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78"/>
  <sheetViews>
    <sheetView topLeftCell="A59" workbookViewId="0">
      <selection activeCell="L78" sqref="L78"/>
    </sheetView>
  </sheetViews>
  <sheetFormatPr defaultColWidth="11.42578125" defaultRowHeight="15" x14ac:dyDescent="0.25"/>
  <cols>
    <col min="1" max="1" width="7" customWidth="1"/>
    <col min="2" max="2" width="6.42578125" customWidth="1"/>
    <col min="3" max="3" width="5.28515625" customWidth="1"/>
    <col min="4" max="4" width="7" customWidth="1"/>
    <col min="5" max="5" width="6.42578125" customWidth="1"/>
    <col min="11" max="11" width="14.5703125" customWidth="1"/>
  </cols>
  <sheetData>
    <row r="10" spans="1:12" x14ac:dyDescent="0.25">
      <c r="A10" t="s">
        <v>194</v>
      </c>
      <c r="B10" t="s">
        <v>1</v>
      </c>
      <c r="C10" t="s">
        <v>2</v>
      </c>
      <c r="D10" t="s">
        <v>3</v>
      </c>
      <c r="E10" t="s">
        <v>195</v>
      </c>
      <c r="F10" t="s">
        <v>326</v>
      </c>
      <c r="G10" t="s">
        <v>327</v>
      </c>
      <c r="H10" t="s">
        <v>328</v>
      </c>
      <c r="I10" t="s">
        <v>329</v>
      </c>
      <c r="J10" t="s">
        <v>330</v>
      </c>
      <c r="K10" t="s">
        <v>331</v>
      </c>
      <c r="L10" t="s">
        <v>332</v>
      </c>
    </row>
    <row r="11" spans="1:12" x14ac:dyDescent="0.25">
      <c r="A11" s="1"/>
    </row>
    <row r="12" spans="1:12" x14ac:dyDescent="0.25">
      <c r="A12" s="1"/>
    </row>
    <row r="13" spans="1:12" x14ac:dyDescent="0.25">
      <c r="A13" s="1"/>
    </row>
    <row r="14" spans="1:12" x14ac:dyDescent="0.25">
      <c r="A14" s="22">
        <v>1</v>
      </c>
      <c r="B14" s="23" t="s">
        <v>15</v>
      </c>
      <c r="C14" s="23" t="s">
        <v>16</v>
      </c>
      <c r="D14" s="23">
        <v>59</v>
      </c>
      <c r="E14" s="23">
        <v>12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t="s">
        <v>63</v>
      </c>
    </row>
    <row r="15" spans="1:12" x14ac:dyDescent="0.25">
      <c r="A15" s="22">
        <v>2</v>
      </c>
      <c r="B15" s="23" t="s">
        <v>18</v>
      </c>
      <c r="C15" s="23" t="s">
        <v>19</v>
      </c>
      <c r="D15" s="23">
        <v>69</v>
      </c>
      <c r="E15" s="23">
        <v>9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t="s">
        <v>63</v>
      </c>
    </row>
    <row r="16" spans="1:12" x14ac:dyDescent="0.25">
      <c r="A16" s="1">
        <v>3</v>
      </c>
      <c r="B16" t="s">
        <v>21</v>
      </c>
      <c r="C16" t="s">
        <v>16</v>
      </c>
      <c r="D16">
        <v>55</v>
      </c>
      <c r="E16">
        <v>12</v>
      </c>
    </row>
    <row r="17" spans="1:12" x14ac:dyDescent="0.25">
      <c r="A17" s="1">
        <v>4</v>
      </c>
      <c r="B17" t="s">
        <v>22</v>
      </c>
      <c r="C17" t="s">
        <v>16</v>
      </c>
      <c r="D17">
        <v>57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63</v>
      </c>
    </row>
    <row r="18" spans="1:12" x14ac:dyDescent="0.25">
      <c r="A18" s="22">
        <v>5</v>
      </c>
      <c r="B18" s="23" t="s">
        <v>24</v>
      </c>
      <c r="C18" s="23" t="s">
        <v>16</v>
      </c>
      <c r="D18" s="23">
        <v>61</v>
      </c>
      <c r="E18" s="23">
        <v>9</v>
      </c>
      <c r="F18" s="23">
        <v>0</v>
      </c>
      <c r="G18" s="23">
        <v>0</v>
      </c>
      <c r="H18" s="23">
        <v>0</v>
      </c>
      <c r="I18" s="23">
        <v>0</v>
      </c>
      <c r="J18" s="23">
        <v>1</v>
      </c>
      <c r="K18" s="23">
        <v>0</v>
      </c>
      <c r="L18" t="s">
        <v>333</v>
      </c>
    </row>
    <row r="19" spans="1:12" x14ac:dyDescent="0.25">
      <c r="A19" s="22">
        <v>6</v>
      </c>
      <c r="B19" s="23" t="s">
        <v>26</v>
      </c>
      <c r="C19" s="23" t="s">
        <v>19</v>
      </c>
      <c r="D19" s="23">
        <v>65</v>
      </c>
      <c r="E19" s="23">
        <v>11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t="s">
        <v>63</v>
      </c>
    </row>
    <row r="20" spans="1:12" x14ac:dyDescent="0.25">
      <c r="A20" s="1">
        <v>7</v>
      </c>
      <c r="B20" t="s">
        <v>28</v>
      </c>
      <c r="C20" t="s">
        <v>16</v>
      </c>
      <c r="D20">
        <v>75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63</v>
      </c>
    </row>
    <row r="21" spans="1:12" x14ac:dyDescent="0.25">
      <c r="A21" s="1">
        <v>8</v>
      </c>
      <c r="B21" t="s">
        <v>30</v>
      </c>
      <c r="C21" t="s">
        <v>16</v>
      </c>
      <c r="D21">
        <v>70</v>
      </c>
      <c r="E21">
        <v>9</v>
      </c>
    </row>
    <row r="22" spans="1:12" x14ac:dyDescent="0.25">
      <c r="A22" s="22">
        <v>9</v>
      </c>
      <c r="B22" s="23" t="s">
        <v>31</v>
      </c>
      <c r="C22" s="23" t="s">
        <v>16</v>
      </c>
      <c r="D22" s="23">
        <v>68</v>
      </c>
      <c r="E22" s="23">
        <v>5</v>
      </c>
      <c r="F22" s="23">
        <v>0</v>
      </c>
      <c r="G22" s="23">
        <v>0</v>
      </c>
      <c r="H22" s="23">
        <v>0</v>
      </c>
      <c r="I22" s="23">
        <v>0</v>
      </c>
      <c r="J22" s="23">
        <v>1</v>
      </c>
      <c r="K22" s="23">
        <v>0</v>
      </c>
      <c r="L22" t="s">
        <v>333</v>
      </c>
    </row>
    <row r="23" spans="1:12" x14ac:dyDescent="0.25">
      <c r="A23" s="22">
        <v>10</v>
      </c>
      <c r="B23" s="23" t="s">
        <v>33</v>
      </c>
      <c r="C23" s="23" t="s">
        <v>16</v>
      </c>
      <c r="D23" s="23">
        <v>63</v>
      </c>
      <c r="E23" s="23">
        <v>9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t="s">
        <v>63</v>
      </c>
    </row>
    <row r="24" spans="1:12" x14ac:dyDescent="0.25">
      <c r="A24" s="16">
        <v>11</v>
      </c>
      <c r="B24" s="15" t="s">
        <v>35</v>
      </c>
      <c r="C24" s="15" t="s">
        <v>16</v>
      </c>
      <c r="D24" s="15">
        <v>80</v>
      </c>
      <c r="E24" s="15"/>
    </row>
    <row r="25" spans="1:12" x14ac:dyDescent="0.25">
      <c r="A25" s="16">
        <v>12</v>
      </c>
      <c r="B25" s="15" t="s">
        <v>36</v>
      </c>
      <c r="C25" s="15" t="s">
        <v>19</v>
      </c>
      <c r="D25" s="15">
        <v>82</v>
      </c>
      <c r="E25" s="15">
        <v>6</v>
      </c>
    </row>
    <row r="26" spans="1:12" x14ac:dyDescent="0.25">
      <c r="A26" s="9">
        <v>13</v>
      </c>
      <c r="B26" s="10" t="s">
        <v>37</v>
      </c>
      <c r="C26" s="10" t="s">
        <v>16</v>
      </c>
      <c r="D26" s="10">
        <v>75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t="s">
        <v>63</v>
      </c>
    </row>
    <row r="27" spans="1:12" x14ac:dyDescent="0.25">
      <c r="A27" s="1">
        <v>14</v>
      </c>
      <c r="B27" t="s">
        <v>40</v>
      </c>
      <c r="C27" t="s">
        <v>19</v>
      </c>
      <c r="D27">
        <v>67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63</v>
      </c>
    </row>
    <row r="28" spans="1:12" x14ac:dyDescent="0.25">
      <c r="A28" s="1">
        <v>15</v>
      </c>
      <c r="B28" t="s">
        <v>42</v>
      </c>
      <c r="C28" t="s">
        <v>16</v>
      </c>
      <c r="D28">
        <v>65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63</v>
      </c>
    </row>
    <row r="29" spans="1:12" x14ac:dyDescent="0.25">
      <c r="A29" s="1">
        <v>16</v>
      </c>
      <c r="B29" t="s">
        <v>44</v>
      </c>
      <c r="C29" t="s">
        <v>16</v>
      </c>
      <c r="D29">
        <v>76</v>
      </c>
      <c r="E29">
        <v>6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 t="s">
        <v>333</v>
      </c>
    </row>
    <row r="30" spans="1:12" x14ac:dyDescent="0.25">
      <c r="A30" s="22">
        <v>17</v>
      </c>
      <c r="B30" s="23" t="s">
        <v>47</v>
      </c>
      <c r="C30" s="23" t="s">
        <v>16</v>
      </c>
      <c r="D30" s="23">
        <v>72</v>
      </c>
      <c r="E30" s="23">
        <v>9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 t="s">
        <v>63</v>
      </c>
    </row>
    <row r="31" spans="1:12" x14ac:dyDescent="0.25">
      <c r="A31" s="1">
        <v>18</v>
      </c>
      <c r="B31" t="s">
        <v>49</v>
      </c>
      <c r="C31" t="s">
        <v>16</v>
      </c>
      <c r="D31">
        <v>71</v>
      </c>
      <c r="E31">
        <v>9</v>
      </c>
    </row>
    <row r="32" spans="1:12" x14ac:dyDescent="0.25">
      <c r="A32" s="22">
        <v>19</v>
      </c>
      <c r="B32" s="23" t="s">
        <v>51</v>
      </c>
      <c r="C32" s="23" t="s">
        <v>16</v>
      </c>
      <c r="D32" s="23">
        <v>78</v>
      </c>
      <c r="E32" s="23">
        <v>5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 t="s">
        <v>63</v>
      </c>
    </row>
    <row r="33" spans="1:12" x14ac:dyDescent="0.25">
      <c r="A33" s="1">
        <v>20</v>
      </c>
      <c r="B33" s="24" t="s">
        <v>55</v>
      </c>
      <c r="C33" s="24" t="s">
        <v>19</v>
      </c>
      <c r="D33" s="24">
        <v>87</v>
      </c>
      <c r="E33" s="24">
        <v>5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t="s">
        <v>63</v>
      </c>
    </row>
    <row r="34" spans="1:12" x14ac:dyDescent="0.25">
      <c r="A34" s="1">
        <v>21</v>
      </c>
      <c r="B34" s="24" t="s">
        <v>60</v>
      </c>
      <c r="C34" s="24" t="s">
        <v>16</v>
      </c>
      <c r="D34" s="24">
        <v>78</v>
      </c>
      <c r="E34" s="24">
        <v>5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t="s">
        <v>63</v>
      </c>
    </row>
    <row r="35" spans="1:12" x14ac:dyDescent="0.25">
      <c r="A35" s="1">
        <v>22</v>
      </c>
      <c r="B35" s="24" t="s">
        <v>62</v>
      </c>
      <c r="C35" s="24" t="s">
        <v>16</v>
      </c>
      <c r="D35" s="24">
        <v>68</v>
      </c>
      <c r="E35" s="24">
        <v>16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t="s">
        <v>63</v>
      </c>
    </row>
    <row r="36" spans="1:12" x14ac:dyDescent="0.25">
      <c r="A36" s="1">
        <v>23</v>
      </c>
      <c r="B36" s="24" t="s">
        <v>66</v>
      </c>
      <c r="C36" s="24" t="s">
        <v>16</v>
      </c>
      <c r="D36" s="24">
        <v>64</v>
      </c>
      <c r="E36" s="24">
        <v>12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t="s">
        <v>63</v>
      </c>
    </row>
    <row r="37" spans="1:12" x14ac:dyDescent="0.25">
      <c r="A37" s="1">
        <v>24</v>
      </c>
      <c r="B37" s="24" t="s">
        <v>69</v>
      </c>
      <c r="C37" s="24" t="s">
        <v>19</v>
      </c>
      <c r="D37" s="24">
        <v>62</v>
      </c>
      <c r="E37" s="24">
        <v>16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t="s">
        <v>63</v>
      </c>
    </row>
    <row r="38" spans="1:12" x14ac:dyDescent="0.25">
      <c r="A38" s="22">
        <v>25</v>
      </c>
      <c r="B38" s="22" t="s">
        <v>73</v>
      </c>
      <c r="C38" s="22" t="s">
        <v>19</v>
      </c>
      <c r="D38" s="22">
        <v>50</v>
      </c>
      <c r="E38" s="22">
        <v>22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23" t="s">
        <v>63</v>
      </c>
    </row>
    <row r="39" spans="1:12" x14ac:dyDescent="0.25">
      <c r="A39" s="1">
        <v>26</v>
      </c>
      <c r="B39" s="1" t="s">
        <v>76</v>
      </c>
      <c r="C39" s="1" t="s">
        <v>19</v>
      </c>
      <c r="D39" s="1">
        <v>67</v>
      </c>
      <c r="E39" s="1">
        <v>11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t="s">
        <v>63</v>
      </c>
    </row>
    <row r="40" spans="1:12" x14ac:dyDescent="0.25">
      <c r="A40" s="1">
        <v>27</v>
      </c>
      <c r="B40" s="1" t="s">
        <v>81</v>
      </c>
      <c r="C40" s="1" t="s">
        <v>19</v>
      </c>
      <c r="D40" s="1">
        <v>65</v>
      </c>
      <c r="E40" s="1">
        <v>6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t="s">
        <v>63</v>
      </c>
    </row>
    <row r="41" spans="1:12" x14ac:dyDescent="0.25">
      <c r="A41" s="1">
        <v>28</v>
      </c>
      <c r="B41" s="1" t="s">
        <v>87</v>
      </c>
      <c r="C41" s="1" t="s">
        <v>19</v>
      </c>
      <c r="D41" s="1">
        <v>62</v>
      </c>
      <c r="E41" s="1">
        <v>4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t="s">
        <v>63</v>
      </c>
    </row>
    <row r="42" spans="1:12" x14ac:dyDescent="0.25">
      <c r="A42" s="1">
        <v>29</v>
      </c>
      <c r="B42" s="1" t="s">
        <v>91</v>
      </c>
      <c r="C42" s="1" t="s">
        <v>19</v>
      </c>
      <c r="D42" s="1">
        <v>64</v>
      </c>
      <c r="E42" s="1">
        <v>16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t="s">
        <v>63</v>
      </c>
    </row>
    <row r="43" spans="1:12" x14ac:dyDescent="0.25">
      <c r="A43" s="1">
        <v>30</v>
      </c>
      <c r="B43" s="1" t="s">
        <v>95</v>
      </c>
      <c r="C43" s="1" t="s">
        <v>19</v>
      </c>
      <c r="D43" s="1">
        <v>62</v>
      </c>
      <c r="E43" s="1">
        <v>16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t="s">
        <v>63</v>
      </c>
    </row>
    <row r="44" spans="1:12" x14ac:dyDescent="0.25">
      <c r="A44" s="22">
        <v>31</v>
      </c>
      <c r="B44" s="22" t="s">
        <v>97</v>
      </c>
      <c r="C44" s="22" t="s">
        <v>19</v>
      </c>
      <c r="D44" s="22">
        <v>71</v>
      </c>
      <c r="E44" s="22">
        <v>9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23" t="s">
        <v>63</v>
      </c>
    </row>
    <row r="45" spans="1:12" x14ac:dyDescent="0.25">
      <c r="A45" s="1">
        <v>32</v>
      </c>
      <c r="B45" s="1" t="s">
        <v>100</v>
      </c>
      <c r="C45" s="1" t="s">
        <v>19</v>
      </c>
      <c r="D45" s="1">
        <v>58</v>
      </c>
      <c r="E45" s="1">
        <v>12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t="s">
        <v>63</v>
      </c>
    </row>
    <row r="46" spans="1:12" x14ac:dyDescent="0.25">
      <c r="A46" s="1">
        <v>33</v>
      </c>
      <c r="B46" s="1" t="s">
        <v>104</v>
      </c>
      <c r="C46" s="1" t="s">
        <v>19</v>
      </c>
      <c r="D46" s="1">
        <v>70</v>
      </c>
      <c r="E46" s="1">
        <v>8</v>
      </c>
      <c r="F46" s="24">
        <v>0</v>
      </c>
      <c r="G46" s="24">
        <v>0</v>
      </c>
      <c r="H46" s="24">
        <v>0</v>
      </c>
      <c r="I46" s="24">
        <v>0</v>
      </c>
      <c r="J46" s="24">
        <v>1</v>
      </c>
      <c r="K46" s="24">
        <v>0</v>
      </c>
      <c r="L46" t="s">
        <v>333</v>
      </c>
    </row>
    <row r="47" spans="1:12" x14ac:dyDescent="0.25">
      <c r="A47" s="1">
        <v>34</v>
      </c>
      <c r="B47" s="1" t="s">
        <v>107</v>
      </c>
      <c r="C47" s="1" t="s">
        <v>16</v>
      </c>
      <c r="D47" s="1">
        <v>63</v>
      </c>
      <c r="E47" s="1">
        <v>9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t="s">
        <v>63</v>
      </c>
    </row>
    <row r="48" spans="1:12" x14ac:dyDescent="0.25">
      <c r="A48" s="1">
        <v>35</v>
      </c>
      <c r="B48" s="1" t="s">
        <v>112</v>
      </c>
      <c r="C48" s="1" t="s">
        <v>16</v>
      </c>
      <c r="D48" s="1">
        <v>68</v>
      </c>
      <c r="E48" s="1">
        <v>1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t="s">
        <v>63</v>
      </c>
    </row>
    <row r="49" spans="1:12" x14ac:dyDescent="0.25">
      <c r="A49" s="1">
        <v>36</v>
      </c>
      <c r="B49" s="1" t="s">
        <v>81</v>
      </c>
      <c r="C49" s="1" t="s">
        <v>16</v>
      </c>
      <c r="D49" s="1">
        <v>61</v>
      </c>
      <c r="E49" s="1">
        <v>12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t="s">
        <v>63</v>
      </c>
    </row>
    <row r="50" spans="1:12" x14ac:dyDescent="0.25">
      <c r="A50" s="1">
        <v>37</v>
      </c>
      <c r="B50" s="1" t="s">
        <v>120</v>
      </c>
      <c r="C50" s="1" t="s">
        <v>16</v>
      </c>
      <c r="D50" s="1">
        <v>64</v>
      </c>
      <c r="E50" s="1">
        <v>6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t="s">
        <v>63</v>
      </c>
    </row>
    <row r="51" spans="1:12" x14ac:dyDescent="0.25">
      <c r="A51" s="1">
        <v>38</v>
      </c>
      <c r="B51" s="1" t="s">
        <v>124</v>
      </c>
      <c r="C51" s="1" t="s">
        <v>19</v>
      </c>
      <c r="D51" s="1">
        <v>84</v>
      </c>
      <c r="E51" s="1">
        <v>0</v>
      </c>
      <c r="F51" s="24">
        <v>1</v>
      </c>
      <c r="G51" s="24">
        <v>0</v>
      </c>
      <c r="H51" s="24">
        <v>1</v>
      </c>
      <c r="I51" s="24">
        <v>0</v>
      </c>
      <c r="J51" s="24">
        <v>1</v>
      </c>
      <c r="K51" s="24">
        <v>0</v>
      </c>
      <c r="L51" t="s">
        <v>334</v>
      </c>
    </row>
    <row r="52" spans="1:12" x14ac:dyDescent="0.25">
      <c r="A52" s="1">
        <v>39</v>
      </c>
      <c r="B52" s="1" t="s">
        <v>128</v>
      </c>
      <c r="C52" s="1" t="s">
        <v>16</v>
      </c>
      <c r="D52" s="1">
        <v>79</v>
      </c>
      <c r="E52" s="1">
        <v>6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t="s">
        <v>63</v>
      </c>
    </row>
    <row r="53" spans="1:12" x14ac:dyDescent="0.25">
      <c r="A53" s="1">
        <v>40</v>
      </c>
      <c r="B53" s="1" t="s">
        <v>130</v>
      </c>
      <c r="C53" s="1" t="s">
        <v>16</v>
      </c>
      <c r="D53" s="1">
        <v>60</v>
      </c>
      <c r="E53" s="1">
        <v>9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t="s">
        <v>63</v>
      </c>
    </row>
    <row r="54" spans="1:12" x14ac:dyDescent="0.25">
      <c r="A54" s="1">
        <v>41</v>
      </c>
      <c r="B54" s="1" t="s">
        <v>132</v>
      </c>
      <c r="C54" s="1" t="s">
        <v>16</v>
      </c>
      <c r="D54" s="1">
        <v>66</v>
      </c>
      <c r="E54" s="1">
        <v>16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t="s">
        <v>63</v>
      </c>
    </row>
    <row r="55" spans="1:12" x14ac:dyDescent="0.25">
      <c r="A55" s="1">
        <v>42</v>
      </c>
      <c r="B55" s="1" t="s">
        <v>134</v>
      </c>
      <c r="C55" s="1" t="s">
        <v>19</v>
      </c>
      <c r="D55" s="1">
        <v>79</v>
      </c>
      <c r="E55" s="1">
        <v>6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t="s">
        <v>63</v>
      </c>
    </row>
    <row r="56" spans="1:12" x14ac:dyDescent="0.25">
      <c r="A56" s="1">
        <v>43</v>
      </c>
      <c r="B56" s="1" t="s">
        <v>136</v>
      </c>
      <c r="C56" s="1" t="s">
        <v>16</v>
      </c>
      <c r="D56" s="1">
        <v>66</v>
      </c>
      <c r="E56" s="1">
        <v>5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t="s">
        <v>63</v>
      </c>
    </row>
    <row r="57" spans="1:12" x14ac:dyDescent="0.25">
      <c r="A57" s="1">
        <v>44</v>
      </c>
      <c r="B57" s="1" t="s">
        <v>138</v>
      </c>
      <c r="C57" s="1" t="s">
        <v>19</v>
      </c>
      <c r="D57" s="1">
        <v>65</v>
      </c>
      <c r="E57" s="1">
        <v>9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t="s">
        <v>63</v>
      </c>
    </row>
    <row r="58" spans="1:12" x14ac:dyDescent="0.25">
      <c r="A58" s="1">
        <v>45</v>
      </c>
      <c r="B58" s="1" t="s">
        <v>140</v>
      </c>
      <c r="C58" s="1" t="s">
        <v>19</v>
      </c>
      <c r="D58" s="1">
        <v>71</v>
      </c>
      <c r="E58" s="1">
        <v>18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t="s">
        <v>63</v>
      </c>
    </row>
    <row r="59" spans="1:12" x14ac:dyDescent="0.25">
      <c r="A59" s="1">
        <v>46</v>
      </c>
      <c r="B59" s="1" t="s">
        <v>143</v>
      </c>
      <c r="C59" s="1" t="s">
        <v>19</v>
      </c>
      <c r="D59" s="1">
        <v>77</v>
      </c>
      <c r="E59" s="1">
        <v>12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t="s">
        <v>63</v>
      </c>
    </row>
    <row r="60" spans="1:12" x14ac:dyDescent="0.25">
      <c r="A60" s="1">
        <v>47</v>
      </c>
      <c r="B60" s="1" t="s">
        <v>146</v>
      </c>
      <c r="C60" s="1" t="s">
        <v>16</v>
      </c>
      <c r="D60" s="1">
        <v>62</v>
      </c>
      <c r="E60" s="1">
        <v>6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 t="s">
        <v>63</v>
      </c>
    </row>
    <row r="61" spans="1:12" x14ac:dyDescent="0.25">
      <c r="A61" s="1">
        <v>48</v>
      </c>
      <c r="B61" s="1" t="s">
        <v>149</v>
      </c>
      <c r="C61" s="1" t="s">
        <v>16</v>
      </c>
      <c r="D61" s="1">
        <v>72</v>
      </c>
      <c r="E61" s="1">
        <v>9</v>
      </c>
      <c r="F61" s="24">
        <v>1</v>
      </c>
      <c r="G61" s="24">
        <v>1</v>
      </c>
      <c r="H61" s="24">
        <v>1</v>
      </c>
      <c r="I61" s="24">
        <v>1</v>
      </c>
      <c r="J61" s="24">
        <v>1</v>
      </c>
      <c r="K61" s="24">
        <v>1</v>
      </c>
      <c r="L61" t="s">
        <v>335</v>
      </c>
    </row>
    <row r="62" spans="1:12" x14ac:dyDescent="0.25">
      <c r="A62" s="1">
        <v>49</v>
      </c>
      <c r="B62" s="1" t="s">
        <v>154</v>
      </c>
      <c r="C62" s="1" t="s">
        <v>16</v>
      </c>
      <c r="D62" s="1">
        <v>63</v>
      </c>
      <c r="E62" s="1">
        <v>16</v>
      </c>
      <c r="F62" s="24">
        <v>1</v>
      </c>
      <c r="G62" s="24">
        <v>1</v>
      </c>
      <c r="H62" s="24">
        <v>0</v>
      </c>
      <c r="I62" s="24">
        <v>0</v>
      </c>
      <c r="J62" s="24">
        <v>0</v>
      </c>
      <c r="K62" s="24">
        <v>0</v>
      </c>
      <c r="L62" t="s">
        <v>92</v>
      </c>
    </row>
    <row r="63" spans="1:12" x14ac:dyDescent="0.25">
      <c r="A63" s="1">
        <v>50</v>
      </c>
      <c r="B63" s="1" t="s">
        <v>158</v>
      </c>
      <c r="C63" s="1" t="s">
        <v>16</v>
      </c>
      <c r="D63" s="1">
        <v>70</v>
      </c>
      <c r="E63" s="1">
        <v>6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t="s">
        <v>63</v>
      </c>
    </row>
    <row r="64" spans="1:12" x14ac:dyDescent="0.25">
      <c r="A64" s="1">
        <v>51</v>
      </c>
      <c r="B64" s="1" t="s">
        <v>160</v>
      </c>
      <c r="C64" s="1" t="s">
        <v>16</v>
      </c>
      <c r="D64" s="1">
        <v>69</v>
      </c>
      <c r="E64" s="1">
        <v>9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t="s">
        <v>63</v>
      </c>
    </row>
    <row r="65" spans="1:12" x14ac:dyDescent="0.25">
      <c r="A65" s="1">
        <v>52</v>
      </c>
      <c r="B65" s="1" t="s">
        <v>162</v>
      </c>
      <c r="C65" s="1" t="s">
        <v>16</v>
      </c>
      <c r="D65" s="1">
        <v>72</v>
      </c>
      <c r="E65" s="1">
        <v>6</v>
      </c>
      <c r="F65" s="24">
        <v>0</v>
      </c>
      <c r="G65" s="24">
        <v>0</v>
      </c>
      <c r="H65" s="24">
        <v>0</v>
      </c>
      <c r="I65" s="24">
        <v>0</v>
      </c>
      <c r="J65" s="24">
        <v>1</v>
      </c>
      <c r="K65" s="24">
        <v>0</v>
      </c>
      <c r="L65" t="s">
        <v>333</v>
      </c>
    </row>
    <row r="66" spans="1:12" x14ac:dyDescent="0.25">
      <c r="A66" s="1">
        <v>53</v>
      </c>
      <c r="B66" s="1" t="s">
        <v>164</v>
      </c>
      <c r="C66" s="1" t="s">
        <v>16</v>
      </c>
      <c r="D66" s="1">
        <v>74</v>
      </c>
      <c r="E66" s="1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t="s">
        <v>63</v>
      </c>
    </row>
    <row r="67" spans="1:12" x14ac:dyDescent="0.25">
      <c r="A67" s="1">
        <v>54</v>
      </c>
      <c r="B67" s="1" t="s">
        <v>166</v>
      </c>
      <c r="C67" s="1" t="s">
        <v>16</v>
      </c>
      <c r="D67" s="1">
        <v>92</v>
      </c>
      <c r="E67" s="1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t="s">
        <v>63</v>
      </c>
    </row>
    <row r="68" spans="1:12" x14ac:dyDescent="0.25">
      <c r="A68" s="1">
        <v>55</v>
      </c>
      <c r="B68" s="1" t="s">
        <v>168</v>
      </c>
      <c r="C68" s="1" t="s">
        <v>16</v>
      </c>
      <c r="D68" s="1">
        <v>86</v>
      </c>
      <c r="E68" s="1">
        <v>6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t="s">
        <v>63</v>
      </c>
    </row>
    <row r="69" spans="1:12" x14ac:dyDescent="0.25">
      <c r="A69" s="1">
        <v>56</v>
      </c>
      <c r="B69" s="1" t="s">
        <v>171</v>
      </c>
      <c r="C69" s="1" t="s">
        <v>16</v>
      </c>
      <c r="D69" s="1">
        <v>65</v>
      </c>
      <c r="E69" s="1">
        <v>2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t="s">
        <v>63</v>
      </c>
    </row>
    <row r="70" spans="1:12" x14ac:dyDescent="0.25">
      <c r="A70" s="1">
        <v>57</v>
      </c>
      <c r="B70" s="1" t="s">
        <v>173</v>
      </c>
      <c r="C70" s="1" t="s">
        <v>16</v>
      </c>
      <c r="D70" s="1">
        <v>74</v>
      </c>
      <c r="E70" s="1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t="s">
        <v>63</v>
      </c>
    </row>
    <row r="71" spans="1:12" x14ac:dyDescent="0.25">
      <c r="A71" s="1">
        <v>58</v>
      </c>
      <c r="B71" s="1" t="s">
        <v>175</v>
      </c>
      <c r="C71" s="1" t="s">
        <v>16</v>
      </c>
      <c r="D71" s="1">
        <v>64</v>
      </c>
      <c r="E71" s="1">
        <v>7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t="s">
        <v>63</v>
      </c>
    </row>
    <row r="72" spans="1:12" x14ac:dyDescent="0.25">
      <c r="A72" s="1">
        <v>59</v>
      </c>
      <c r="B72" s="1" t="s">
        <v>177</v>
      </c>
      <c r="C72" s="1" t="s">
        <v>16</v>
      </c>
      <c r="D72" s="1">
        <v>62</v>
      </c>
      <c r="E72" s="1">
        <v>9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t="s">
        <v>63</v>
      </c>
    </row>
    <row r="73" spans="1:12" x14ac:dyDescent="0.25">
      <c r="A73" s="1">
        <v>60</v>
      </c>
      <c r="B73" s="1" t="s">
        <v>179</v>
      </c>
      <c r="C73" s="1" t="s">
        <v>19</v>
      </c>
      <c r="D73" s="1">
        <v>66</v>
      </c>
      <c r="E73" s="1">
        <v>6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t="s">
        <v>63</v>
      </c>
    </row>
    <row r="74" spans="1:12" x14ac:dyDescent="0.25">
      <c r="A74" s="1">
        <v>61</v>
      </c>
      <c r="B74" s="1" t="s">
        <v>181</v>
      </c>
      <c r="C74" s="1" t="s">
        <v>16</v>
      </c>
      <c r="D74" s="1">
        <v>70</v>
      </c>
      <c r="E74" s="1">
        <v>2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t="s">
        <v>63</v>
      </c>
    </row>
    <row r="75" spans="1:12" x14ac:dyDescent="0.25">
      <c r="A75" s="1">
        <v>62</v>
      </c>
      <c r="B75" s="1" t="s">
        <v>183</v>
      </c>
      <c r="C75" s="1" t="s">
        <v>19</v>
      </c>
      <c r="D75" s="1">
        <v>77</v>
      </c>
      <c r="E75" s="1">
        <v>6</v>
      </c>
      <c r="F75" s="24">
        <v>0</v>
      </c>
      <c r="G75" s="24">
        <v>0</v>
      </c>
      <c r="H75" s="24">
        <v>0</v>
      </c>
      <c r="I75" s="24">
        <v>1</v>
      </c>
      <c r="J75" s="24">
        <v>0</v>
      </c>
      <c r="K75" s="24">
        <v>0</v>
      </c>
      <c r="L75" t="s">
        <v>333</v>
      </c>
    </row>
    <row r="76" spans="1:12" x14ac:dyDescent="0.25">
      <c r="A76" s="1">
        <v>63</v>
      </c>
      <c r="B76" s="1" t="s">
        <v>185</v>
      </c>
      <c r="C76" s="1" t="s">
        <v>16</v>
      </c>
      <c r="D76" s="1">
        <v>69</v>
      </c>
      <c r="E76" s="1">
        <v>8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t="s">
        <v>63</v>
      </c>
    </row>
    <row r="77" spans="1:12" x14ac:dyDescent="0.25">
      <c r="A77" s="1">
        <v>64</v>
      </c>
      <c r="B77" s="1" t="s">
        <v>337</v>
      </c>
      <c r="C77" s="1" t="s">
        <v>16</v>
      </c>
      <c r="D77" s="1">
        <v>64</v>
      </c>
      <c r="E77" s="1">
        <v>11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t="s">
        <v>63</v>
      </c>
    </row>
    <row r="78" spans="1:12" x14ac:dyDescent="0.25">
      <c r="A78" s="1">
        <v>65</v>
      </c>
      <c r="B78" s="1" t="s">
        <v>339</v>
      </c>
      <c r="C78" s="1" t="s">
        <v>19</v>
      </c>
      <c r="D78" s="1">
        <v>67</v>
      </c>
      <c r="E78" s="1">
        <v>9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DatosGrales</vt:lpstr>
      <vt:lpstr>Neuropsi</vt:lpstr>
      <vt:lpstr>MMSE_DETAL</vt:lpstr>
      <vt:lpstr>MMSE SATS KATZ</vt:lpstr>
      <vt:lpstr>GDS</vt:lpstr>
      <vt:lpstr>KATZ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Génesis del Rocío Vázquez Tagle Gallegos</cp:lastModifiedBy>
  <cp:revision/>
  <dcterms:created xsi:type="dcterms:W3CDTF">2015-06-25T19:09:10Z</dcterms:created>
  <dcterms:modified xsi:type="dcterms:W3CDTF">2016-08-26T20:18:53Z</dcterms:modified>
</cp:coreProperties>
</file>