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Summary" sheetId="1" r:id="rId4"/>
    <sheet state="visible" name="Gantt" sheetId="2" r:id="rId5"/>
    <sheet state="visible" name="Meetings" sheetId="3" r:id="rId6"/>
    <sheet state="visible" name="SA" sheetId="4" r:id="rId7"/>
  </sheets>
  <definedNames/>
  <calcPr/>
</workbook>
</file>

<file path=xl/sharedStrings.xml><?xml version="1.0" encoding="utf-8"?>
<sst xmlns="http://schemas.openxmlformats.org/spreadsheetml/2006/main" count="201" uniqueCount="136">
  <si>
    <t>Total</t>
  </si>
  <si>
    <t>Coding</t>
  </si>
  <si>
    <t>Meetings</t>
  </si>
  <si>
    <t>Systems Analysis</t>
  </si>
  <si>
    <t>Budgeted</t>
  </si>
  <si>
    <t>Actual</t>
  </si>
  <si>
    <t>Deficit</t>
  </si>
  <si>
    <t>Bryce</t>
  </si>
  <si>
    <t>Carson</t>
  </si>
  <si>
    <t>Tosin</t>
  </si>
  <si>
    <t>Marissa</t>
  </si>
  <si>
    <t>Molly</t>
  </si>
  <si>
    <t>Ambrea</t>
  </si>
  <si>
    <t>predicted time(hrs)</t>
  </si>
  <si>
    <t>time spent(hrs)</t>
  </si>
  <si>
    <t>key</t>
  </si>
  <si>
    <t>completed</t>
  </si>
  <si>
    <t>this week</t>
  </si>
  <si>
    <t>planned</t>
  </si>
  <si>
    <t>Slack</t>
  </si>
  <si>
    <t>hours</t>
  </si>
  <si>
    <t>Sprite creation</t>
  </si>
  <si>
    <t>Character artwork &amp; animations</t>
  </si>
  <si>
    <t>Movement</t>
  </si>
  <si>
    <t>Melee</t>
  </si>
  <si>
    <t>Animation controler</t>
  </si>
  <si>
    <t>Weapon sprite holder creation</t>
  </si>
  <si>
    <t>bullet creation</t>
  </si>
  <si>
    <t>Bullet interaction</t>
  </si>
  <si>
    <t>Weapon invintory system</t>
  </si>
  <si>
    <t>Reload animation and invintory inplementation</t>
  </si>
  <si>
    <t>totals</t>
  </si>
  <si>
    <t>1- GameManager Layout</t>
  </si>
  <si>
    <t>2- Basic Map Creation</t>
  </si>
  <si>
    <t>3- Enemy Spawning Algorithm</t>
  </si>
  <si>
    <t>4- Map Refinement</t>
  </si>
  <si>
    <t>5- MapManager Script Creation</t>
  </si>
  <si>
    <t>6- Room Layout and Scripts</t>
  </si>
  <si>
    <t>7- Testing</t>
  </si>
  <si>
    <t>8- Export Final Product</t>
  </si>
  <si>
    <t>9- Documentation</t>
  </si>
  <si>
    <t>1. Acquire Sprites and Assets</t>
  </si>
  <si>
    <t>2. Animation</t>
  </si>
  <si>
    <t>3. Scripting</t>
  </si>
  <si>
    <t>4. Testing</t>
  </si>
  <si>
    <t>`</t>
  </si>
  <si>
    <t>Research sounds</t>
  </si>
  <si>
    <t>Download and upload sounds</t>
  </si>
  <si>
    <t>add sounds to sound manager and audio source</t>
  </si>
  <si>
    <t>Design item sprites</t>
  </si>
  <si>
    <t>Create randomizer functions</t>
  </si>
  <si>
    <t>3,4</t>
  </si>
  <si>
    <t>User Documnetation</t>
  </si>
  <si>
    <t>Testing</t>
  </si>
  <si>
    <t>Installation</t>
  </si>
  <si>
    <t>Create Sprite</t>
  </si>
  <si>
    <t>Create Dog Class</t>
  </si>
  <si>
    <t>Create Zombie Dog Subclass</t>
  </si>
  <si>
    <t>Animation</t>
  </si>
  <si>
    <t>Sprite Attack</t>
  </si>
  <si>
    <t>Sprite Damage</t>
  </si>
  <si>
    <t>Death Processes</t>
  </si>
  <si>
    <t>Leveling Difficulty</t>
  </si>
  <si>
    <t>5,7</t>
  </si>
  <si>
    <t>Sprite AI</t>
  </si>
  <si>
    <t>Documentation</t>
  </si>
  <si>
    <t xml:space="preserve">Research Inventory </t>
  </si>
  <si>
    <t>Create UIs</t>
  </si>
  <si>
    <t>Make user interact w/inventory</t>
  </si>
  <si>
    <t>Make item interact w/inventory</t>
  </si>
  <si>
    <t>Test UI's</t>
  </si>
  <si>
    <t>Finalize</t>
  </si>
  <si>
    <t>group totals (hrs)</t>
  </si>
  <si>
    <t>group totals ($)</t>
  </si>
  <si>
    <t>Date</t>
  </si>
  <si>
    <t>Aug. 30</t>
  </si>
  <si>
    <t>Sept. 11</t>
  </si>
  <si>
    <t xml:space="preserve">Sept. </t>
  </si>
  <si>
    <t>Sept. 19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</si>
  <si>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</si>
  <si>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</si>
  <si>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</si>
  <si>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</si>
  <si>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</si>
  <si>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</si>
  <si>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</si>
  <si>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</si>
  <si>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</si>
  <si>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</si>
  <si>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Meeting about features</t>
  </si>
  <si>
    <t>Meeting about roles &amp; documents</t>
  </si>
  <si>
    <t>Worked On final SA presentation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</si>
  <si>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</si>
  <si>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</si>
  <si>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</si>
  <si>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</si>
  <si>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</si>
  <si>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</si>
  <si>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</si>
  <si>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bingus</t>
  </si>
  <si>
    <t>Task</t>
  </si>
  <si>
    <t>Predicted(hrs)</t>
  </si>
  <si>
    <t>spent(hrs)</t>
  </si>
  <si>
    <t>Class Diagram</t>
  </si>
  <si>
    <t>Sequence Diagram</t>
  </si>
  <si>
    <t>Use Case</t>
  </si>
  <si>
    <t>Diagram 0/Level 1</t>
  </si>
  <si>
    <t>SA Presentation</t>
  </si>
  <si>
    <t>RFP -  Current systems</t>
  </si>
  <si>
    <t>Pert &amp; GanttChart</t>
  </si>
  <si>
    <t>Subtotal</t>
  </si>
  <si>
    <t>Champion use cases</t>
  </si>
  <si>
    <t>Champion DFD+processes</t>
  </si>
  <si>
    <t>Champion scenarios</t>
  </si>
  <si>
    <t>Champion acceptance tests</t>
  </si>
  <si>
    <t>Champion timeline+charts</t>
  </si>
  <si>
    <t>SA Presentation Class Diagram</t>
  </si>
  <si>
    <t>SA Presentaion Sequence Diagram</t>
  </si>
  <si>
    <t>RFP Constraints</t>
  </si>
  <si>
    <t>RFP Schedule</t>
  </si>
  <si>
    <t>SA Presentation Storyboard</t>
  </si>
  <si>
    <t>SA Presentation Subsystem</t>
  </si>
  <si>
    <t>RFP - Known interactions/ Glossary</t>
  </si>
  <si>
    <t>Data flow diagram</t>
  </si>
  <si>
    <t>Champion document</t>
  </si>
  <si>
    <t>RFP - project objectives</t>
  </si>
  <si>
    <t>SA presentation</t>
  </si>
  <si>
    <t>Storyboard</t>
  </si>
  <si>
    <t>Use Cases-Individual and Global</t>
  </si>
  <si>
    <t>DFDs-Individual and Global</t>
  </si>
  <si>
    <t>StoryBoard</t>
  </si>
  <si>
    <t>RFP-Problem Description/Editing</t>
  </si>
  <si>
    <t>Champion Document</t>
  </si>
  <si>
    <t>Pert and Gantt Chart</t>
  </si>
  <si>
    <t>RFP-4.0</t>
  </si>
  <si>
    <t>Diagram Level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</si>
</sst>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m, d"/>
    <numFmt numFmtId="166" formatCode="&quot;$&quot;#,##0.00;[Red]&quot;$&quot;#,##0.00"/>
  </numFmts>
  <fonts count="10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Noto Sans Symbols"/>
    </font>
    <font>
      <sz val="11.0"/>
      <color rgb="FFF3F3F3"/>
      <name val="Calibri"/>
    </font>
    <font>
      <b/>
      <sz val="11.0"/>
      <color theme="1"/>
      <name val="Calibri"/>
    </font>
    <font>
      <color theme="4"/>
      <name val="Calibri"/>
      <scheme val="minor"/>
    </font>
    <font>
      <sz val="11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2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/>
      <right style="medium">
        <color rgb="FF000000"/>
      </right>
      <top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0" fillId="0" fontId="1" numFmtId="0" xfId="0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Alignment="1" applyBorder="1" applyFont="1">
      <alignment readingOrder="0"/>
    </xf>
    <xf borderId="11" fillId="0" fontId="1" numFmtId="164" xfId="0" applyBorder="1" applyFont="1" applyNumberFormat="1"/>
    <xf borderId="12" fillId="0" fontId="1" numFmtId="164" xfId="0" applyBorder="1" applyFont="1" applyNumberFormat="1"/>
    <xf borderId="13" fillId="0" fontId="1" numFmtId="164" xfId="0" applyBorder="1" applyFont="1" applyNumberFormat="1"/>
    <xf borderId="14" fillId="0" fontId="1" numFmtId="164" xfId="0" applyBorder="1" applyFont="1" applyNumberFormat="1"/>
    <xf borderId="0" fillId="0" fontId="1" numFmtId="164" xfId="0" applyFont="1" applyNumberFormat="1"/>
    <xf borderId="15" fillId="0" fontId="1" numFmtId="164" xfId="0" applyBorder="1" applyFont="1" applyNumberFormat="1"/>
    <xf borderId="11" fillId="0" fontId="1" numFmtId="164" xfId="0" applyAlignment="1" applyBorder="1" applyFont="1" applyNumberFormat="1">
      <alignment readingOrder="0"/>
    </xf>
    <xf borderId="16" fillId="2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1" numFmtId="164" xfId="0" applyBorder="1" applyFont="1" applyNumberFormat="1"/>
    <xf borderId="20" fillId="2" fontId="1" numFmtId="0" xfId="0" applyBorder="1" applyFont="1"/>
    <xf borderId="7" fillId="2" fontId="1" numFmtId="164" xfId="0" applyBorder="1" applyFont="1" applyNumberFormat="1"/>
    <xf borderId="8" fillId="2" fontId="1" numFmtId="164" xfId="0" applyBorder="1" applyFont="1" applyNumberFormat="1"/>
    <xf borderId="9" fillId="2" fontId="1" numFmtId="164" xfId="0" applyBorder="1" applyFont="1" applyNumberFormat="1"/>
    <xf borderId="20" fillId="2" fontId="1" numFmtId="164" xfId="0" applyBorder="1" applyFont="1" applyNumberFormat="1"/>
    <xf borderId="21" fillId="2" fontId="1" numFmtId="164" xfId="0" applyBorder="1" applyFont="1" applyNumberFormat="1"/>
    <xf borderId="22" fillId="2" fontId="1" numFmtId="164" xfId="0" applyBorder="1" applyFont="1" applyNumberFormat="1"/>
    <xf borderId="0" fillId="0" fontId="3" numFmtId="0" xfId="0" applyFont="1"/>
    <xf borderId="5" fillId="3" fontId="1" numFmtId="0" xfId="0" applyBorder="1" applyFill="1" applyFont="1"/>
    <xf borderId="5" fillId="4" fontId="1" numFmtId="0" xfId="0" applyBorder="1" applyFill="1" applyFont="1"/>
    <xf borderId="5" fillId="5" fontId="1" numFmtId="0" xfId="0" applyBorder="1" applyFill="1" applyFont="1"/>
    <xf borderId="0" fillId="6" fontId="4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5" fillId="7" fontId="1" numFmtId="0" xfId="0" applyAlignment="1" applyBorder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5" fontId="4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8" fontId="3" numFmtId="0" xfId="0" applyFill="1" applyFont="1"/>
    <xf borderId="0" fillId="5" fontId="3" numFmtId="0" xfId="0" applyFont="1"/>
    <xf borderId="0" fillId="6" fontId="3" numFmtId="0" xfId="0" applyFont="1"/>
    <xf borderId="0" fillId="5" fontId="3" numFmtId="165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4" fontId="3" numFmtId="0" xfId="0" applyFont="1"/>
    <xf borderId="0" fillId="0" fontId="1" numFmtId="0" xfId="0" applyAlignment="1" applyFont="1">
      <alignment readingOrder="0"/>
    </xf>
    <xf borderId="0" fillId="9" fontId="3" numFmtId="0" xfId="0" applyFill="1" applyFont="1"/>
    <xf borderId="0" fillId="4" fontId="3" numFmtId="0" xfId="0" applyAlignment="1" applyFont="1">
      <alignment readingOrder="0"/>
    </xf>
    <xf borderId="0" fillId="8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4" fontId="4" numFmtId="0" xfId="0" applyAlignment="1" applyFont="1">
      <alignment horizontal="right" readingOrder="0" shrinkToFit="0" vertical="bottom" wrapText="0"/>
    </xf>
    <xf borderId="0" fillId="0" fontId="1" numFmtId="166" xfId="0" applyFont="1" applyNumberFormat="1"/>
    <xf borderId="5" fillId="2" fontId="1" numFmtId="0" xfId="0" applyAlignment="1" applyBorder="1" applyFont="1">
      <alignment readingOrder="0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23" fillId="10" fontId="7" numFmtId="0" xfId="0" applyBorder="1" applyFill="1" applyFont="1"/>
    <xf borderId="24" fillId="10" fontId="7" numFmtId="0" xfId="0" applyBorder="1" applyFont="1"/>
    <xf borderId="4" fillId="10" fontId="7" numFmtId="0" xfId="0" applyAlignment="1" applyBorder="1" applyFont="1">
      <alignment readingOrder="0"/>
    </xf>
    <xf borderId="5" fillId="10" fontId="1" numFmtId="0" xfId="0" applyBorder="1" applyFont="1"/>
    <xf borderId="0" fillId="0" fontId="1" numFmtId="0" xfId="0" applyAlignment="1" applyFont="1">
      <alignment readingOrder="0"/>
    </xf>
    <xf borderId="25" fillId="10" fontId="1" numFmtId="0" xfId="0" applyAlignment="1" applyBorder="1" applyFont="1">
      <alignment readingOrder="0"/>
    </xf>
    <xf borderId="0" fillId="11" fontId="3" numFmtId="0" xfId="0" applyFill="1" applyFont="1"/>
    <xf borderId="0" fillId="10" fontId="4" numFmtId="0" xfId="0" applyAlignment="1" applyFont="1">
      <alignment horizontal="left" readingOrder="0" shrinkToFit="0" vertical="bottom" wrapText="0"/>
    </xf>
    <xf borderId="5" fillId="10" fontId="7" numFmtId="0" xfId="0" applyBorder="1" applyFont="1"/>
    <xf borderId="6" fillId="10" fontId="1" numFmtId="0" xfId="0" applyBorder="1" applyFont="1"/>
    <xf borderId="14" fillId="12" fontId="6" numFmtId="0" xfId="0" applyAlignment="1" applyBorder="1" applyFill="1" applyFont="1">
      <alignment readingOrder="0"/>
    </xf>
    <xf borderId="5" fillId="10" fontId="1" numFmtId="0" xfId="0" applyAlignment="1" applyBorder="1" applyFont="1">
      <alignment readingOrder="0"/>
    </xf>
    <xf borderId="0" fillId="12" fontId="3" numFmtId="0" xfId="0" applyFont="1"/>
    <xf borderId="0" fillId="10" fontId="3" numFmtId="0" xfId="0" applyAlignment="1" applyFont="1">
      <alignment readingOrder="0"/>
    </xf>
    <xf borderId="14" fillId="0" fontId="1" numFmtId="0" xfId="0" applyBorder="1" applyFont="1"/>
    <xf borderId="0" fillId="13" fontId="3" numFmtId="0" xfId="0" applyFill="1" applyFont="1"/>
    <xf borderId="14" fillId="2" fontId="7" numFmtId="0" xfId="0" applyAlignment="1" applyBorder="1" applyFont="1">
      <alignment readingOrder="0"/>
    </xf>
    <xf borderId="25" fillId="10" fontId="1" numFmtId="0" xfId="0" applyBorder="1" applyFont="1"/>
    <xf borderId="14" fillId="0" fontId="1" numFmtId="0" xfId="0" applyAlignment="1" applyBorder="1" applyFont="1">
      <alignment readingOrder="0"/>
    </xf>
    <xf borderId="0" fillId="11" fontId="8" numFmtId="0" xfId="0" applyFont="1"/>
    <xf borderId="25" fillId="10" fontId="7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26" fillId="10" fontId="1" numFmtId="0" xfId="0" applyBorder="1" applyFont="1"/>
    <xf borderId="17" fillId="0" fontId="1" numFmtId="0" xfId="0" applyBorder="1" applyFont="1"/>
    <xf borderId="8" fillId="10" fontId="7" numFmtId="0" xfId="0" applyBorder="1" applyFont="1"/>
    <xf borderId="8" fillId="10" fontId="1" numFmtId="0" xfId="0" applyBorder="1" applyFont="1"/>
    <xf borderId="9" fillId="10" fontId="1" numFmtId="0" xfId="0" applyBorder="1" applyFont="1"/>
    <xf borderId="0" fillId="0" fontId="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2:A23" displayName="Table_1" id="1">
  <tableColumns count="1">
    <tableColumn name="Column1" id="1"/>
  </tableColumns>
  <tableStyleInfo name="S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57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1.29"/>
    <col customWidth="1" min="18" max="26" width="8.71"/>
  </cols>
  <sheetData>
    <row r="2">
      <c r="C2" s="1" t="s">
        <v>0</v>
      </c>
      <c r="D2" s="2"/>
      <c r="E2" s="3"/>
      <c r="F2" s="4"/>
      <c r="G2" s="1" t="s">
        <v>1</v>
      </c>
      <c r="H2" s="2"/>
      <c r="I2" s="3"/>
      <c r="K2" s="1" t="s">
        <v>2</v>
      </c>
      <c r="L2" s="2"/>
      <c r="M2" s="3"/>
      <c r="O2" s="1" t="s">
        <v>3</v>
      </c>
      <c r="P2" s="2"/>
      <c r="Q2" s="3"/>
    </row>
    <row r="3">
      <c r="C3" s="5" t="s">
        <v>4</v>
      </c>
      <c r="D3" s="6" t="s">
        <v>5</v>
      </c>
      <c r="E3" s="7" t="s">
        <v>6</v>
      </c>
      <c r="F3" s="8"/>
      <c r="G3" s="9" t="s">
        <v>4</v>
      </c>
      <c r="H3" s="10" t="s">
        <v>5</v>
      </c>
      <c r="I3" s="11" t="s">
        <v>6</v>
      </c>
      <c r="K3" s="9" t="s">
        <v>4</v>
      </c>
      <c r="L3" s="10" t="s">
        <v>5</v>
      </c>
      <c r="M3" s="11" t="s">
        <v>6</v>
      </c>
      <c r="O3" s="5" t="s">
        <v>4</v>
      </c>
      <c r="P3" s="6" t="s">
        <v>5</v>
      </c>
      <c r="Q3" s="7" t="s">
        <v>6</v>
      </c>
    </row>
    <row r="4">
      <c r="B4" s="12" t="s">
        <v>7</v>
      </c>
      <c r="C4" s="13">
        <f t="shared" ref="C4:D4" si="1">(G4+K4 +O4)</f>
        <v>8300</v>
      </c>
      <c r="D4" s="14">
        <f t="shared" si="1"/>
        <v>3850</v>
      </c>
      <c r="E4" s="15">
        <f t="shared" ref="E4:E9" si="3">(C4-D4)</f>
        <v>4450</v>
      </c>
      <c r="F4" s="8"/>
      <c r="G4" s="16">
        <f>(Gantt!$B13)*100</f>
        <v>5200</v>
      </c>
      <c r="H4" s="17">
        <f>(Gantt!$C13)*100</f>
        <v>600</v>
      </c>
      <c r="I4" s="18">
        <f t="shared" ref="I4:I9" si="4">(G4-H4)</f>
        <v>4600</v>
      </c>
      <c r="K4" s="19">
        <v>2000.0</v>
      </c>
      <c r="L4" s="14">
        <f>Meetings!B4*100</f>
        <v>850</v>
      </c>
      <c r="M4" s="15">
        <f t="shared" ref="M4:M9" si="5">(K4-L4)</f>
        <v>1150</v>
      </c>
      <c r="O4" s="13">
        <f>(SA!C10)*100</f>
        <v>1100</v>
      </c>
      <c r="P4" s="14">
        <f>(SA!D10)*100</f>
        <v>2400</v>
      </c>
      <c r="Q4" s="15">
        <f t="shared" ref="Q4:Q9" si="6">(O4-P4)</f>
        <v>-1300</v>
      </c>
    </row>
    <row r="5">
      <c r="B5" s="20" t="s">
        <v>8</v>
      </c>
      <c r="C5" s="16">
        <f t="shared" ref="C5:D5" si="2">(G5+K5 +O5)</f>
        <v>8200</v>
      </c>
      <c r="D5" s="17">
        <f t="shared" si="2"/>
        <v>4150</v>
      </c>
      <c r="E5" s="18">
        <f t="shared" si="3"/>
        <v>4050</v>
      </c>
      <c r="F5" s="8"/>
      <c r="G5" s="16">
        <f>(Gantt!$B24)*100</f>
        <v>4300</v>
      </c>
      <c r="H5" s="17">
        <f>(Gantt!$C24)*100</f>
        <v>700</v>
      </c>
      <c r="I5" s="18">
        <f t="shared" si="4"/>
        <v>3600</v>
      </c>
      <c r="K5" s="21">
        <v>2000.0</v>
      </c>
      <c r="L5" s="17">
        <f>Meetings!B5*100</f>
        <v>850</v>
      </c>
      <c r="M5" s="18">
        <f t="shared" si="5"/>
        <v>1150</v>
      </c>
      <c r="O5" s="16">
        <f>(SA!C23)*100</f>
        <v>1900</v>
      </c>
      <c r="P5" s="17">
        <f>(SA!D23)*100</f>
        <v>2600</v>
      </c>
      <c r="Q5" s="18">
        <f t="shared" si="6"/>
        <v>-700</v>
      </c>
    </row>
    <row r="6">
      <c r="B6" s="20" t="s">
        <v>9</v>
      </c>
      <c r="C6" s="16">
        <f t="shared" ref="C6:D6" si="7">(G6+K6 +O6)</f>
        <v>6500</v>
      </c>
      <c r="D6" s="17">
        <f t="shared" si="7"/>
        <v>1050</v>
      </c>
      <c r="E6" s="18">
        <f t="shared" si="3"/>
        <v>5450</v>
      </c>
      <c r="F6" s="8"/>
      <c r="G6" s="16">
        <f>(Gantt!$B33)*100</f>
        <v>4000</v>
      </c>
      <c r="H6" s="17">
        <f>(Gantt!$C33)*100</f>
        <v>0</v>
      </c>
      <c r="I6" s="18">
        <f t="shared" si="4"/>
        <v>4000</v>
      </c>
      <c r="K6" s="21">
        <v>2000.0</v>
      </c>
      <c r="L6" s="17">
        <f>Meetings!B6*100</f>
        <v>250</v>
      </c>
      <c r="M6" s="18">
        <f t="shared" si="5"/>
        <v>1750</v>
      </c>
      <c r="O6" s="16">
        <f>(SA!C32)*100</f>
        <v>500</v>
      </c>
      <c r="P6" s="17">
        <f>(SA!D32)*100</f>
        <v>800</v>
      </c>
      <c r="Q6" s="18">
        <f t="shared" si="6"/>
        <v>-300</v>
      </c>
    </row>
    <row r="7">
      <c r="B7" s="22" t="s">
        <v>10</v>
      </c>
      <c r="C7" s="16">
        <f t="shared" ref="C7:D7" si="8">(G7+K7 +O7)</f>
        <v>5600</v>
      </c>
      <c r="D7" s="17">
        <f t="shared" si="8"/>
        <v>3550</v>
      </c>
      <c r="E7" s="18">
        <f t="shared" si="3"/>
        <v>2050</v>
      </c>
      <c r="F7" s="8"/>
      <c r="G7" s="16">
        <f>(Gantt!$B43)*100</f>
        <v>2500</v>
      </c>
      <c r="H7" s="17">
        <f>(Gantt!$C43)*100</f>
        <v>700</v>
      </c>
      <c r="I7" s="18">
        <f t="shared" si="4"/>
        <v>1800</v>
      </c>
      <c r="K7" s="21">
        <v>2000.0</v>
      </c>
      <c r="L7" s="17">
        <f>Meetings!B7*100</f>
        <v>850</v>
      </c>
      <c r="M7" s="18">
        <f t="shared" si="5"/>
        <v>1150</v>
      </c>
      <c r="O7" s="16">
        <f>(SA!C42)*100</f>
        <v>1100</v>
      </c>
      <c r="P7" s="17">
        <f>(SA!D42)*100</f>
        <v>2000</v>
      </c>
      <c r="Q7" s="18">
        <f t="shared" si="6"/>
        <v>-900</v>
      </c>
    </row>
    <row r="8">
      <c r="B8" s="22" t="s">
        <v>11</v>
      </c>
      <c r="C8" s="16">
        <f t="shared" ref="C8:D8" si="9">(G8+K8 +O8)</f>
        <v>9900</v>
      </c>
      <c r="D8" s="17">
        <f t="shared" si="9"/>
        <v>3925</v>
      </c>
      <c r="E8" s="18">
        <f t="shared" si="3"/>
        <v>5975</v>
      </c>
      <c r="F8" s="8"/>
      <c r="G8" s="16">
        <f>(Gantt!$B56)*100</f>
        <v>6700</v>
      </c>
      <c r="H8" s="17">
        <f>(Gantt!$C56)*100</f>
        <v>375</v>
      </c>
      <c r="I8" s="18">
        <f t="shared" si="4"/>
        <v>6325</v>
      </c>
      <c r="K8" s="21">
        <v>2000.0</v>
      </c>
      <c r="L8" s="17">
        <f>Meetings!B8*100</f>
        <v>850</v>
      </c>
      <c r="M8" s="18">
        <f t="shared" si="5"/>
        <v>1150</v>
      </c>
      <c r="O8" s="16">
        <f>(SA!C53)*100</f>
        <v>1200</v>
      </c>
      <c r="P8" s="17">
        <f>(SA!D53)*100</f>
        <v>2700</v>
      </c>
      <c r="Q8" s="18">
        <f t="shared" si="6"/>
        <v>-1500</v>
      </c>
    </row>
    <row r="9">
      <c r="B9" s="22" t="s">
        <v>12</v>
      </c>
      <c r="C9" s="23">
        <f t="shared" ref="C9:D9" si="10">(G9+K9 +O9)</f>
        <v>5800</v>
      </c>
      <c r="D9" s="24">
        <f t="shared" si="10"/>
        <v>1850</v>
      </c>
      <c r="E9" s="25">
        <f t="shared" si="3"/>
        <v>3950</v>
      </c>
      <c r="F9" s="8"/>
      <c r="G9" s="16">
        <f>(Gantt!$B64)*100</f>
        <v>2900</v>
      </c>
      <c r="H9" s="17">
        <f>(Gantt!$C64)*100</f>
        <v>100</v>
      </c>
      <c r="I9" s="18">
        <f t="shared" si="4"/>
        <v>2800</v>
      </c>
      <c r="K9" s="21">
        <v>2000.0</v>
      </c>
      <c r="L9" s="17">
        <f>Meetings!B9*100</f>
        <v>350</v>
      </c>
      <c r="M9" s="18">
        <f t="shared" si="5"/>
        <v>1650</v>
      </c>
      <c r="O9" s="23">
        <f>(SA!C63)*100</f>
        <v>900</v>
      </c>
      <c r="P9" s="24">
        <f>(SA!D63)*100</f>
        <v>1400</v>
      </c>
      <c r="Q9" s="25">
        <f t="shared" si="6"/>
        <v>-500</v>
      </c>
    </row>
    <row r="10">
      <c r="B10" s="26" t="s">
        <v>0</v>
      </c>
      <c r="C10" s="27">
        <f t="shared" ref="C10:E10" si="11">SUM(C4:C9)</f>
        <v>44300</v>
      </c>
      <c r="D10" s="28">
        <f t="shared" si="11"/>
        <v>18375</v>
      </c>
      <c r="E10" s="29">
        <f t="shared" si="11"/>
        <v>25925</v>
      </c>
      <c r="F10" s="8"/>
      <c r="G10" s="30">
        <f t="shared" ref="G10:I10" si="12">SUM(G4:G9)</f>
        <v>25600</v>
      </c>
      <c r="H10" s="31">
        <f t="shared" si="12"/>
        <v>2475</v>
      </c>
      <c r="I10" s="32">
        <f t="shared" si="12"/>
        <v>23125</v>
      </c>
      <c r="K10" s="30">
        <f t="shared" ref="K10:M10" si="13">SUM(K4:K9)</f>
        <v>12000</v>
      </c>
      <c r="L10" s="31">
        <f t="shared" si="13"/>
        <v>4000</v>
      </c>
      <c r="M10" s="32">
        <f t="shared" si="13"/>
        <v>8000</v>
      </c>
      <c r="O10" s="27">
        <f t="shared" ref="O10:Q10" si="14">SUM(O4:O9)</f>
        <v>6700</v>
      </c>
      <c r="P10" s="28">
        <f t="shared" si="14"/>
        <v>11900</v>
      </c>
      <c r="Q10" s="29">
        <f t="shared" si="14"/>
        <v>-5200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C2:E2"/>
    <mergeCell ref="G2:I2"/>
    <mergeCell ref="K2:M2"/>
    <mergeCell ref="O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7.57"/>
    <col customWidth="1" min="3" max="3" width="15.71"/>
    <col customWidth="1" min="4" max="5" width="8.71"/>
    <col customWidth="1" min="6" max="6" width="10.71"/>
    <col customWidth="1" min="7" max="63" width="8.71"/>
  </cols>
  <sheetData>
    <row r="1">
      <c r="B1" s="33" t="s">
        <v>13</v>
      </c>
      <c r="C1" s="33" t="s">
        <v>14</v>
      </c>
      <c r="D1" s="33" t="s">
        <v>15</v>
      </c>
      <c r="E1" s="34"/>
      <c r="F1" s="33" t="s">
        <v>16</v>
      </c>
      <c r="H1" s="35"/>
      <c r="I1" s="33" t="s">
        <v>17</v>
      </c>
      <c r="K1" s="36"/>
      <c r="L1" s="33" t="s">
        <v>18</v>
      </c>
      <c r="N1" s="37"/>
      <c r="O1" s="38" t="s">
        <v>19</v>
      </c>
    </row>
    <row r="2">
      <c r="A2" s="39" t="s">
        <v>7</v>
      </c>
      <c r="D2" s="33" t="s">
        <v>20</v>
      </c>
      <c r="E2" s="38">
        <v>1.0</v>
      </c>
      <c r="F2" s="38">
        <v>2.0</v>
      </c>
      <c r="G2" s="38">
        <v>3.0</v>
      </c>
      <c r="H2" s="38">
        <v>4.0</v>
      </c>
      <c r="I2" s="38">
        <v>5.0</v>
      </c>
      <c r="J2" s="38">
        <v>6.0</v>
      </c>
      <c r="K2" s="38">
        <v>7.0</v>
      </c>
      <c r="L2" s="38">
        <v>8.0</v>
      </c>
      <c r="M2" s="38">
        <v>9.0</v>
      </c>
      <c r="N2" s="38">
        <v>10.0</v>
      </c>
      <c r="O2" s="38">
        <v>11.0</v>
      </c>
      <c r="P2" s="38">
        <v>12.0</v>
      </c>
      <c r="Q2" s="38">
        <v>13.0</v>
      </c>
      <c r="R2" s="38">
        <v>14.0</v>
      </c>
      <c r="S2" s="38">
        <v>15.0</v>
      </c>
      <c r="T2" s="38">
        <v>16.0</v>
      </c>
      <c r="U2" s="38">
        <v>17.0</v>
      </c>
      <c r="V2" s="38">
        <v>18.0</v>
      </c>
      <c r="W2" s="38">
        <v>19.0</v>
      </c>
      <c r="X2" s="38">
        <v>20.0</v>
      </c>
      <c r="Y2" s="38">
        <v>21.0</v>
      </c>
      <c r="Z2" s="38">
        <v>22.0</v>
      </c>
      <c r="AA2" s="38">
        <v>23.0</v>
      </c>
      <c r="AB2" s="38">
        <v>24.0</v>
      </c>
      <c r="AC2" s="38">
        <v>25.0</v>
      </c>
      <c r="AD2" s="38">
        <v>26.0</v>
      </c>
      <c r="AE2" s="38">
        <v>27.0</v>
      </c>
      <c r="AF2" s="38">
        <v>28.0</v>
      </c>
      <c r="AG2" s="38">
        <v>29.0</v>
      </c>
      <c r="AH2" s="38">
        <v>30.0</v>
      </c>
      <c r="AI2" s="38">
        <v>31.0</v>
      </c>
      <c r="AJ2" s="38">
        <v>32.0</v>
      </c>
      <c r="AK2" s="38">
        <v>33.0</v>
      </c>
      <c r="AL2" s="38">
        <v>34.0</v>
      </c>
      <c r="AM2" s="38">
        <v>35.0</v>
      </c>
      <c r="AN2" s="38">
        <v>36.0</v>
      </c>
      <c r="AO2" s="38">
        <v>37.0</v>
      </c>
      <c r="AP2" s="38">
        <v>38.0</v>
      </c>
      <c r="AQ2" s="38">
        <v>39.0</v>
      </c>
      <c r="AR2" s="38">
        <v>40.0</v>
      </c>
      <c r="AS2" s="38">
        <v>41.0</v>
      </c>
      <c r="AT2" s="38">
        <v>42.0</v>
      </c>
      <c r="AU2" s="38">
        <v>43.0</v>
      </c>
      <c r="AV2" s="38">
        <v>44.0</v>
      </c>
      <c r="AW2" s="38">
        <v>45.0</v>
      </c>
      <c r="AX2" s="38">
        <v>46.0</v>
      </c>
      <c r="AY2" s="38">
        <v>47.0</v>
      </c>
      <c r="AZ2" s="38">
        <v>48.0</v>
      </c>
      <c r="BA2" s="38">
        <v>49.0</v>
      </c>
      <c r="BB2" s="38">
        <v>50.0</v>
      </c>
      <c r="BC2" s="38">
        <v>51.0</v>
      </c>
      <c r="BD2" s="38">
        <v>52.0</v>
      </c>
      <c r="BE2" s="38">
        <v>53.0</v>
      </c>
      <c r="BF2" s="38">
        <v>54.0</v>
      </c>
      <c r="BG2" s="38">
        <v>55.0</v>
      </c>
      <c r="BH2" s="38">
        <v>56.0</v>
      </c>
      <c r="BI2" s="38">
        <v>57.0</v>
      </c>
      <c r="BJ2" s="38">
        <v>58.0</v>
      </c>
      <c r="BK2" s="38"/>
    </row>
    <row r="3">
      <c r="A3" s="40" t="s">
        <v>21</v>
      </c>
      <c r="B3" s="41">
        <v>1.0</v>
      </c>
      <c r="C3" s="38">
        <v>3.0</v>
      </c>
      <c r="E3" s="34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>
      <c r="A4" s="40" t="s">
        <v>22</v>
      </c>
      <c r="B4" s="41">
        <v>20.0</v>
      </c>
      <c r="C4" s="38">
        <v>0.0</v>
      </c>
      <c r="E4" s="42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2"/>
      <c r="AA4" s="42"/>
      <c r="AB4" s="42"/>
      <c r="AC4" s="42"/>
      <c r="AD4" s="42"/>
      <c r="AE4" s="42"/>
    </row>
    <row r="5">
      <c r="A5" s="40" t="s">
        <v>23</v>
      </c>
      <c r="B5" s="41">
        <v>3.0</v>
      </c>
      <c r="C5" s="38">
        <v>3.0</v>
      </c>
      <c r="E5" s="42"/>
      <c r="F5" s="34"/>
      <c r="G5" s="34"/>
      <c r="H5" s="3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42"/>
      <c r="AA5" s="42"/>
      <c r="AB5" s="42"/>
      <c r="AC5" s="42"/>
      <c r="AD5" s="42"/>
      <c r="AE5" s="42"/>
    </row>
    <row r="6">
      <c r="A6" s="40" t="s">
        <v>24</v>
      </c>
      <c r="B6" s="41">
        <v>5.0</v>
      </c>
      <c r="C6" s="38">
        <v>0.0</v>
      </c>
      <c r="E6" s="42"/>
      <c r="F6" s="42"/>
      <c r="G6" s="42"/>
      <c r="H6" s="42"/>
      <c r="I6" s="43"/>
      <c r="J6" s="43"/>
      <c r="K6" s="43"/>
      <c r="L6" s="43"/>
      <c r="M6" s="43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42"/>
      <c r="AA6" s="42"/>
      <c r="AB6" s="42"/>
      <c r="AC6" s="42"/>
      <c r="AD6" s="42"/>
      <c r="AE6" s="42"/>
    </row>
    <row r="7">
      <c r="A7" s="40" t="s">
        <v>25</v>
      </c>
      <c r="B7" s="41">
        <v>3.0</v>
      </c>
      <c r="C7" s="38">
        <v>0.0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43"/>
      <c r="AB7" s="43"/>
      <c r="AC7" s="42"/>
      <c r="AD7" s="42"/>
      <c r="AE7" s="42"/>
    </row>
    <row r="8">
      <c r="A8" s="40" t="s">
        <v>26</v>
      </c>
      <c r="B8" s="41">
        <v>2.0</v>
      </c>
      <c r="C8" s="38">
        <v>0.0</v>
      </c>
      <c r="E8" s="42"/>
      <c r="F8" s="35"/>
      <c r="G8" s="3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42"/>
      <c r="AD8" s="42"/>
      <c r="AE8" s="42"/>
    </row>
    <row r="9">
      <c r="A9" s="40" t="s">
        <v>27</v>
      </c>
      <c r="B9" s="41">
        <v>4.0</v>
      </c>
      <c r="C9" s="38">
        <v>0.0</v>
      </c>
      <c r="E9" s="42"/>
      <c r="F9" s="42"/>
      <c r="G9" s="42"/>
      <c r="H9" s="44"/>
      <c r="I9" s="44"/>
      <c r="J9" s="44"/>
      <c r="K9" s="44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42"/>
      <c r="AD9" s="42"/>
      <c r="AE9" s="42"/>
    </row>
    <row r="10">
      <c r="A10" s="40" t="s">
        <v>28</v>
      </c>
      <c r="B10" s="41">
        <v>6.0</v>
      </c>
      <c r="C10" s="38">
        <v>0.0</v>
      </c>
      <c r="E10" s="42"/>
      <c r="F10" s="42"/>
      <c r="G10" s="42"/>
      <c r="H10" s="42"/>
      <c r="I10" s="42"/>
      <c r="J10" s="42"/>
      <c r="K10" s="42"/>
      <c r="L10" s="43"/>
      <c r="M10" s="43"/>
      <c r="N10" s="43"/>
      <c r="O10" s="43"/>
      <c r="P10" s="43"/>
      <c r="Q10" s="43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2"/>
      <c r="AD10" s="42"/>
      <c r="AE10" s="42"/>
    </row>
    <row r="11">
      <c r="A11" s="40" t="s">
        <v>29</v>
      </c>
      <c r="B11" s="41">
        <v>5.0</v>
      </c>
      <c r="C11" s="38">
        <v>0.0</v>
      </c>
      <c r="E11" s="42"/>
      <c r="F11" s="42"/>
      <c r="G11" s="42"/>
      <c r="H11" s="42"/>
      <c r="I11" s="42"/>
      <c r="J11" s="42"/>
      <c r="K11" s="42"/>
      <c r="L11" s="43"/>
      <c r="M11" s="43"/>
      <c r="N11" s="43"/>
      <c r="O11" s="43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2"/>
      <c r="AD11" s="42"/>
      <c r="AE11" s="42"/>
    </row>
    <row r="12">
      <c r="A12" s="40" t="s">
        <v>30</v>
      </c>
      <c r="B12" s="41">
        <v>3.0</v>
      </c>
      <c r="C12" s="38">
        <v>0.0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43"/>
      <c r="AE12" s="43"/>
    </row>
    <row r="13">
      <c r="A13" s="33" t="s">
        <v>31</v>
      </c>
      <c r="B13" s="33">
        <f t="shared" ref="B13:C13" si="1">SUM(B3:B12)</f>
        <v>52</v>
      </c>
      <c r="C13" s="33">
        <f t="shared" si="1"/>
        <v>6</v>
      </c>
    </row>
    <row r="14">
      <c r="A14" s="39" t="s">
        <v>8</v>
      </c>
    </row>
    <row r="15">
      <c r="A15" s="38" t="s">
        <v>32</v>
      </c>
      <c r="B15" s="38">
        <v>4.0</v>
      </c>
      <c r="C15" s="38">
        <v>4.0</v>
      </c>
      <c r="E15" s="45"/>
      <c r="F15" s="45"/>
      <c r="G15" s="45"/>
      <c r="H15" s="45"/>
    </row>
    <row r="16">
      <c r="A16" s="38" t="s">
        <v>33</v>
      </c>
      <c r="B16" s="38">
        <v>2.0</v>
      </c>
      <c r="C16" s="38">
        <v>1.0</v>
      </c>
      <c r="E16" s="45"/>
      <c r="F16" s="46"/>
      <c r="G16" s="47"/>
      <c r="H16" s="47"/>
    </row>
    <row r="17">
      <c r="A17" s="38" t="s">
        <v>34</v>
      </c>
      <c r="B17" s="38">
        <v>6.0</v>
      </c>
      <c r="C17" s="38">
        <v>1.0</v>
      </c>
      <c r="I17" s="48">
        <v>44563.0</v>
      </c>
      <c r="J17" s="46"/>
      <c r="K17" s="46"/>
      <c r="L17" s="46"/>
      <c r="M17" s="46"/>
      <c r="N17" s="46"/>
      <c r="O17" s="47"/>
      <c r="P17" s="47"/>
      <c r="Q17" s="47"/>
      <c r="R17" s="47"/>
    </row>
    <row r="18">
      <c r="A18" s="38" t="s">
        <v>35</v>
      </c>
      <c r="B18" s="38">
        <v>4.0</v>
      </c>
      <c r="C18" s="38">
        <v>0.0</v>
      </c>
      <c r="I18" s="48">
        <v>44563.0</v>
      </c>
      <c r="J18" s="46"/>
      <c r="K18" s="46"/>
      <c r="L18" s="46"/>
    </row>
    <row r="19">
      <c r="A19" s="38" t="s">
        <v>36</v>
      </c>
      <c r="B19" s="38">
        <v>8.0</v>
      </c>
      <c r="C19" s="38">
        <v>1.0</v>
      </c>
      <c r="E19" s="45"/>
      <c r="F19" s="46"/>
      <c r="G19" s="46"/>
      <c r="H19" s="46"/>
      <c r="I19" s="46"/>
      <c r="J19" s="46"/>
      <c r="K19" s="46"/>
      <c r="L19" s="46"/>
    </row>
    <row r="20">
      <c r="A20" s="38" t="s">
        <v>37</v>
      </c>
      <c r="B20" s="38">
        <v>6.0</v>
      </c>
      <c r="C20" s="38">
        <v>0.0</v>
      </c>
      <c r="M20" s="48">
        <v>44656.0</v>
      </c>
      <c r="N20" s="46"/>
      <c r="O20" s="46"/>
      <c r="P20" s="46"/>
      <c r="Q20" s="46"/>
      <c r="R20" s="46"/>
    </row>
    <row r="21">
      <c r="A21" s="38" t="s">
        <v>38</v>
      </c>
      <c r="B21" s="38">
        <v>8.0</v>
      </c>
      <c r="C21" s="38">
        <v>0.0</v>
      </c>
      <c r="S21" s="48">
        <v>44626.0</v>
      </c>
      <c r="T21" s="46"/>
      <c r="U21" s="46"/>
      <c r="V21" s="46"/>
      <c r="W21" s="46"/>
      <c r="X21" s="46"/>
      <c r="Y21" s="46"/>
      <c r="Z21" s="46"/>
    </row>
    <row r="22">
      <c r="A22" s="38" t="s">
        <v>39</v>
      </c>
      <c r="B22" s="38">
        <v>2.0</v>
      </c>
      <c r="C22" s="38">
        <v>0.0</v>
      </c>
      <c r="AA22" s="49">
        <v>7.0</v>
      </c>
      <c r="AB22" s="46"/>
    </row>
    <row r="23">
      <c r="A23" s="38" t="s">
        <v>40</v>
      </c>
      <c r="B23" s="38">
        <v>3.0</v>
      </c>
      <c r="C23" s="38">
        <v>0.0</v>
      </c>
      <c r="AC23" s="49">
        <v>8.0</v>
      </c>
      <c r="AD23" s="46"/>
      <c r="AE23" s="46"/>
    </row>
    <row r="24">
      <c r="A24" s="33" t="s">
        <v>31</v>
      </c>
      <c r="B24" s="33">
        <f t="shared" ref="B24:C24" si="2">SUM(B15:B23)</f>
        <v>43</v>
      </c>
      <c r="C24" s="33">
        <f t="shared" si="2"/>
        <v>7</v>
      </c>
    </row>
    <row r="25" ht="15.75" customHeight="1">
      <c r="A25" s="39" t="s">
        <v>9</v>
      </c>
    </row>
    <row r="26" ht="15.75" customHeight="1">
      <c r="A26" s="38" t="s">
        <v>41</v>
      </c>
      <c r="B26" s="38">
        <v>2.0</v>
      </c>
      <c r="C26" s="38">
        <v>0.0</v>
      </c>
      <c r="E26" s="50"/>
      <c r="F26" s="50"/>
    </row>
    <row r="27" ht="15.75" customHeight="1">
      <c r="A27" s="51" t="s">
        <v>42</v>
      </c>
      <c r="B27" s="38">
        <v>20.0</v>
      </c>
      <c r="C27" s="38">
        <v>0.0</v>
      </c>
      <c r="F27" s="52"/>
      <c r="G27" s="53">
        <v>1.0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51" t="s">
        <v>43</v>
      </c>
      <c r="B28" s="38">
        <v>15.0</v>
      </c>
      <c r="C28" s="38">
        <v>0.0</v>
      </c>
      <c r="I28" s="53">
        <v>2.0</v>
      </c>
      <c r="J28" s="53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51" t="s">
        <v>44</v>
      </c>
      <c r="B29" s="38">
        <v>3.0</v>
      </c>
      <c r="C29" s="38">
        <v>0.0</v>
      </c>
      <c r="W29" s="52"/>
      <c r="X29" s="49">
        <v>3.0</v>
      </c>
      <c r="Y29" s="46"/>
      <c r="Z29" s="46"/>
    </row>
    <row r="30" ht="15.75" customHeight="1">
      <c r="B30" s="38">
        <v>0.0</v>
      </c>
      <c r="C30" s="38">
        <v>0.0</v>
      </c>
    </row>
    <row r="31" ht="15.75" customHeight="1">
      <c r="B31" s="38">
        <v>0.0</v>
      </c>
      <c r="C31" s="38"/>
      <c r="V31" s="38" t="s">
        <v>45</v>
      </c>
    </row>
    <row r="32" ht="15.75" customHeight="1">
      <c r="B32" s="38">
        <v>0.0</v>
      </c>
      <c r="C32" s="38">
        <v>0.0</v>
      </c>
    </row>
    <row r="33" ht="15.75" customHeight="1">
      <c r="A33" s="33" t="s">
        <v>31</v>
      </c>
      <c r="B33" s="33">
        <f t="shared" ref="B33:C33" si="3">SUM(B26:B32)</f>
        <v>40</v>
      </c>
      <c r="C33" s="33">
        <f t="shared" si="3"/>
        <v>0</v>
      </c>
    </row>
    <row r="34" ht="15.75" customHeight="1">
      <c r="A34" s="39" t="s">
        <v>10</v>
      </c>
    </row>
    <row r="35" ht="15.75" customHeight="1">
      <c r="A35" s="38" t="s">
        <v>46</v>
      </c>
      <c r="B35" s="38">
        <v>1.0</v>
      </c>
      <c r="C35" s="38">
        <v>2.0</v>
      </c>
      <c r="E35" s="45"/>
    </row>
    <row r="36" ht="15.75" customHeight="1">
      <c r="A36" s="38" t="s">
        <v>47</v>
      </c>
      <c r="B36" s="38">
        <v>2.0</v>
      </c>
      <c r="C36" s="38">
        <v>1.0</v>
      </c>
      <c r="F36" s="54">
        <v>1.0</v>
      </c>
      <c r="G36" s="50"/>
    </row>
    <row r="37" ht="15.75" customHeight="1">
      <c r="A37" s="38" t="s">
        <v>48</v>
      </c>
      <c r="B37" s="38">
        <v>5.0</v>
      </c>
      <c r="C37" s="38">
        <v>3.0</v>
      </c>
      <c r="H37" s="54">
        <v>2.0</v>
      </c>
      <c r="I37" s="45"/>
      <c r="J37" s="45"/>
      <c r="K37" s="46"/>
      <c r="L37" s="46"/>
    </row>
    <row r="38" ht="15.75" customHeight="1">
      <c r="A38" s="38" t="s">
        <v>49</v>
      </c>
      <c r="B38" s="38">
        <v>1.0</v>
      </c>
      <c r="C38" s="38">
        <v>0.0</v>
      </c>
      <c r="M38" s="46"/>
    </row>
    <row r="39" ht="15.75" customHeight="1">
      <c r="A39" s="38" t="s">
        <v>50</v>
      </c>
      <c r="B39" s="38">
        <v>5.0</v>
      </c>
      <c r="C39" s="38">
        <v>0.0</v>
      </c>
      <c r="N39" s="55" t="s">
        <v>51</v>
      </c>
      <c r="O39" s="46"/>
      <c r="P39" s="46"/>
      <c r="Q39" s="46"/>
      <c r="R39" s="46"/>
    </row>
    <row r="40" ht="15.75" customHeight="1">
      <c r="A40" s="38" t="s">
        <v>52</v>
      </c>
      <c r="B40" s="38">
        <v>6.0</v>
      </c>
      <c r="C40" s="38">
        <v>1.0</v>
      </c>
      <c r="S40" s="55">
        <v>5.0</v>
      </c>
      <c r="T40" s="46"/>
      <c r="U40" s="46"/>
      <c r="V40" s="46"/>
      <c r="W40" s="46"/>
      <c r="X40" s="46"/>
    </row>
    <row r="41" ht="15.75" customHeight="1">
      <c r="A41" s="38" t="s">
        <v>53</v>
      </c>
      <c r="B41" s="38">
        <v>4.0</v>
      </c>
      <c r="C41" s="38">
        <v>0.0</v>
      </c>
      <c r="Y41" s="55">
        <v>6.0</v>
      </c>
      <c r="Z41" s="46"/>
      <c r="AA41" s="46"/>
      <c r="AB41" s="46"/>
    </row>
    <row r="42" ht="15.75" customHeight="1">
      <c r="A42" s="38" t="s">
        <v>54</v>
      </c>
      <c r="B42" s="38">
        <v>1.0</v>
      </c>
      <c r="C42" s="38">
        <v>0.0</v>
      </c>
      <c r="AC42" s="55">
        <v>7.0</v>
      </c>
    </row>
    <row r="43" ht="15.75" customHeight="1">
      <c r="A43" s="33" t="s">
        <v>31</v>
      </c>
      <c r="B43" s="33">
        <f t="shared" ref="B43:C43" si="4">SUM(B35:B42)</f>
        <v>25</v>
      </c>
      <c r="C43" s="33">
        <f t="shared" si="4"/>
        <v>7</v>
      </c>
    </row>
    <row r="44" ht="15.75" customHeight="1">
      <c r="A44" s="56" t="s">
        <v>11</v>
      </c>
    </row>
    <row r="45" ht="15.75" customHeight="1">
      <c r="A45" s="41" t="s">
        <v>55</v>
      </c>
      <c r="B45" s="38">
        <v>3.0</v>
      </c>
      <c r="C45" s="38">
        <v>0.25</v>
      </c>
      <c r="E45" s="44"/>
      <c r="F45" s="44"/>
      <c r="G45" s="44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</row>
    <row r="46" ht="15.75" customHeight="1">
      <c r="A46" s="41" t="s">
        <v>56</v>
      </c>
      <c r="B46" s="38">
        <v>1.0</v>
      </c>
      <c r="C46" s="38">
        <v>1.0</v>
      </c>
      <c r="E46" s="42"/>
      <c r="F46" s="42"/>
      <c r="G46" s="42"/>
      <c r="H46" s="5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</row>
    <row r="47" ht="15.75" customHeight="1">
      <c r="A47" s="41" t="s">
        <v>57</v>
      </c>
      <c r="B47" s="38">
        <v>1.0</v>
      </c>
      <c r="C47" s="38">
        <v>2.0</v>
      </c>
      <c r="E47" s="42"/>
      <c r="F47" s="42"/>
      <c r="G47" s="42"/>
      <c r="H47" s="42"/>
      <c r="I47" s="36">
        <v>2.0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</row>
    <row r="48" ht="15.75" customHeight="1">
      <c r="A48" s="41" t="s">
        <v>58</v>
      </c>
      <c r="B48" s="38">
        <v>20.0</v>
      </c>
      <c r="C48" s="38">
        <v>0.5</v>
      </c>
      <c r="E48" s="42"/>
      <c r="F48" s="42"/>
      <c r="G48" s="42"/>
      <c r="H48" s="57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</row>
    <row r="49" ht="15.75" customHeight="1">
      <c r="A49" s="41" t="s">
        <v>59</v>
      </c>
      <c r="B49" s="38">
        <v>6.0</v>
      </c>
      <c r="C49" s="38">
        <v>0.0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36" t="s">
        <v>51</v>
      </c>
      <c r="AC49" s="36"/>
      <c r="AD49" s="36"/>
      <c r="AE49" s="36"/>
      <c r="AF49" s="36"/>
      <c r="AG49" s="36"/>
      <c r="AH49" s="37"/>
      <c r="AI49" s="37"/>
      <c r="AJ49" s="37"/>
      <c r="AK49" s="37"/>
      <c r="AL49" s="37"/>
      <c r="AM49" s="37"/>
      <c r="AN49" s="37"/>
      <c r="AO49" s="37"/>
      <c r="AP49" s="37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</row>
    <row r="50" ht="15.75" customHeight="1">
      <c r="A50" s="41" t="s">
        <v>60</v>
      </c>
      <c r="B50" s="38">
        <v>5.0</v>
      </c>
      <c r="C50" s="38">
        <v>0.0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36" t="s">
        <v>51</v>
      </c>
      <c r="AC50" s="36"/>
      <c r="AD50" s="36"/>
      <c r="AE50" s="36"/>
      <c r="AF50" s="36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</row>
    <row r="51" ht="15.75" customHeight="1">
      <c r="A51" s="41" t="s">
        <v>61</v>
      </c>
      <c r="B51" s="38">
        <v>10.0</v>
      </c>
      <c r="C51" s="38">
        <v>0.0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36">
        <v>6.0</v>
      </c>
      <c r="AH51" s="36"/>
      <c r="AI51" s="36"/>
      <c r="AJ51" s="36"/>
      <c r="AK51" s="36"/>
      <c r="AL51" s="36"/>
      <c r="AM51" s="36"/>
      <c r="AN51" s="36"/>
      <c r="AO51" s="36"/>
      <c r="AP51" s="36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</row>
    <row r="52" ht="15.75" customHeight="1">
      <c r="A52" s="41" t="s">
        <v>62</v>
      </c>
      <c r="B52" s="38">
        <v>3.0</v>
      </c>
      <c r="C52" s="38">
        <v>0.0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36" t="s">
        <v>63</v>
      </c>
      <c r="AR52" s="36"/>
      <c r="AS52" s="36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</row>
    <row r="53" ht="15.75" customHeight="1">
      <c r="A53" s="41" t="s">
        <v>64</v>
      </c>
      <c r="B53" s="38">
        <v>10.0</v>
      </c>
      <c r="C53" s="38">
        <v>0.0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36">
        <v>8.0</v>
      </c>
      <c r="AU53" s="36"/>
      <c r="AV53" s="36"/>
      <c r="AW53" s="36"/>
      <c r="AX53" s="36"/>
      <c r="AY53" s="36"/>
      <c r="AZ53" s="36"/>
      <c r="BA53" s="36"/>
      <c r="BB53" s="36"/>
      <c r="BC53" s="36"/>
      <c r="BD53" s="42"/>
      <c r="BE53" s="42"/>
      <c r="BF53" s="42"/>
      <c r="BG53" s="42"/>
      <c r="BH53" s="42"/>
      <c r="BI53" s="42"/>
      <c r="BJ53" s="42"/>
      <c r="BK53" s="42"/>
    </row>
    <row r="54" ht="15.75" customHeight="1">
      <c r="A54" s="41" t="s">
        <v>65</v>
      </c>
      <c r="B54" s="38">
        <v>2.0</v>
      </c>
      <c r="C54" s="38">
        <v>0.0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36">
        <v>9.0</v>
      </c>
      <c r="BE54" s="36"/>
      <c r="BF54" s="42"/>
      <c r="BG54" s="42"/>
      <c r="BH54" s="42"/>
      <c r="BI54" s="42"/>
      <c r="BJ54" s="42"/>
      <c r="BK54" s="42"/>
    </row>
    <row r="55" ht="15.75" customHeight="1">
      <c r="A55" s="41" t="s">
        <v>53</v>
      </c>
      <c r="B55" s="38">
        <v>6.0</v>
      </c>
      <c r="C55" s="38">
        <v>0.0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36">
        <v>10.0</v>
      </c>
      <c r="BG55" s="36"/>
      <c r="BH55" s="36"/>
      <c r="BI55" s="36"/>
      <c r="BJ55" s="36"/>
      <c r="BK55" s="36"/>
    </row>
    <row r="56" ht="15.75" customHeight="1">
      <c r="A56" s="38" t="s">
        <v>31</v>
      </c>
      <c r="B56" s="33">
        <f t="shared" ref="B56:C56" si="5">SUM(B45:B55)</f>
        <v>67</v>
      </c>
      <c r="C56" s="33">
        <f t="shared" si="5"/>
        <v>3.75</v>
      </c>
    </row>
    <row r="57" ht="15.75" customHeight="1">
      <c r="A57" s="56" t="s">
        <v>12</v>
      </c>
    </row>
    <row r="58" ht="15.75" customHeight="1">
      <c r="A58" s="38" t="s">
        <v>66</v>
      </c>
      <c r="B58" s="38">
        <v>3.0</v>
      </c>
      <c r="C58" s="38">
        <v>1.0</v>
      </c>
      <c r="E58" s="45"/>
      <c r="F58" s="50"/>
      <c r="G58" s="50"/>
    </row>
    <row r="59" ht="15.75" customHeight="1">
      <c r="A59" s="38" t="s">
        <v>67</v>
      </c>
      <c r="B59" s="38">
        <v>4.0</v>
      </c>
      <c r="C59" s="38">
        <v>0.0</v>
      </c>
      <c r="H59" s="53">
        <v>1.0</v>
      </c>
      <c r="I59" s="50"/>
      <c r="J59" s="50"/>
      <c r="K59" s="50"/>
    </row>
    <row r="60" ht="15.75" customHeight="1">
      <c r="A60" s="38" t="s">
        <v>68</v>
      </c>
      <c r="B60" s="38">
        <v>6.0</v>
      </c>
      <c r="C60" s="38">
        <v>0.0</v>
      </c>
      <c r="L60" s="49">
        <v>2.0</v>
      </c>
      <c r="M60" s="46"/>
      <c r="N60" s="46"/>
      <c r="O60" s="46"/>
      <c r="P60" s="46"/>
      <c r="Q60" s="46"/>
    </row>
    <row r="61" ht="15.75" customHeight="1">
      <c r="A61" s="38" t="s">
        <v>69</v>
      </c>
      <c r="B61" s="38">
        <v>6.0</v>
      </c>
      <c r="C61" s="38">
        <v>0.0</v>
      </c>
      <c r="L61" s="49">
        <v>2.0</v>
      </c>
      <c r="M61" s="46"/>
      <c r="N61" s="46"/>
      <c r="O61" s="46"/>
      <c r="P61" s="46"/>
      <c r="Q61" s="46"/>
    </row>
    <row r="62" ht="15.75" customHeight="1">
      <c r="A62" s="38" t="s">
        <v>70</v>
      </c>
      <c r="B62" s="38">
        <v>4.0</v>
      </c>
      <c r="C62" s="38">
        <v>0.0</v>
      </c>
      <c r="R62" s="49" t="s">
        <v>51</v>
      </c>
      <c r="S62" s="46"/>
      <c r="T62" s="46"/>
      <c r="U62" s="46"/>
    </row>
    <row r="63" ht="15.75" customHeight="1">
      <c r="A63" s="38" t="s">
        <v>71</v>
      </c>
      <c r="B63" s="38">
        <v>6.0</v>
      </c>
      <c r="C63" s="38">
        <v>0.0</v>
      </c>
      <c r="U63" s="38"/>
      <c r="V63" s="49">
        <v>5.0</v>
      </c>
      <c r="W63" s="46"/>
      <c r="X63" s="46"/>
      <c r="Y63" s="46"/>
      <c r="Z63" s="46"/>
      <c r="AA63" s="46"/>
    </row>
    <row r="64" ht="15.75" customHeight="1">
      <c r="A64" s="38" t="s">
        <v>31</v>
      </c>
      <c r="B64" s="33">
        <f t="shared" ref="B64:C64" si="6">SUM(B58:B63)</f>
        <v>29</v>
      </c>
      <c r="C64" s="38">
        <f t="shared" si="6"/>
        <v>1</v>
      </c>
    </row>
    <row r="65" ht="15.75" customHeight="1">
      <c r="A65" s="33" t="s">
        <v>72</v>
      </c>
      <c r="B65" s="33">
        <f>SUM(B56,B64,B33,B43,B24,B13)</f>
        <v>256</v>
      </c>
      <c r="C65" s="33">
        <f>SUM(C56,C64,C13,C24,C33,C43)</f>
        <v>24.75</v>
      </c>
    </row>
    <row r="66" ht="15.75" customHeight="1">
      <c r="A66" s="33" t="s">
        <v>73</v>
      </c>
      <c r="B66" s="58">
        <f t="shared" ref="B66:C66" si="7">B65*100</f>
        <v>25600</v>
      </c>
      <c r="C66" s="58">
        <f t="shared" si="7"/>
        <v>2475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B1" s="6" t="s">
        <v>74</v>
      </c>
      <c r="C1" s="6" t="s">
        <v>75</v>
      </c>
      <c r="D1" s="59" t="s">
        <v>76</v>
      </c>
      <c r="E1" s="59" t="s">
        <v>77</v>
      </c>
      <c r="F1" s="59" t="s">
        <v>78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</row>
    <row r="2" ht="62.25" customHeight="1">
      <c r="B2" s="6" t="s">
        <v>87</v>
      </c>
      <c r="C2" s="60" t="s">
        <v>88</v>
      </c>
      <c r="D2" s="61" t="s">
        <v>89</v>
      </c>
      <c r="E2" s="61" t="s">
        <v>90</v>
      </c>
      <c r="F2" s="61" t="s">
        <v>91</v>
      </c>
      <c r="G2" s="60" t="s">
        <v>92</v>
      </c>
      <c r="H2" s="60" t="s">
        <v>93</v>
      </c>
      <c r="I2" s="60" t="s">
        <v>94</v>
      </c>
      <c r="J2" s="60" t="s">
        <v>94</v>
      </c>
      <c r="K2" s="60" t="s">
        <v>94</v>
      </c>
      <c r="L2" s="60" t="s">
        <v>95</v>
      </c>
      <c r="M2" s="60" t="s">
        <v>96</v>
      </c>
      <c r="N2" s="60" t="s">
        <v>97</v>
      </c>
    </row>
    <row r="3">
      <c r="B3" s="6" t="s">
        <v>98</v>
      </c>
      <c r="C3" s="59">
        <v>1.0</v>
      </c>
      <c r="D3" s="59">
        <v>2.0</v>
      </c>
      <c r="E3" s="59">
        <v>0.5</v>
      </c>
      <c r="F3" s="59">
        <v>5.0</v>
      </c>
      <c r="G3" s="59">
        <v>0.0</v>
      </c>
      <c r="H3" s="59">
        <v>0.0</v>
      </c>
      <c r="I3" s="59">
        <v>0.0</v>
      </c>
      <c r="J3" s="59">
        <v>0.0</v>
      </c>
      <c r="K3" s="59">
        <v>0.0</v>
      </c>
      <c r="L3" s="59">
        <v>0.0</v>
      </c>
      <c r="M3" s="59">
        <v>0.0</v>
      </c>
      <c r="N3" s="59">
        <v>0.0</v>
      </c>
    </row>
    <row r="4">
      <c r="A4" s="59" t="s">
        <v>7</v>
      </c>
      <c r="B4" s="6">
        <f t="shared" ref="B4:B9" si="1">SUM(C4:N4)</f>
        <v>8.5</v>
      </c>
      <c r="C4" s="62">
        <v>1.0</v>
      </c>
      <c r="D4" s="62">
        <v>2.0</v>
      </c>
      <c r="E4" s="62">
        <v>0.5</v>
      </c>
      <c r="F4" s="62">
        <v>5.0</v>
      </c>
      <c r="G4" s="62">
        <v>0.0</v>
      </c>
      <c r="H4" s="62">
        <v>0.0</v>
      </c>
      <c r="I4" s="62">
        <v>0.0</v>
      </c>
      <c r="J4" s="62">
        <v>0.0</v>
      </c>
      <c r="K4" s="62">
        <v>0.0</v>
      </c>
      <c r="L4" s="62">
        <v>0.0</v>
      </c>
      <c r="M4" s="62">
        <v>0.0</v>
      </c>
      <c r="N4" s="62">
        <v>0.0</v>
      </c>
    </row>
    <row r="5">
      <c r="A5" s="59" t="s">
        <v>8</v>
      </c>
      <c r="B5" s="6">
        <f t="shared" si="1"/>
        <v>8.5</v>
      </c>
      <c r="C5" s="62">
        <v>1.0</v>
      </c>
      <c r="D5" s="62">
        <v>2.0</v>
      </c>
      <c r="E5" s="62">
        <v>0.5</v>
      </c>
      <c r="F5" s="62">
        <v>5.0</v>
      </c>
      <c r="G5" s="62">
        <v>0.0</v>
      </c>
      <c r="H5" s="62">
        <v>0.0</v>
      </c>
      <c r="I5" s="62">
        <v>0.0</v>
      </c>
      <c r="J5" s="62">
        <v>0.0</v>
      </c>
      <c r="K5" s="62">
        <v>0.0</v>
      </c>
      <c r="L5" s="62">
        <v>0.0</v>
      </c>
      <c r="M5" s="62">
        <v>0.0</v>
      </c>
      <c r="N5" s="62">
        <v>0.0</v>
      </c>
    </row>
    <row r="6">
      <c r="A6" s="59" t="s">
        <v>9</v>
      </c>
      <c r="B6" s="6">
        <f t="shared" si="1"/>
        <v>2.5</v>
      </c>
      <c r="C6" s="62">
        <v>1.0</v>
      </c>
      <c r="D6" s="62">
        <v>1.0</v>
      </c>
      <c r="E6" s="62">
        <v>0.5</v>
      </c>
      <c r="F6" s="62">
        <v>0.0</v>
      </c>
      <c r="G6" s="62">
        <v>0.0</v>
      </c>
      <c r="H6" s="62">
        <v>0.0</v>
      </c>
      <c r="I6" s="62">
        <v>0.0</v>
      </c>
      <c r="J6" s="62">
        <v>0.0</v>
      </c>
      <c r="K6" s="62">
        <v>0.0</v>
      </c>
      <c r="L6" s="62">
        <v>0.0</v>
      </c>
      <c r="M6" s="62">
        <v>0.0</v>
      </c>
      <c r="N6" s="62">
        <v>0.0</v>
      </c>
    </row>
    <row r="7">
      <c r="A7" s="59" t="s">
        <v>10</v>
      </c>
      <c r="B7" s="6">
        <f t="shared" si="1"/>
        <v>8.5</v>
      </c>
      <c r="C7" s="62">
        <v>1.0</v>
      </c>
      <c r="D7" s="62">
        <v>2.0</v>
      </c>
      <c r="E7" s="62">
        <v>0.5</v>
      </c>
      <c r="F7" s="62">
        <v>5.0</v>
      </c>
      <c r="G7" s="62">
        <v>0.0</v>
      </c>
      <c r="H7" s="62">
        <v>0.0</v>
      </c>
      <c r="I7" s="62">
        <v>0.0</v>
      </c>
      <c r="J7" s="62">
        <v>0.0</v>
      </c>
      <c r="K7" s="62">
        <v>0.0</v>
      </c>
      <c r="L7" s="62">
        <v>0.0</v>
      </c>
      <c r="M7" s="62">
        <v>0.0</v>
      </c>
      <c r="N7" s="62">
        <v>0.0</v>
      </c>
    </row>
    <row r="8">
      <c r="A8" s="59" t="s">
        <v>11</v>
      </c>
      <c r="B8" s="6">
        <f t="shared" si="1"/>
        <v>8.5</v>
      </c>
      <c r="C8" s="62">
        <v>1.0</v>
      </c>
      <c r="D8" s="62">
        <v>2.0</v>
      </c>
      <c r="E8" s="62">
        <v>0.5</v>
      </c>
      <c r="F8" s="62">
        <v>5.0</v>
      </c>
      <c r="G8" s="62">
        <v>0.0</v>
      </c>
      <c r="H8" s="62">
        <v>0.0</v>
      </c>
      <c r="I8" s="62">
        <v>0.0</v>
      </c>
      <c r="J8" s="62">
        <v>0.0</v>
      </c>
      <c r="K8" s="62">
        <v>0.0</v>
      </c>
      <c r="L8" s="62">
        <v>0.0</v>
      </c>
      <c r="M8" s="62">
        <v>0.0</v>
      </c>
      <c r="N8" s="62">
        <v>0.0</v>
      </c>
    </row>
    <row r="9">
      <c r="A9" s="59" t="s">
        <v>12</v>
      </c>
      <c r="B9" s="6">
        <f t="shared" si="1"/>
        <v>3.5</v>
      </c>
      <c r="C9" s="62">
        <v>1.0</v>
      </c>
      <c r="D9" s="62">
        <v>2.0</v>
      </c>
      <c r="E9" s="62">
        <v>0.5</v>
      </c>
      <c r="F9" s="62">
        <v>0.0</v>
      </c>
      <c r="G9" s="62">
        <v>0.0</v>
      </c>
      <c r="H9" s="62">
        <v>0.0</v>
      </c>
      <c r="I9" s="62">
        <v>0.0</v>
      </c>
      <c r="J9" s="62">
        <v>0.0</v>
      </c>
      <c r="K9" s="62">
        <v>0.0</v>
      </c>
      <c r="L9" s="62">
        <v>0.0</v>
      </c>
      <c r="M9" s="62">
        <v>0.0</v>
      </c>
      <c r="N9" s="62">
        <v>0.0</v>
      </c>
    </row>
    <row r="10">
      <c r="A10" s="6" t="s">
        <v>0</v>
      </c>
      <c r="B10" s="6">
        <f t="shared" ref="B10:N10" si="2">SUM(B4:B9)</f>
        <v>40</v>
      </c>
      <c r="C10" s="6">
        <f t="shared" si="2"/>
        <v>6</v>
      </c>
      <c r="D10" s="6">
        <f t="shared" si="2"/>
        <v>11</v>
      </c>
      <c r="E10" s="6">
        <f t="shared" si="2"/>
        <v>3</v>
      </c>
      <c r="F10" s="6">
        <f t="shared" si="2"/>
        <v>20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</row>
    <row r="11">
      <c r="A11" s="8"/>
    </row>
    <row r="12">
      <c r="A12" s="63"/>
    </row>
    <row r="13">
      <c r="A13" s="6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0.86"/>
    <col customWidth="1" min="3" max="3" width="14.57"/>
    <col customWidth="1" min="4" max="4" width="10.57"/>
    <col customWidth="1" min="5" max="19" width="3.71"/>
    <col customWidth="1" min="20" max="20" width="3.86"/>
    <col customWidth="1" min="21" max="21" width="4.0"/>
    <col customWidth="1" min="22" max="22" width="4.14"/>
    <col customWidth="1" min="23" max="23" width="4.71"/>
    <col customWidth="1" min="24" max="24" width="4.0"/>
    <col customWidth="1" min="25" max="25" width="4.29"/>
    <col customWidth="1" min="26" max="26" width="4.43"/>
    <col customWidth="1" min="27" max="27" width="4.71"/>
    <col customWidth="1" min="28" max="28" width="4.29"/>
    <col customWidth="1" min="29" max="29" width="4.14"/>
    <col customWidth="1" min="30" max="30" width="4.0"/>
    <col customWidth="1" min="31" max="31" width="3.71"/>
    <col customWidth="1" min="32" max="33" width="4.0"/>
    <col customWidth="1" min="34" max="63" width="4.14"/>
  </cols>
  <sheetData>
    <row r="1">
      <c r="A1" s="64" t="s">
        <v>99</v>
      </c>
      <c r="B1" s="65" t="s">
        <v>100</v>
      </c>
      <c r="C1" s="65" t="s">
        <v>101</v>
      </c>
      <c r="D1" s="66" t="s">
        <v>102</v>
      </c>
      <c r="E1" s="33">
        <v>1.0</v>
      </c>
      <c r="F1" s="33">
        <v>2.0</v>
      </c>
      <c r="G1" s="33">
        <v>3.0</v>
      </c>
      <c r="H1" s="33">
        <v>4.0</v>
      </c>
      <c r="I1" s="33">
        <v>5.0</v>
      </c>
      <c r="J1" s="33">
        <v>6.0</v>
      </c>
      <c r="K1" s="33">
        <v>7.0</v>
      </c>
      <c r="L1" s="33">
        <v>8.0</v>
      </c>
      <c r="M1" s="33">
        <v>9.0</v>
      </c>
      <c r="N1" s="33">
        <v>10.0</v>
      </c>
      <c r="O1" s="33">
        <v>11.0</v>
      </c>
      <c r="P1" s="33">
        <v>12.0</v>
      </c>
      <c r="Q1" s="33">
        <v>13.0</v>
      </c>
      <c r="R1" s="33">
        <v>14.0</v>
      </c>
      <c r="S1" s="33">
        <v>15.0</v>
      </c>
      <c r="T1" s="38">
        <v>16.0</v>
      </c>
      <c r="U1" s="38">
        <v>17.0</v>
      </c>
      <c r="V1" s="38">
        <v>18.0</v>
      </c>
      <c r="W1" s="38">
        <v>19.0</v>
      </c>
      <c r="X1" s="38">
        <v>20.0</v>
      </c>
      <c r="Y1" s="38">
        <v>21.0</v>
      </c>
      <c r="Z1" s="38">
        <v>22.0</v>
      </c>
      <c r="AA1" s="38">
        <v>23.0</v>
      </c>
      <c r="AB1" s="38">
        <v>24.0</v>
      </c>
      <c r="AC1" s="38">
        <v>25.0</v>
      </c>
      <c r="AD1" s="38">
        <v>26.0</v>
      </c>
      <c r="AE1" s="38">
        <v>27.0</v>
      </c>
      <c r="AF1" s="38">
        <v>28.0</v>
      </c>
      <c r="AG1" s="38">
        <v>29.0</v>
      </c>
      <c r="AH1" s="38">
        <v>30.0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>
      <c r="A2" s="67" t="s">
        <v>7</v>
      </c>
      <c r="B2" s="68"/>
      <c r="C2" s="69"/>
      <c r="D2" s="69"/>
    </row>
    <row r="3">
      <c r="B3" s="70" t="s">
        <v>103</v>
      </c>
      <c r="C3" s="38">
        <v>2.0</v>
      </c>
      <c r="D3" s="38">
        <v>3.0</v>
      </c>
      <c r="E3" s="71"/>
      <c r="F3" s="71"/>
      <c r="G3" s="71"/>
    </row>
    <row r="4">
      <c r="A4" s="64"/>
      <c r="B4" s="70" t="s">
        <v>104</v>
      </c>
      <c r="C4" s="38">
        <v>1.0</v>
      </c>
      <c r="D4" s="38">
        <v>1.0</v>
      </c>
      <c r="H4" s="71"/>
    </row>
    <row r="5">
      <c r="A5" s="64"/>
      <c r="B5" s="70" t="s">
        <v>105</v>
      </c>
      <c r="C5" s="38">
        <v>1.0</v>
      </c>
      <c r="D5" s="38">
        <v>3.0</v>
      </c>
      <c r="I5" s="71"/>
      <c r="J5" s="71"/>
      <c r="K5" s="71"/>
    </row>
    <row r="6">
      <c r="A6" s="64"/>
      <c r="B6" s="70" t="s">
        <v>106</v>
      </c>
      <c r="C6" s="38">
        <v>1.0</v>
      </c>
      <c r="D6" s="38">
        <v>3.0</v>
      </c>
      <c r="L6" s="71"/>
      <c r="M6" s="71"/>
      <c r="N6" s="71"/>
    </row>
    <row r="7">
      <c r="A7" s="64"/>
      <c r="B7" s="70" t="s">
        <v>107</v>
      </c>
      <c r="C7" s="38">
        <v>2.0</v>
      </c>
      <c r="D7" s="38">
        <v>5.0</v>
      </c>
      <c r="O7" s="71"/>
      <c r="P7" s="71"/>
      <c r="Q7" s="71"/>
      <c r="R7" s="71"/>
      <c r="S7" s="71"/>
    </row>
    <row r="8">
      <c r="A8" s="64"/>
      <c r="B8" s="72" t="s">
        <v>108</v>
      </c>
      <c r="C8" s="38">
        <v>2.0</v>
      </c>
      <c r="D8" s="38">
        <v>5.0</v>
      </c>
      <c r="T8" s="71"/>
      <c r="U8" s="71"/>
      <c r="V8" s="71"/>
      <c r="W8" s="71"/>
      <c r="X8" s="71"/>
    </row>
    <row r="9">
      <c r="A9" s="64"/>
      <c r="B9" s="72" t="s">
        <v>109</v>
      </c>
      <c r="C9" s="38">
        <v>2.0</v>
      </c>
      <c r="D9" s="38">
        <v>4.0</v>
      </c>
      <c r="Y9" s="71"/>
      <c r="Z9" s="71"/>
      <c r="AA9" s="71"/>
      <c r="AB9" s="71"/>
    </row>
    <row r="10">
      <c r="A10" s="64"/>
      <c r="B10" s="73" t="s">
        <v>110</v>
      </c>
      <c r="C10" s="68">
        <f t="shared" ref="C10:D10" si="1">SUM(C3:C9)</f>
        <v>11</v>
      </c>
      <c r="D10" s="74">
        <f t="shared" si="1"/>
        <v>24</v>
      </c>
    </row>
    <row r="11">
      <c r="A11" s="67" t="s">
        <v>8</v>
      </c>
      <c r="B11" s="68"/>
      <c r="C11" s="69"/>
      <c r="D11" s="69"/>
    </row>
    <row r="12">
      <c r="A12" s="75"/>
      <c r="B12" s="76" t="s">
        <v>111</v>
      </c>
      <c r="C12" s="69">
        <v>2.0</v>
      </c>
      <c r="D12" s="69">
        <v>2.0</v>
      </c>
      <c r="E12" s="71"/>
      <c r="F12" s="71"/>
      <c r="G12" s="77"/>
      <c r="H12" s="77"/>
      <c r="I12" s="77"/>
      <c r="J12" s="77"/>
    </row>
    <row r="13">
      <c r="A13" s="75"/>
      <c r="B13" s="76" t="s">
        <v>112</v>
      </c>
      <c r="C13" s="69">
        <v>2.0</v>
      </c>
      <c r="D13" s="69">
        <v>3.0</v>
      </c>
      <c r="G13" s="71"/>
      <c r="H13" s="71"/>
      <c r="I13" s="71"/>
    </row>
    <row r="14">
      <c r="A14" s="75"/>
      <c r="B14" s="76" t="s">
        <v>113</v>
      </c>
      <c r="C14" s="69">
        <v>1.0</v>
      </c>
      <c r="D14" s="69">
        <v>2.0</v>
      </c>
      <c r="J14" s="71"/>
      <c r="K14" s="71"/>
    </row>
    <row r="15">
      <c r="A15" s="75"/>
      <c r="B15" s="78" t="s">
        <v>114</v>
      </c>
      <c r="C15" s="69">
        <v>2.0</v>
      </c>
      <c r="D15" s="69">
        <v>2.0</v>
      </c>
      <c r="L15" s="71"/>
      <c r="M15" s="71"/>
    </row>
    <row r="16">
      <c r="A16" s="75"/>
      <c r="B16" s="76" t="s">
        <v>115</v>
      </c>
      <c r="C16" s="69">
        <v>2.0</v>
      </c>
      <c r="D16" s="69">
        <v>2.0</v>
      </c>
      <c r="N16" s="71"/>
      <c r="O16" s="71"/>
    </row>
    <row r="17">
      <c r="A17" s="75"/>
      <c r="B17" s="76" t="s">
        <v>116</v>
      </c>
      <c r="C17" s="69">
        <v>2.0</v>
      </c>
      <c r="D17" s="69">
        <v>4.0</v>
      </c>
      <c r="E17" s="77"/>
      <c r="F17" s="77"/>
      <c r="G17" s="77"/>
      <c r="H17" s="77"/>
      <c r="I17" s="77"/>
      <c r="J17" s="77"/>
      <c r="P17" s="71"/>
      <c r="Q17" s="71"/>
      <c r="R17" s="71"/>
      <c r="S17" s="71"/>
    </row>
    <row r="18">
      <c r="A18" s="75"/>
      <c r="B18" s="76" t="s">
        <v>117</v>
      </c>
      <c r="C18" s="69">
        <v>1.0</v>
      </c>
      <c r="D18" s="69">
        <v>1.0</v>
      </c>
      <c r="E18" s="77"/>
      <c r="F18" s="77"/>
      <c r="G18" s="77"/>
      <c r="H18" s="77"/>
      <c r="I18" s="77"/>
      <c r="J18" s="77"/>
      <c r="T18" s="71"/>
    </row>
    <row r="19">
      <c r="A19" s="75"/>
      <c r="B19" s="76" t="s">
        <v>118</v>
      </c>
      <c r="C19" s="69">
        <v>2.0</v>
      </c>
      <c r="D19" s="69">
        <v>1.0</v>
      </c>
      <c r="U19" s="71"/>
    </row>
    <row r="20">
      <c r="A20" s="75"/>
      <c r="B20" s="76" t="s">
        <v>119</v>
      </c>
      <c r="C20" s="69">
        <v>1.0</v>
      </c>
      <c r="D20" s="69">
        <v>1.0</v>
      </c>
      <c r="V20" s="71"/>
    </row>
    <row r="21">
      <c r="A21" s="75"/>
      <c r="B21" s="76" t="s">
        <v>120</v>
      </c>
      <c r="C21" s="69">
        <v>3.0</v>
      </c>
      <c r="D21" s="69">
        <v>6.0</v>
      </c>
      <c r="W21" s="71"/>
      <c r="X21" s="71"/>
      <c r="Y21" s="71"/>
      <c r="Z21" s="71"/>
      <c r="AA21" s="71"/>
      <c r="AB21" s="71"/>
    </row>
    <row r="22">
      <c r="A22" s="75"/>
      <c r="B22" s="76" t="s">
        <v>121</v>
      </c>
      <c r="C22" s="69">
        <v>1.0</v>
      </c>
      <c r="D22" s="69">
        <v>2.0</v>
      </c>
      <c r="AC22" s="71"/>
      <c r="AD22" s="71"/>
    </row>
    <row r="23">
      <c r="A23" s="75" t="s">
        <v>99</v>
      </c>
      <c r="B23" s="73" t="s">
        <v>110</v>
      </c>
      <c r="C23" s="68">
        <f t="shared" ref="C23:D23" si="2">SUM(C12:C22)</f>
        <v>19</v>
      </c>
      <c r="D23" s="74">
        <f t="shared" si="2"/>
        <v>26</v>
      </c>
    </row>
    <row r="24">
      <c r="A24" s="67" t="s">
        <v>9</v>
      </c>
      <c r="B24" s="68"/>
      <c r="C24" s="69"/>
      <c r="D24" s="69"/>
    </row>
    <row r="25">
      <c r="A25" s="79"/>
      <c r="B25" s="70" t="s">
        <v>103</v>
      </c>
      <c r="C25" s="69">
        <v>2.0</v>
      </c>
      <c r="D25" s="69">
        <v>2.0</v>
      </c>
      <c r="E25" s="80"/>
      <c r="F25" s="80"/>
    </row>
    <row r="26">
      <c r="A26" s="79"/>
      <c r="B26" s="70" t="s">
        <v>104</v>
      </c>
      <c r="C26" s="69">
        <v>1.0</v>
      </c>
      <c r="D26" s="69">
        <v>2.0</v>
      </c>
      <c r="G26" s="80"/>
      <c r="H26" s="80"/>
    </row>
    <row r="27">
      <c r="A27" s="79"/>
      <c r="B27" s="70" t="s">
        <v>105</v>
      </c>
      <c r="C27" s="69">
        <v>1.0</v>
      </c>
      <c r="D27" s="69">
        <v>3.0</v>
      </c>
      <c r="I27" s="80"/>
      <c r="J27" s="80"/>
      <c r="K27" s="80"/>
    </row>
    <row r="28">
      <c r="A28" s="79"/>
      <c r="B28" s="70" t="s">
        <v>122</v>
      </c>
      <c r="C28" s="69">
        <v>1.0</v>
      </c>
      <c r="D28" s="69">
        <v>1.0</v>
      </c>
      <c r="L28" s="80"/>
    </row>
    <row r="29">
      <c r="A29" s="79"/>
      <c r="B29" s="76" t="s">
        <v>123</v>
      </c>
      <c r="C29" s="69">
        <v>1.0</v>
      </c>
      <c r="D29" s="69">
        <v>2.0</v>
      </c>
      <c r="M29" s="80"/>
      <c r="N29" s="80"/>
    </row>
    <row r="30">
      <c r="A30" s="79"/>
      <c r="B30" s="76" t="s">
        <v>124</v>
      </c>
      <c r="C30" s="69">
        <v>2.0</v>
      </c>
      <c r="D30" s="69">
        <v>6.0</v>
      </c>
      <c r="O30" s="80"/>
      <c r="P30" s="80"/>
      <c r="Q30" s="80"/>
      <c r="R30" s="80"/>
      <c r="S30" s="80"/>
      <c r="T30" s="80"/>
    </row>
    <row r="31">
      <c r="A31" s="79"/>
      <c r="B31" s="72" t="s">
        <v>107</v>
      </c>
      <c r="C31" s="69">
        <v>1.0</v>
      </c>
      <c r="D31" s="69">
        <v>1.0</v>
      </c>
      <c r="T31" s="52"/>
      <c r="U31" s="80"/>
    </row>
    <row r="32">
      <c r="A32" s="79"/>
      <c r="B32" s="73" t="s">
        <v>110</v>
      </c>
      <c r="C32" s="68">
        <f t="shared" ref="C32:D32" si="3">SUM(C25:C28)</f>
        <v>5</v>
      </c>
      <c r="D32" s="74">
        <f t="shared" si="3"/>
        <v>8</v>
      </c>
    </row>
    <row r="33">
      <c r="A33" s="67" t="s">
        <v>10</v>
      </c>
      <c r="B33" s="68"/>
      <c r="C33" s="69"/>
      <c r="D33" s="69"/>
    </row>
    <row r="34">
      <c r="A34" s="79"/>
      <c r="B34" s="76" t="s">
        <v>103</v>
      </c>
      <c r="C34" s="69">
        <v>1.0</v>
      </c>
      <c r="D34" s="69">
        <v>2.0</v>
      </c>
      <c r="E34" s="71"/>
      <c r="F34" s="71"/>
    </row>
    <row r="35">
      <c r="A35" s="79"/>
      <c r="B35" s="76" t="s">
        <v>104</v>
      </c>
      <c r="C35" s="69">
        <v>1.0</v>
      </c>
      <c r="D35" s="69">
        <v>2.0</v>
      </c>
      <c r="G35" s="71"/>
      <c r="H35" s="71"/>
    </row>
    <row r="36">
      <c r="A36" s="79"/>
      <c r="B36" s="76" t="s">
        <v>105</v>
      </c>
      <c r="C36" s="69">
        <v>1.0</v>
      </c>
      <c r="D36" s="69">
        <v>2.0</v>
      </c>
      <c r="I36" s="71"/>
      <c r="J36" s="71"/>
    </row>
    <row r="37">
      <c r="A37" s="79"/>
      <c r="B37" s="76" t="s">
        <v>125</v>
      </c>
      <c r="C37" s="69">
        <v>1.0</v>
      </c>
      <c r="D37" s="69">
        <v>1.0</v>
      </c>
      <c r="K37" s="71"/>
    </row>
    <row r="38">
      <c r="A38" s="79"/>
      <c r="B38" s="76" t="s">
        <v>123</v>
      </c>
      <c r="C38" s="69">
        <v>1.0</v>
      </c>
      <c r="D38" s="69">
        <v>3.0</v>
      </c>
      <c r="L38" s="71"/>
      <c r="M38" s="71"/>
      <c r="N38" s="71"/>
    </row>
    <row r="39">
      <c r="A39" s="79"/>
      <c r="B39" s="76" t="s">
        <v>124</v>
      </c>
      <c r="C39" s="69">
        <v>1.0</v>
      </c>
      <c r="D39" s="69">
        <v>4.0</v>
      </c>
      <c r="O39" s="71"/>
      <c r="P39" s="71"/>
      <c r="Q39" s="71"/>
      <c r="R39" s="71"/>
    </row>
    <row r="40">
      <c r="A40" s="79"/>
      <c r="B40" s="76" t="s">
        <v>126</v>
      </c>
      <c r="C40" s="69">
        <v>4.0</v>
      </c>
      <c r="D40" s="69">
        <v>5.0</v>
      </c>
      <c r="S40" s="71"/>
      <c r="T40" s="71"/>
      <c r="U40" s="71"/>
      <c r="V40" s="71"/>
      <c r="W40" s="71"/>
    </row>
    <row r="41">
      <c r="A41" s="79"/>
      <c r="B41" s="76" t="s">
        <v>127</v>
      </c>
      <c r="C41" s="69">
        <v>1.0</v>
      </c>
      <c r="D41" s="69">
        <v>1.0</v>
      </c>
      <c r="X41" s="71"/>
    </row>
    <row r="42">
      <c r="A42" s="79"/>
      <c r="B42" s="73" t="s">
        <v>110</v>
      </c>
      <c r="C42" s="68">
        <f t="shared" ref="C42:D42" si="4">SUM(C33:C41)</f>
        <v>11</v>
      </c>
      <c r="D42" s="74">
        <f t="shared" si="4"/>
        <v>20</v>
      </c>
    </row>
    <row r="43">
      <c r="A43" s="81" t="s">
        <v>11</v>
      </c>
      <c r="B43" s="82"/>
    </row>
    <row r="44">
      <c r="A44" s="83"/>
      <c r="B44" s="70" t="s">
        <v>103</v>
      </c>
      <c r="C44" s="38">
        <v>1.0</v>
      </c>
      <c r="D44" s="38">
        <v>2.0</v>
      </c>
      <c r="E44" s="84"/>
      <c r="F44" s="71"/>
    </row>
    <row r="45">
      <c r="A45" s="83"/>
      <c r="B45" s="70" t="s">
        <v>104</v>
      </c>
      <c r="C45" s="38">
        <v>1.0</v>
      </c>
      <c r="D45" s="38">
        <v>3.0</v>
      </c>
      <c r="G45" s="71"/>
      <c r="H45" s="71"/>
    </row>
    <row r="46">
      <c r="A46" s="79"/>
      <c r="B46" s="70" t="s">
        <v>128</v>
      </c>
      <c r="C46" s="38">
        <v>1.0</v>
      </c>
      <c r="D46" s="38">
        <v>3.0</v>
      </c>
      <c r="I46" s="71"/>
      <c r="J46" s="71"/>
      <c r="K46" s="71"/>
    </row>
    <row r="47">
      <c r="A47" s="79"/>
      <c r="B47" s="70" t="s">
        <v>129</v>
      </c>
      <c r="C47" s="38">
        <v>1.0</v>
      </c>
      <c r="D47" s="38">
        <v>5.0</v>
      </c>
      <c r="L47" s="71"/>
      <c r="M47" s="71"/>
      <c r="N47" s="71"/>
      <c r="O47" s="71"/>
      <c r="P47" s="71"/>
    </row>
    <row r="48">
      <c r="A48" s="79"/>
      <c r="B48" s="70" t="s">
        <v>107</v>
      </c>
      <c r="C48" s="38">
        <v>4.0</v>
      </c>
      <c r="D48" s="38">
        <v>5.0</v>
      </c>
      <c r="J48" s="52"/>
      <c r="Q48" s="71"/>
      <c r="R48" s="71"/>
      <c r="S48" s="71"/>
      <c r="T48" s="71"/>
      <c r="U48" s="71"/>
    </row>
    <row r="49">
      <c r="A49" s="79"/>
      <c r="B49" s="70" t="s">
        <v>130</v>
      </c>
      <c r="C49" s="38">
        <v>1.0</v>
      </c>
      <c r="D49" s="38">
        <v>1.0</v>
      </c>
      <c r="V49" s="71"/>
    </row>
    <row r="50">
      <c r="A50" s="79"/>
      <c r="B50" s="70" t="s">
        <v>131</v>
      </c>
      <c r="C50" s="38">
        <v>1.0</v>
      </c>
      <c r="D50" s="38">
        <v>1.0</v>
      </c>
      <c r="W50" s="71"/>
    </row>
    <row r="51">
      <c r="A51" s="79"/>
      <c r="B51" s="70" t="s">
        <v>132</v>
      </c>
      <c r="C51" s="38">
        <v>1.0</v>
      </c>
      <c r="D51" s="38">
        <v>4.0</v>
      </c>
      <c r="X51" s="71"/>
      <c r="Y51" s="71"/>
      <c r="Z51" s="71"/>
      <c r="AA51" s="71"/>
    </row>
    <row r="52">
      <c r="A52" s="79"/>
      <c r="B52" s="70" t="s">
        <v>133</v>
      </c>
      <c r="C52" s="38">
        <v>1.0</v>
      </c>
      <c r="D52" s="38">
        <v>3.0</v>
      </c>
      <c r="AB52" s="71"/>
      <c r="AC52" s="71"/>
      <c r="AD52" s="71"/>
    </row>
    <row r="53">
      <c r="A53" s="79"/>
      <c r="B53" s="85" t="s">
        <v>110</v>
      </c>
      <c r="C53" s="86">
        <f t="shared" ref="C53:D53" si="5">SUM(C44:C52)</f>
        <v>12</v>
      </c>
      <c r="D53" s="87">
        <f t="shared" si="5"/>
        <v>27</v>
      </c>
    </row>
    <row r="54">
      <c r="A54" s="81" t="s">
        <v>12</v>
      </c>
      <c r="B54" s="82"/>
    </row>
    <row r="55">
      <c r="A55" s="79"/>
      <c r="B55" s="70" t="s">
        <v>103</v>
      </c>
      <c r="C55" s="38">
        <v>1.0</v>
      </c>
      <c r="D55" s="38">
        <v>4.0</v>
      </c>
      <c r="E55" s="71"/>
      <c r="F55" s="71"/>
      <c r="G55" s="71"/>
      <c r="H55" s="71"/>
    </row>
    <row r="56">
      <c r="A56" s="79"/>
      <c r="B56" s="70" t="s">
        <v>104</v>
      </c>
      <c r="C56" s="38">
        <v>1.0</v>
      </c>
      <c r="D56" s="38">
        <v>1.0</v>
      </c>
      <c r="I56" s="71"/>
    </row>
    <row r="57">
      <c r="A57" s="79"/>
      <c r="B57" s="70" t="s">
        <v>105</v>
      </c>
      <c r="C57" s="38">
        <v>1.0</v>
      </c>
      <c r="D57" s="38">
        <v>2.0</v>
      </c>
      <c r="J57" s="71"/>
      <c r="K57" s="71"/>
    </row>
    <row r="58">
      <c r="A58" s="79"/>
      <c r="B58" s="70" t="s">
        <v>134</v>
      </c>
      <c r="C58" s="38">
        <v>1.0</v>
      </c>
      <c r="D58" s="38">
        <v>1.0</v>
      </c>
      <c r="L58" s="71"/>
    </row>
    <row r="59">
      <c r="A59" s="79"/>
      <c r="B59" s="70" t="s">
        <v>135</v>
      </c>
      <c r="C59" s="38">
        <v>2.0</v>
      </c>
      <c r="D59" s="38">
        <v>2.0</v>
      </c>
      <c r="M59" s="71"/>
      <c r="N59" s="71"/>
    </row>
    <row r="60">
      <c r="A60" s="79"/>
      <c r="B60" s="70" t="s">
        <v>107</v>
      </c>
      <c r="C60" s="38">
        <v>1.0</v>
      </c>
      <c r="D60" s="38">
        <v>1.0</v>
      </c>
      <c r="O60" s="71"/>
    </row>
    <row r="61">
      <c r="A61" s="79"/>
      <c r="B61" s="70" t="s">
        <v>132</v>
      </c>
      <c r="C61" s="38">
        <v>3.0</v>
      </c>
      <c r="D61" s="38">
        <v>6.0</v>
      </c>
      <c r="P61" s="71"/>
      <c r="Q61" s="71"/>
      <c r="R61" s="71"/>
      <c r="S61" s="71"/>
      <c r="T61" s="71"/>
      <c r="U61" s="71"/>
    </row>
    <row r="62">
      <c r="A62" s="79"/>
      <c r="B62" s="70" t="s">
        <v>133</v>
      </c>
      <c r="C62" s="38">
        <v>1.0</v>
      </c>
      <c r="D62" s="38">
        <v>2.0</v>
      </c>
      <c r="V62" s="71"/>
      <c r="W62" s="71"/>
    </row>
    <row r="63">
      <c r="A63" s="79"/>
      <c r="B63" s="85" t="s">
        <v>110</v>
      </c>
      <c r="C63" s="82">
        <f t="shared" ref="C63:D63" si="6">SUM(C57:C62)</f>
        <v>9</v>
      </c>
      <c r="D63" s="88">
        <f t="shared" si="6"/>
        <v>14</v>
      </c>
    </row>
    <row r="64">
      <c r="A64" s="89"/>
      <c r="B64" s="90" t="s">
        <v>0</v>
      </c>
      <c r="C64" s="91">
        <f t="shared" ref="C64:D64" si="7">SUM(C10,C23,C32,C42,C53,C63)</f>
        <v>67</v>
      </c>
      <c r="D64" s="92">
        <f t="shared" si="7"/>
        <v>119</v>
      </c>
    </row>
    <row r="65" ht="15.75" customHeight="1">
      <c r="B65" s="9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