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agement Summary" sheetId="1" r:id="rId4"/>
    <sheet state="visible" name="Gantt" sheetId="2" r:id="rId5"/>
    <sheet state="visible" name="Meetings" sheetId="3" r:id="rId6"/>
    <sheet state="visible" name="SA" sheetId="4" r:id="rId7"/>
  </sheets>
  <definedNames/>
  <calcPr/>
</workbook>
</file>

<file path=xl/sharedStrings.xml><?xml version="1.0" encoding="utf-8"?>
<sst xmlns="http://schemas.openxmlformats.org/spreadsheetml/2006/main" count="203" uniqueCount="140">
  <si>
    <t>Total</t>
  </si>
  <si>
    <t>Coding</t>
  </si>
  <si>
    <t>Meetings</t>
  </si>
  <si>
    <t>Systems Analysis</t>
  </si>
  <si>
    <t>Budgeted</t>
  </si>
  <si>
    <t>Actual</t>
  </si>
  <si>
    <t>Deficit</t>
  </si>
  <si>
    <t>Bryce</t>
  </si>
  <si>
    <t>Carson</t>
  </si>
  <si>
    <t>Tosin</t>
  </si>
  <si>
    <t>Marissa</t>
  </si>
  <si>
    <t>Molly</t>
  </si>
  <si>
    <t>Ambrea</t>
  </si>
  <si>
    <t>predicted time(hrs)</t>
  </si>
  <si>
    <t>time spent(hrs)</t>
  </si>
  <si>
    <t>key</t>
  </si>
  <si>
    <t>completed</t>
  </si>
  <si>
    <t>this week</t>
  </si>
  <si>
    <t>planned</t>
  </si>
  <si>
    <t>Slack</t>
  </si>
  <si>
    <t>Cancelled</t>
  </si>
  <si>
    <t>hours</t>
  </si>
  <si>
    <t>Sprite creation</t>
  </si>
  <si>
    <t>Player Structure (Decorator pattern)</t>
  </si>
  <si>
    <t>-</t>
  </si>
  <si>
    <t>Character artwork &amp; animations</t>
  </si>
  <si>
    <t>Movement</t>
  </si>
  <si>
    <t>Weapon sprite holder creation</t>
  </si>
  <si>
    <t>bullet creation(object pool)</t>
  </si>
  <si>
    <t>Bullet interaction</t>
  </si>
  <si>
    <t>Weapon inventory system</t>
  </si>
  <si>
    <t>Reload and inventory inplementation</t>
  </si>
  <si>
    <t>Create drop interactions</t>
  </si>
  <si>
    <t>Testing</t>
  </si>
  <si>
    <t>Documentation</t>
  </si>
  <si>
    <t>totals</t>
  </si>
  <si>
    <t>1- GameManager Layout</t>
  </si>
  <si>
    <t>2- Basic Map Creation</t>
  </si>
  <si>
    <t>3- Enemy Spawning Algorithm</t>
  </si>
  <si>
    <t>3.5-HUD</t>
  </si>
  <si>
    <t>4- Map Refinement</t>
  </si>
  <si>
    <t>5- MapManager Script Creation</t>
  </si>
  <si>
    <t>6- Room Layout and Scripts</t>
  </si>
  <si>
    <t>7- Testing</t>
  </si>
  <si>
    <t>8- Export Final Product</t>
  </si>
  <si>
    <t>9- Documentation</t>
  </si>
  <si>
    <t>3, 5, 6</t>
  </si>
  <si>
    <t>1. Acquire Sprites and Assets?</t>
  </si>
  <si>
    <t>2. Starting Cutscene Animation (Cam Panning)</t>
  </si>
  <si>
    <t>3. Cure Cutscene Animation (Ingredients are acquired)</t>
  </si>
  <si>
    <t>4.Final Cutscene Animation (End Scene)</t>
  </si>
  <si>
    <t>5. Animation Trigger Scripting</t>
  </si>
  <si>
    <t>6. Testing</t>
  </si>
  <si>
    <t>`</t>
  </si>
  <si>
    <t>1. Research sounds</t>
  </si>
  <si>
    <t>2. Download and upload sounds</t>
  </si>
  <si>
    <t>3. add sounds to sound manager and audio source</t>
  </si>
  <si>
    <t>4. Design item sprites</t>
  </si>
  <si>
    <t>5. Create randomizer functions</t>
  </si>
  <si>
    <t>3,4</t>
  </si>
  <si>
    <t>6. create object pool pattern for items</t>
  </si>
  <si>
    <t>7. User Documentation</t>
  </si>
  <si>
    <t>8. Testing</t>
  </si>
  <si>
    <t>9. Installation</t>
  </si>
  <si>
    <t>1. Create Sprite</t>
  </si>
  <si>
    <t>2. Create Dog Class</t>
  </si>
  <si>
    <t>3. Create Zombie Dog Subclass</t>
  </si>
  <si>
    <t>4. Animation</t>
  </si>
  <si>
    <t>5. Sprite Attack</t>
  </si>
  <si>
    <t>6. Sprite Damage</t>
  </si>
  <si>
    <t>7. Death Processes</t>
  </si>
  <si>
    <t>8. Leveling Difficulty/Decorator Pattern</t>
  </si>
  <si>
    <t>5,7</t>
  </si>
  <si>
    <t>9. Object Pooler Pattern</t>
  </si>
  <si>
    <t>10. Boss Dog</t>
  </si>
  <si>
    <t>11. Demo Mode (Dependent on Tosin's Cutscene = 5t?)</t>
  </si>
  <si>
    <t>10, 5t</t>
  </si>
  <si>
    <t>12. Documentation</t>
  </si>
  <si>
    <t>13. Testing</t>
  </si>
  <si>
    <t xml:space="preserve">Research Inventory </t>
  </si>
  <si>
    <t>Create UIs</t>
  </si>
  <si>
    <t>Make user interact w/inventory</t>
  </si>
  <si>
    <t>Make item interact w/inventory</t>
  </si>
  <si>
    <t>Test UI's</t>
  </si>
  <si>
    <t>Finalize</t>
  </si>
  <si>
    <t>group totals (hrs)</t>
  </si>
  <si>
    <t>group totals ($)</t>
  </si>
  <si>
    <t>Date</t>
  </si>
  <si>
    <t>Aug. 30</t>
  </si>
  <si>
    <t>Sept. 11</t>
  </si>
  <si>
    <t>Sept. 13</t>
  </si>
  <si>
    <t>Sept. 19</t>
  </si>
  <si>
    <t>Purpose</t>
  </si>
  <si>
    <t>First meeting in class</t>
  </si>
  <si>
    <t>Meeting about features</t>
  </si>
  <si>
    <t>Meeting about roles &amp; documents</t>
  </si>
  <si>
    <t>Worked On final SA presentation</t>
  </si>
  <si>
    <t>Meeting about progress</t>
  </si>
  <si>
    <t>Meeting about progress and talked about deadlines</t>
  </si>
  <si>
    <t>Meeting to discuss final project</t>
  </si>
  <si>
    <t>Meeting with BC</t>
  </si>
  <si>
    <t>Presenting finished product</t>
  </si>
  <si>
    <t>Hours</t>
  </si>
  <si>
    <t>bingus</t>
  </si>
  <si>
    <t>Task</t>
  </si>
  <si>
    <t>Predicted(hrs)</t>
  </si>
  <si>
    <t>spent(hrs)</t>
  </si>
  <si>
    <t>Class Diagram</t>
  </si>
  <si>
    <t>Sequence Diagram</t>
  </si>
  <si>
    <t>Use Case</t>
  </si>
  <si>
    <t>Diagram 0/Level 1</t>
  </si>
  <si>
    <t>SA Presentation</t>
  </si>
  <si>
    <t>RFP -  Current systems</t>
  </si>
  <si>
    <t>Pert &amp; GanttChart</t>
  </si>
  <si>
    <t>Subtotal</t>
  </si>
  <si>
    <t>Champion use cases</t>
  </si>
  <si>
    <t>Champion DFD+processes</t>
  </si>
  <si>
    <t>Champion scenarios</t>
  </si>
  <si>
    <t>Champion acceptance tests</t>
  </si>
  <si>
    <t>Champion timeline+charts</t>
  </si>
  <si>
    <t>SA Presentation Class Diagram</t>
  </si>
  <si>
    <t>SA Presentaion Sequence Diagram</t>
  </si>
  <si>
    <t>RFP Constraints</t>
  </si>
  <si>
    <t>RFP Schedule</t>
  </si>
  <si>
    <t>SA Presentation Storyboard</t>
  </si>
  <si>
    <t>SA Presentation Subsystem</t>
  </si>
  <si>
    <t>RFP - Known interactions/ Glossary</t>
  </si>
  <si>
    <t>Data flow diagram</t>
  </si>
  <si>
    <t>Champion document</t>
  </si>
  <si>
    <t>RFP - project objectives</t>
  </si>
  <si>
    <t>SA presentation</t>
  </si>
  <si>
    <t>Storyboard</t>
  </si>
  <si>
    <t>Use Cases-Individual and Global</t>
  </si>
  <si>
    <t>DFDs-Individual and Global</t>
  </si>
  <si>
    <t>StoryBoard</t>
  </si>
  <si>
    <t>RFP-Problem Description/Editing</t>
  </si>
  <si>
    <t>Champion Document</t>
  </si>
  <si>
    <t>Pert and Gantt Chart</t>
  </si>
  <si>
    <t>RFP-4.0</t>
  </si>
  <si>
    <t>Diagram Level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</si>
</sst>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_);[Red]\(&quot;$&quot;#,##0.00\)"/>
    <numFmt numFmtId="165" formatCode="m, d"/>
    <numFmt numFmtId="166" formatCode="&quot;$&quot;#,##0.00;[Red]&quot;$&quot;#,##0.00"/>
    <numFmt numFmtId="167" formatCode="mmm. d"/>
  </numFmts>
  <fonts count="17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Calibri"/>
    </font>
    <font>
      <color rgb="FFFFFFFF"/>
      <name val="Calibri"/>
      <scheme val="minor"/>
    </font>
    <font>
      <color rgb="FF000000"/>
      <name val="Calibri"/>
      <scheme val="minor"/>
    </font>
    <font>
      <sz val="11.0"/>
      <color rgb="FFFFFFFF"/>
      <name val="Calibri"/>
    </font>
    <font>
      <strike/>
      <color theme="1"/>
      <name val="Calibri"/>
      <scheme val="minor"/>
    </font>
    <font>
      <sz val="9.0"/>
      <color theme="1"/>
      <name val="Calibri"/>
    </font>
    <font>
      <sz val="7.0"/>
      <color theme="1"/>
      <name val="Calibri"/>
    </font>
    <font>
      <sz val="11.0"/>
      <color theme="1"/>
      <name val="Noto Sans Symbols"/>
    </font>
    <font>
      <sz val="11.0"/>
      <color theme="1"/>
      <name val="Arial"/>
    </font>
    <font>
      <sz val="11.0"/>
      <color rgb="FFF3F3F3"/>
      <name val="Calibri"/>
    </font>
    <font>
      <b/>
      <sz val="11.0"/>
      <color theme="1"/>
      <name val="Calibri"/>
    </font>
    <font>
      <color theme="4"/>
      <name val="Calibri"/>
      <scheme val="minor"/>
    </font>
    <font>
      <sz val="11.0"/>
      <color rgb="FFFF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6DCE4"/>
        <bgColor rgb="FFD6DCE4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8"/>
        <bgColor theme="8"/>
      </patternFill>
    </fill>
    <fill>
      <patternFill patternType="solid">
        <fgColor rgb="FF6D9EEB"/>
        <bgColor rgb="FF6D9EEB"/>
      </patternFill>
    </fill>
  </fills>
  <borders count="27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/>
      <right style="medium">
        <color rgb="FF000000"/>
      </right>
      <top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0" fillId="0" fontId="1" numFmtId="0" xfId="0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2" fontId="1" numFmtId="0" xfId="0" applyAlignment="1" applyBorder="1" applyFont="1">
      <alignment readingOrder="0"/>
    </xf>
    <xf borderId="11" fillId="0" fontId="1" numFmtId="164" xfId="0" applyBorder="1" applyFont="1" applyNumberFormat="1"/>
    <xf borderId="12" fillId="0" fontId="1" numFmtId="164" xfId="0" applyBorder="1" applyFont="1" applyNumberFormat="1"/>
    <xf borderId="13" fillId="0" fontId="1" numFmtId="164" xfId="0" applyBorder="1" applyFont="1" applyNumberFormat="1"/>
    <xf borderId="14" fillId="0" fontId="1" numFmtId="164" xfId="0" applyBorder="1" applyFont="1" applyNumberFormat="1"/>
    <xf borderId="0" fillId="0" fontId="1" numFmtId="164" xfId="0" applyFont="1" applyNumberFormat="1"/>
    <xf borderId="15" fillId="0" fontId="1" numFmtId="164" xfId="0" applyBorder="1" applyFont="1" applyNumberFormat="1"/>
    <xf borderId="11" fillId="0" fontId="1" numFmtId="164" xfId="0" applyAlignment="1" applyBorder="1" applyFont="1" applyNumberFormat="1">
      <alignment readingOrder="0"/>
    </xf>
    <xf borderId="16" fillId="2" fontId="1" numFmtId="0" xfId="0" applyAlignment="1" applyBorder="1" applyFont="1">
      <alignment readingOrder="0"/>
    </xf>
    <xf borderId="14" fillId="0" fontId="1" numFmtId="164" xfId="0" applyAlignment="1" applyBorder="1" applyFont="1" applyNumberFormat="1">
      <alignment readingOrder="0"/>
    </xf>
    <xf borderId="4" fillId="2" fontId="1" numFmtId="0" xfId="0" applyAlignment="1" applyBorder="1" applyFont="1">
      <alignment readingOrder="0"/>
    </xf>
    <xf borderId="17" fillId="0" fontId="1" numFmtId="164" xfId="0" applyBorder="1" applyFont="1" applyNumberFormat="1"/>
    <xf borderId="18" fillId="0" fontId="1" numFmtId="164" xfId="0" applyBorder="1" applyFont="1" applyNumberFormat="1"/>
    <xf borderId="19" fillId="0" fontId="1" numFmtId="164" xfId="0" applyBorder="1" applyFont="1" applyNumberFormat="1"/>
    <xf borderId="20" fillId="2" fontId="1" numFmtId="0" xfId="0" applyBorder="1" applyFont="1"/>
    <xf borderId="7" fillId="2" fontId="1" numFmtId="164" xfId="0" applyBorder="1" applyFont="1" applyNumberFormat="1"/>
    <xf borderId="8" fillId="2" fontId="1" numFmtId="164" xfId="0" applyBorder="1" applyFont="1" applyNumberFormat="1"/>
    <xf borderId="9" fillId="2" fontId="1" numFmtId="164" xfId="0" applyBorder="1" applyFont="1" applyNumberFormat="1"/>
    <xf borderId="20" fillId="2" fontId="1" numFmtId="164" xfId="0" applyBorder="1" applyFont="1" applyNumberFormat="1"/>
    <xf borderId="21" fillId="2" fontId="1" numFmtId="164" xfId="0" applyBorder="1" applyFont="1" applyNumberFormat="1"/>
    <xf borderId="22" fillId="2" fontId="1" numFmtId="164" xfId="0" applyBorder="1" applyFont="1" applyNumberFormat="1"/>
    <xf borderId="0" fillId="0" fontId="3" numFmtId="0" xfId="0" applyFont="1"/>
    <xf borderId="5" fillId="3" fontId="1" numFmtId="0" xfId="0" applyBorder="1" applyFill="1" applyFont="1"/>
    <xf borderId="5" fillId="4" fontId="1" numFmtId="0" xfId="0" applyBorder="1" applyFill="1" applyFont="1"/>
    <xf borderId="5" fillId="5" fontId="1" numFmtId="0" xfId="0" applyBorder="1" applyFill="1" applyFont="1"/>
    <xf borderId="0" fillId="6" fontId="4" numFmtId="0" xfId="0" applyAlignment="1" applyFill="1" applyFont="1">
      <alignment shrinkToFit="0" vertical="bottom" wrapText="0"/>
    </xf>
    <xf borderId="0" fillId="0" fontId="3" numFmtId="0" xfId="0" applyAlignment="1" applyFont="1">
      <alignment readingOrder="0"/>
    </xf>
    <xf borderId="0" fillId="7" fontId="3" numFmtId="0" xfId="0" applyFill="1" applyFont="1"/>
    <xf borderId="5" fillId="8" fontId="1" numFmtId="0" xfId="0" applyAlignment="1" applyBorder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9" fontId="4" numFmtId="0" xfId="0" applyAlignment="1" applyFill="1" applyFont="1">
      <alignment shrinkToFit="0" vertical="bottom" wrapText="0"/>
    </xf>
    <xf borderId="5" fillId="9" fontId="1" numFmtId="0" xfId="0" applyBorder="1" applyFont="1"/>
    <xf borderId="0" fillId="9" fontId="3" numFmtId="0" xfId="0" applyFont="1"/>
    <xf borderId="0" fillId="6" fontId="3" numFmtId="0" xfId="0" applyFont="1"/>
    <xf borderId="0" fillId="9" fontId="5" numFmtId="165" xfId="0" applyAlignment="1" applyFont="1" applyNumberFormat="1">
      <alignment readingOrder="0"/>
    </xf>
    <xf borderId="0" fillId="9" fontId="5" numFmtId="0" xfId="0" applyAlignment="1" applyFont="1">
      <alignment readingOrder="0"/>
    </xf>
    <xf borderId="0" fillId="9" fontId="5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10" fontId="3" numFmtId="0" xfId="0" applyFill="1" applyFont="1"/>
    <xf borderId="0" fillId="11" fontId="6" numFmtId="0" xfId="0" applyFill="1" applyFont="1"/>
    <xf borderId="0" fillId="11" fontId="3" numFmtId="0" xfId="0" applyFont="1"/>
    <xf borderId="0" fillId="11" fontId="3" numFmtId="0" xfId="0" applyAlignment="1" applyFont="1">
      <alignment readingOrder="0"/>
    </xf>
    <xf borderId="0" fillId="5" fontId="3" numFmtId="0" xfId="0" applyFont="1"/>
    <xf borderId="0" fillId="9" fontId="5" numFmtId="0" xfId="0" applyFont="1"/>
    <xf borderId="0" fillId="9" fontId="5" numFmtId="0" xfId="0" applyAlignment="1" applyFont="1">
      <alignment horizontal="left" readingOrder="0"/>
    </xf>
    <xf borderId="0" fillId="9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8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bottom" wrapText="0"/>
    </xf>
    <xf borderId="0" fillId="9" fontId="7" numFmtId="0" xfId="0" applyAlignment="1" applyFont="1">
      <alignment horizontal="right" readingOrder="0" shrinkToFit="0" vertical="bottom" wrapText="0"/>
    </xf>
    <xf borderId="5" fillId="9" fontId="7" numFmtId="0" xfId="0" applyAlignment="1" applyBorder="1" applyFont="1">
      <alignment horizontal="left" readingOrder="0"/>
    </xf>
    <xf borderId="0" fillId="9" fontId="7" numFmtId="0" xfId="0" applyAlignment="1" applyFont="1">
      <alignment horizontal="left" readingOrder="0" shrinkToFit="0" vertical="bottom" wrapText="0"/>
    </xf>
    <xf borderId="5" fillId="9" fontId="7" numFmtId="0" xfId="0" applyAlignment="1" applyBorder="1" applyFont="1">
      <alignment readingOrder="0"/>
    </xf>
    <xf borderId="5" fillId="12" fontId="7" numFmtId="0" xfId="0" applyAlignment="1" applyBorder="1" applyFill="1" applyFont="1">
      <alignment readingOrder="0"/>
    </xf>
    <xf borderId="5" fillId="9" fontId="7" numFmtId="0" xfId="0" applyAlignment="1" applyBorder="1" applyFont="1">
      <alignment horizontal="left"/>
    </xf>
    <xf borderId="0" fillId="9" fontId="7" numFmtId="0" xfId="0" applyAlignment="1" applyFont="1">
      <alignment horizontal="left" readingOrder="0"/>
    </xf>
    <xf borderId="0" fillId="9" fontId="1" numFmtId="0" xfId="0" applyFont="1"/>
    <xf borderId="0" fillId="10" fontId="1" numFmtId="0" xfId="0" applyFont="1"/>
    <xf borderId="0" fillId="11" fontId="1" numFmtId="0" xfId="0" applyFont="1"/>
    <xf borderId="0" fillId="9" fontId="7" numFmtId="0" xfId="0" applyAlignment="1" applyFon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5" fillId="9" fontId="4" numFmtId="0" xfId="0" applyBorder="1" applyFont="1"/>
    <xf borderId="0" fillId="4" fontId="3" numFmtId="0" xfId="0" applyFont="1"/>
    <xf borderId="0" fillId="0" fontId="8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0" fontId="1" numFmtId="166" xfId="0" applyFont="1" applyNumberFormat="1"/>
    <xf borderId="5" fillId="2" fontId="1" numFmtId="0" xfId="0" applyAlignment="1" applyBorder="1" applyFont="1">
      <alignment readingOrder="0"/>
    </xf>
    <xf borderId="5" fillId="2" fontId="1" numFmtId="167" xfId="0" applyAlignment="1" applyBorder="1" applyFont="1" applyNumberFormat="1">
      <alignment readingOrder="0"/>
    </xf>
    <xf borderId="5" fillId="2" fontId="1" numFmtId="0" xfId="0" applyAlignment="1" applyBorder="1" applyFont="1">
      <alignment readingOrder="0" shrinkToFit="0" wrapText="1"/>
    </xf>
    <xf borderId="5" fillId="2" fontId="9" numFmtId="0" xfId="0" applyAlignment="1" applyBorder="1" applyFont="1">
      <alignment readingOrder="0" shrinkToFit="0" wrapText="1"/>
    </xf>
    <xf borderId="5" fillId="2" fontId="10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0" xfId="0" applyFont="1"/>
    <xf borderId="0" fillId="0" fontId="13" numFmtId="0" xfId="0" applyAlignment="1" applyFont="1">
      <alignment readingOrder="0" shrinkToFit="0" vertical="bottom" wrapText="0"/>
    </xf>
    <xf borderId="23" fillId="7" fontId="14" numFmtId="0" xfId="0" applyBorder="1" applyFont="1"/>
    <xf borderId="24" fillId="7" fontId="14" numFmtId="0" xfId="0" applyBorder="1" applyFont="1"/>
    <xf borderId="4" fillId="7" fontId="14" numFmtId="0" xfId="0" applyAlignment="1" applyBorder="1" applyFont="1">
      <alignment readingOrder="0"/>
    </xf>
    <xf borderId="5" fillId="7" fontId="1" numFmtId="0" xfId="0" applyBorder="1" applyFont="1"/>
    <xf borderId="0" fillId="0" fontId="1" numFmtId="0" xfId="0" applyAlignment="1" applyFont="1">
      <alignment readingOrder="0"/>
    </xf>
    <xf borderId="25" fillId="7" fontId="1" numFmtId="0" xfId="0" applyAlignment="1" applyBorder="1" applyFont="1">
      <alignment readingOrder="0"/>
    </xf>
    <xf borderId="0" fillId="13" fontId="3" numFmtId="0" xfId="0" applyFill="1" applyFont="1"/>
    <xf borderId="0" fillId="7" fontId="4" numFmtId="0" xfId="0" applyAlignment="1" applyFont="1">
      <alignment horizontal="left" readingOrder="0" shrinkToFit="0" vertical="bottom" wrapText="0"/>
    </xf>
    <xf borderId="5" fillId="7" fontId="14" numFmtId="0" xfId="0" applyBorder="1" applyFont="1"/>
    <xf borderId="6" fillId="7" fontId="1" numFmtId="0" xfId="0" applyBorder="1" applyFont="1"/>
    <xf borderId="14" fillId="11" fontId="13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0" fillId="7" fontId="3" numFmtId="0" xfId="0" applyAlignment="1" applyFont="1">
      <alignment readingOrder="0"/>
    </xf>
    <xf borderId="14" fillId="0" fontId="1" numFmtId="0" xfId="0" applyBorder="1" applyFont="1"/>
    <xf borderId="0" fillId="14" fontId="3" numFmtId="0" xfId="0" applyFill="1" applyFont="1"/>
    <xf borderId="14" fillId="2" fontId="14" numFmtId="0" xfId="0" applyAlignment="1" applyBorder="1" applyFont="1">
      <alignment readingOrder="0"/>
    </xf>
    <xf borderId="25" fillId="7" fontId="1" numFmtId="0" xfId="0" applyBorder="1" applyFont="1"/>
    <xf borderId="14" fillId="0" fontId="1" numFmtId="0" xfId="0" applyAlignment="1" applyBorder="1" applyFont="1">
      <alignment readingOrder="0"/>
    </xf>
    <xf borderId="0" fillId="13" fontId="15" numFmtId="0" xfId="0" applyFont="1"/>
    <xf borderId="25" fillId="7" fontId="14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26" fillId="7" fontId="1" numFmtId="0" xfId="0" applyBorder="1" applyFont="1"/>
    <xf borderId="17" fillId="0" fontId="1" numFmtId="0" xfId="0" applyBorder="1" applyFont="1"/>
    <xf borderId="8" fillId="7" fontId="14" numFmtId="0" xfId="0" applyBorder="1" applyFont="1"/>
    <xf borderId="8" fillId="7" fontId="1" numFmtId="0" xfId="0" applyBorder="1" applyFont="1"/>
    <xf borderId="9" fillId="7" fontId="1" numFmtId="0" xfId="0" applyBorder="1" applyFont="1"/>
    <xf borderId="0" fillId="0" fontId="1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2:A23" displayName="Table_1" id="1">
  <tableColumns count="1">
    <tableColumn name="Column1" id="1"/>
  </tableColumns>
  <tableStyleInfo name="S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29"/>
    <col customWidth="1" min="4" max="4" width="13.86"/>
    <col customWidth="1" min="5" max="5" width="13.29"/>
    <col customWidth="1" min="6" max="6" width="3.43"/>
    <col customWidth="1" min="7" max="7" width="15.29"/>
    <col customWidth="1" min="8" max="8" width="12.29"/>
    <col customWidth="1" min="9" max="9" width="14.57"/>
    <col customWidth="1" min="10" max="10" width="2.86"/>
    <col customWidth="1" min="11" max="11" width="13.86"/>
    <col customWidth="1" min="12" max="12" width="14.0"/>
    <col customWidth="1" min="13" max="13" width="14.14"/>
    <col customWidth="1" min="14" max="14" width="5.43"/>
    <col customWidth="1" min="15" max="15" width="12.29"/>
    <col customWidth="1" min="16" max="16" width="14.71"/>
    <col customWidth="1" min="17" max="17" width="11.29"/>
    <col customWidth="1" min="18" max="26" width="8.71"/>
  </cols>
  <sheetData>
    <row r="2">
      <c r="C2" s="1" t="s">
        <v>0</v>
      </c>
      <c r="D2" s="2"/>
      <c r="E2" s="3"/>
      <c r="F2" s="4"/>
      <c r="G2" s="1" t="s">
        <v>1</v>
      </c>
      <c r="H2" s="2"/>
      <c r="I2" s="3"/>
      <c r="K2" s="1" t="s">
        <v>2</v>
      </c>
      <c r="L2" s="2"/>
      <c r="M2" s="3"/>
      <c r="O2" s="1" t="s">
        <v>3</v>
      </c>
      <c r="P2" s="2"/>
      <c r="Q2" s="3"/>
    </row>
    <row r="3">
      <c r="C3" s="5" t="s">
        <v>4</v>
      </c>
      <c r="D3" s="6" t="s">
        <v>5</v>
      </c>
      <c r="E3" s="7" t="s">
        <v>6</v>
      </c>
      <c r="F3" s="8"/>
      <c r="G3" s="9" t="s">
        <v>4</v>
      </c>
      <c r="H3" s="10" t="s">
        <v>5</v>
      </c>
      <c r="I3" s="11" t="s">
        <v>6</v>
      </c>
      <c r="K3" s="9" t="s">
        <v>4</v>
      </c>
      <c r="L3" s="10" t="s">
        <v>5</v>
      </c>
      <c r="M3" s="11" t="s">
        <v>6</v>
      </c>
      <c r="O3" s="5" t="s">
        <v>4</v>
      </c>
      <c r="P3" s="6" t="s">
        <v>5</v>
      </c>
      <c r="Q3" s="7" t="s">
        <v>6</v>
      </c>
    </row>
    <row r="4">
      <c r="B4" s="12" t="s">
        <v>7</v>
      </c>
      <c r="C4" s="13">
        <f t="shared" ref="C4:D4" si="1">(G4+K4 +O4)</f>
        <v>8200</v>
      </c>
      <c r="D4" s="14">
        <f t="shared" si="1"/>
        <v>9050</v>
      </c>
      <c r="E4" s="15">
        <f t="shared" ref="E4:E9" si="3">(C4-D4)</f>
        <v>-850</v>
      </c>
      <c r="F4" s="8"/>
      <c r="G4" s="16">
        <f>(Gantt!$B15)*100</f>
        <v>5100</v>
      </c>
      <c r="H4" s="17">
        <f>(Gantt!$C15)*100</f>
        <v>5600</v>
      </c>
      <c r="I4" s="18">
        <f t="shared" ref="I4:I9" si="4">(G4-H4)</f>
        <v>-500</v>
      </c>
      <c r="K4" s="19">
        <v>2000.0</v>
      </c>
      <c r="L4" s="14">
        <f>Meetings!B4*100</f>
        <v>1050</v>
      </c>
      <c r="M4" s="15">
        <f t="shared" ref="M4:M9" si="5">(K4-L4)</f>
        <v>950</v>
      </c>
      <c r="O4" s="13">
        <f>(SA!C10)*100</f>
        <v>1100</v>
      </c>
      <c r="P4" s="14">
        <f>(SA!D10)*100</f>
        <v>2400</v>
      </c>
      <c r="Q4" s="15">
        <f t="shared" ref="Q4:Q9" si="6">(O4-P4)</f>
        <v>-1300</v>
      </c>
    </row>
    <row r="5">
      <c r="B5" s="20" t="s">
        <v>8</v>
      </c>
      <c r="C5" s="16">
        <f t="shared" ref="C5:D5" si="2">(G5+K5 +O5)</f>
        <v>8900</v>
      </c>
      <c r="D5" s="17">
        <f t="shared" si="2"/>
        <v>13150</v>
      </c>
      <c r="E5" s="18">
        <f t="shared" si="3"/>
        <v>-4250</v>
      </c>
      <c r="F5" s="8"/>
      <c r="G5" s="16">
        <f>(Gantt!$B27)*100</f>
        <v>5000</v>
      </c>
      <c r="H5" s="17">
        <f>(Gantt!$C27)*100</f>
        <v>9500</v>
      </c>
      <c r="I5" s="18">
        <f t="shared" si="4"/>
        <v>-4500</v>
      </c>
      <c r="K5" s="21">
        <v>2000.0</v>
      </c>
      <c r="L5" s="17">
        <f>Meetings!B5*100</f>
        <v>1050</v>
      </c>
      <c r="M5" s="18">
        <f t="shared" si="5"/>
        <v>950</v>
      </c>
      <c r="O5" s="16">
        <f>(SA!C23)*100</f>
        <v>1900</v>
      </c>
      <c r="P5" s="17">
        <f>(SA!D23)*100</f>
        <v>2600</v>
      </c>
      <c r="Q5" s="18">
        <f t="shared" si="6"/>
        <v>-700</v>
      </c>
    </row>
    <row r="6">
      <c r="B6" s="20" t="s">
        <v>9</v>
      </c>
      <c r="C6" s="16">
        <f t="shared" ref="C6:D6" si="7">(G6+K6 +O6)</f>
        <v>6500</v>
      </c>
      <c r="D6" s="17">
        <f t="shared" si="7"/>
        <v>5500</v>
      </c>
      <c r="E6" s="18">
        <f t="shared" si="3"/>
        <v>1000</v>
      </c>
      <c r="F6" s="8"/>
      <c r="G6" s="16">
        <f>(Gantt!$B38)*100</f>
        <v>4000</v>
      </c>
      <c r="H6" s="17">
        <f>(Gantt!$C38)*100</f>
        <v>3800</v>
      </c>
      <c r="I6" s="18">
        <f t="shared" si="4"/>
        <v>200</v>
      </c>
      <c r="K6" s="21">
        <v>2000.0</v>
      </c>
      <c r="L6" s="17">
        <f>Meetings!B6*100</f>
        <v>900</v>
      </c>
      <c r="M6" s="18">
        <f t="shared" si="5"/>
        <v>1100</v>
      </c>
      <c r="O6" s="16">
        <f>(SA!C32)*100</f>
        <v>500</v>
      </c>
      <c r="P6" s="17">
        <f>(SA!D32)*100</f>
        <v>800</v>
      </c>
      <c r="Q6" s="18">
        <f t="shared" si="6"/>
        <v>-300</v>
      </c>
    </row>
    <row r="7">
      <c r="B7" s="22" t="s">
        <v>10</v>
      </c>
      <c r="C7" s="16">
        <f t="shared" ref="C7:D7" si="8">(G7+K7 +O7)</f>
        <v>5900</v>
      </c>
      <c r="D7" s="17">
        <f t="shared" si="8"/>
        <v>7250</v>
      </c>
      <c r="E7" s="18">
        <f t="shared" si="3"/>
        <v>-1350</v>
      </c>
      <c r="F7" s="8"/>
      <c r="G7" s="16">
        <f>(Gantt!$B49)*100</f>
        <v>2800</v>
      </c>
      <c r="H7" s="17">
        <f>(Gantt!$C49)*100</f>
        <v>4200</v>
      </c>
      <c r="I7" s="18">
        <f t="shared" si="4"/>
        <v>-1400</v>
      </c>
      <c r="K7" s="21">
        <v>2000.0</v>
      </c>
      <c r="L7" s="17">
        <f>Meetings!B7*100</f>
        <v>1050</v>
      </c>
      <c r="M7" s="18">
        <f t="shared" si="5"/>
        <v>950</v>
      </c>
      <c r="O7" s="16">
        <f>(SA!C42)*100</f>
        <v>1100</v>
      </c>
      <c r="P7" s="17">
        <f>(SA!D42)*100</f>
        <v>2000</v>
      </c>
      <c r="Q7" s="18">
        <f t="shared" si="6"/>
        <v>-900</v>
      </c>
    </row>
    <row r="8">
      <c r="B8" s="22" t="s">
        <v>11</v>
      </c>
      <c r="C8" s="16">
        <f t="shared" ref="C8:D8" si="9">(G8+K8 +O8)</f>
        <v>10300</v>
      </c>
      <c r="D8" s="17">
        <f t="shared" si="9"/>
        <v>11150</v>
      </c>
      <c r="E8" s="18">
        <f t="shared" si="3"/>
        <v>-850</v>
      </c>
      <c r="F8" s="8"/>
      <c r="G8" s="16">
        <f>(Gantt!$B64)*100</f>
        <v>7100</v>
      </c>
      <c r="H8" s="17">
        <f>(Gantt!$C64)*100</f>
        <v>7400</v>
      </c>
      <c r="I8" s="18">
        <f t="shared" si="4"/>
        <v>-300</v>
      </c>
      <c r="K8" s="21">
        <v>2000.0</v>
      </c>
      <c r="L8" s="17">
        <f>Meetings!B8*100</f>
        <v>1050</v>
      </c>
      <c r="M8" s="18">
        <f t="shared" si="5"/>
        <v>950</v>
      </c>
      <c r="O8" s="16">
        <f>(SA!C53)*100</f>
        <v>1200</v>
      </c>
      <c r="P8" s="17">
        <f>(SA!D53)*100</f>
        <v>2700</v>
      </c>
      <c r="Q8" s="18">
        <f t="shared" si="6"/>
        <v>-1500</v>
      </c>
    </row>
    <row r="9">
      <c r="B9" s="22" t="s">
        <v>12</v>
      </c>
      <c r="C9" s="23">
        <f t="shared" ref="C9:D9" si="10">(G9+K9 +O9)</f>
        <v>5800</v>
      </c>
      <c r="D9" s="24">
        <f t="shared" si="10"/>
        <v>1800</v>
      </c>
      <c r="E9" s="25">
        <f t="shared" si="3"/>
        <v>4000</v>
      </c>
      <c r="F9" s="8"/>
      <c r="G9" s="16">
        <f>(Gantt!$B72)*100</f>
        <v>2900</v>
      </c>
      <c r="H9" s="17">
        <f>(Gantt!$C72)*100</f>
        <v>100</v>
      </c>
      <c r="I9" s="18">
        <f t="shared" si="4"/>
        <v>2800</v>
      </c>
      <c r="K9" s="21">
        <v>2000.0</v>
      </c>
      <c r="L9" s="17">
        <f>Meetings!B9*100</f>
        <v>300</v>
      </c>
      <c r="M9" s="18">
        <f t="shared" si="5"/>
        <v>1700</v>
      </c>
      <c r="O9" s="23">
        <f>(SA!C63)*100</f>
        <v>900</v>
      </c>
      <c r="P9" s="24">
        <f>(SA!D63)*100</f>
        <v>1400</v>
      </c>
      <c r="Q9" s="25">
        <f t="shared" si="6"/>
        <v>-500</v>
      </c>
    </row>
    <row r="10">
      <c r="B10" s="26" t="s">
        <v>0</v>
      </c>
      <c r="C10" s="27">
        <f t="shared" ref="C10:E10" si="11">SUM(C4:C9)</f>
        <v>45600</v>
      </c>
      <c r="D10" s="28">
        <f t="shared" si="11"/>
        <v>47900</v>
      </c>
      <c r="E10" s="29">
        <f t="shared" si="11"/>
        <v>-2300</v>
      </c>
      <c r="F10" s="8"/>
      <c r="G10" s="30">
        <f t="shared" ref="G10:I10" si="12">SUM(G4:G9)</f>
        <v>26900</v>
      </c>
      <c r="H10" s="31">
        <f t="shared" si="12"/>
        <v>30600</v>
      </c>
      <c r="I10" s="32">
        <f t="shared" si="12"/>
        <v>-3700</v>
      </c>
      <c r="K10" s="30">
        <f t="shared" ref="K10:M10" si="13">SUM(K4:K9)</f>
        <v>12000</v>
      </c>
      <c r="L10" s="31">
        <f t="shared" si="13"/>
        <v>5400</v>
      </c>
      <c r="M10" s="32">
        <f t="shared" si="13"/>
        <v>6600</v>
      </c>
      <c r="O10" s="27">
        <f t="shared" ref="O10:Q10" si="14">SUM(O4:O9)</f>
        <v>6700</v>
      </c>
      <c r="P10" s="28">
        <f t="shared" si="14"/>
        <v>11900</v>
      </c>
      <c r="Q10" s="29">
        <f t="shared" si="14"/>
        <v>-5200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C2:E2"/>
    <mergeCell ref="G2:I2"/>
    <mergeCell ref="K2:M2"/>
    <mergeCell ref="O2:Q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2" width="17.57"/>
    <col customWidth="1" min="3" max="3" width="15.71"/>
    <col customWidth="1" min="4" max="5" width="8.71"/>
    <col customWidth="1" min="6" max="6" width="10.71"/>
    <col customWidth="1" min="7" max="63" width="8.71"/>
  </cols>
  <sheetData>
    <row r="1">
      <c r="B1" s="33" t="s">
        <v>13</v>
      </c>
      <c r="C1" s="33" t="s">
        <v>14</v>
      </c>
      <c r="D1" s="33" t="s">
        <v>15</v>
      </c>
      <c r="E1" s="34"/>
      <c r="F1" s="33" t="s">
        <v>16</v>
      </c>
      <c r="H1" s="35"/>
      <c r="I1" s="33" t="s">
        <v>17</v>
      </c>
      <c r="K1" s="36"/>
      <c r="L1" s="33" t="s">
        <v>18</v>
      </c>
      <c r="N1" s="37"/>
      <c r="O1" s="38" t="s">
        <v>19</v>
      </c>
      <c r="P1" s="39"/>
      <c r="Q1" s="38" t="s">
        <v>20</v>
      </c>
    </row>
    <row r="2">
      <c r="A2" s="40" t="s">
        <v>7</v>
      </c>
      <c r="D2" s="33" t="s">
        <v>21</v>
      </c>
      <c r="E2" s="38">
        <v>1.0</v>
      </c>
      <c r="F2" s="38">
        <v>2.0</v>
      </c>
      <c r="G2" s="38">
        <v>3.0</v>
      </c>
      <c r="H2" s="38">
        <v>4.0</v>
      </c>
      <c r="I2" s="38">
        <v>5.0</v>
      </c>
      <c r="J2" s="38">
        <v>6.0</v>
      </c>
      <c r="K2" s="38">
        <v>7.0</v>
      </c>
      <c r="L2" s="38">
        <v>8.0</v>
      </c>
      <c r="M2" s="38">
        <v>9.0</v>
      </c>
      <c r="N2" s="38">
        <v>10.0</v>
      </c>
      <c r="O2" s="38">
        <v>11.0</v>
      </c>
      <c r="P2" s="38">
        <v>12.0</v>
      </c>
      <c r="Q2" s="38">
        <v>13.0</v>
      </c>
      <c r="R2" s="38">
        <v>14.0</v>
      </c>
      <c r="S2" s="38">
        <v>15.0</v>
      </c>
      <c r="T2" s="38">
        <v>16.0</v>
      </c>
      <c r="U2" s="38">
        <v>17.0</v>
      </c>
      <c r="V2" s="38">
        <v>18.0</v>
      </c>
      <c r="W2" s="38">
        <v>19.0</v>
      </c>
      <c r="X2" s="38">
        <v>20.0</v>
      </c>
      <c r="Y2" s="38">
        <v>21.0</v>
      </c>
      <c r="Z2" s="38">
        <v>22.0</v>
      </c>
      <c r="AA2" s="38">
        <v>23.0</v>
      </c>
      <c r="AB2" s="38">
        <v>24.0</v>
      </c>
      <c r="AC2" s="38">
        <v>25.0</v>
      </c>
      <c r="AD2" s="38">
        <v>26.0</v>
      </c>
      <c r="AE2" s="38">
        <v>27.0</v>
      </c>
      <c r="AF2" s="38">
        <v>28.0</v>
      </c>
      <c r="AG2" s="38">
        <v>29.0</v>
      </c>
      <c r="AH2" s="38">
        <v>30.0</v>
      </c>
      <c r="AI2" s="38">
        <v>31.0</v>
      </c>
      <c r="AJ2" s="38">
        <v>32.0</v>
      </c>
      <c r="AK2" s="38">
        <v>33.0</v>
      </c>
      <c r="AL2" s="38">
        <v>34.0</v>
      </c>
      <c r="AM2" s="38">
        <v>35.0</v>
      </c>
      <c r="AN2" s="38">
        <v>36.0</v>
      </c>
      <c r="AO2" s="38">
        <v>37.0</v>
      </c>
      <c r="AP2" s="38">
        <v>38.0</v>
      </c>
      <c r="AQ2" s="38">
        <v>39.0</v>
      </c>
      <c r="AR2" s="38">
        <v>40.0</v>
      </c>
      <c r="AS2" s="38">
        <v>41.0</v>
      </c>
      <c r="AT2" s="38">
        <v>42.0</v>
      </c>
      <c r="AU2" s="38">
        <v>43.0</v>
      </c>
      <c r="AV2" s="38">
        <v>44.0</v>
      </c>
      <c r="AW2" s="38">
        <v>45.0</v>
      </c>
      <c r="AX2" s="38">
        <v>46.0</v>
      </c>
      <c r="AY2" s="38">
        <v>47.0</v>
      </c>
      <c r="AZ2" s="38">
        <v>48.0</v>
      </c>
      <c r="BA2" s="38">
        <v>49.0</v>
      </c>
      <c r="BB2" s="38">
        <v>50.0</v>
      </c>
      <c r="BC2" s="38">
        <v>51.0</v>
      </c>
      <c r="BD2" s="38">
        <v>52.0</v>
      </c>
      <c r="BE2" s="38">
        <v>53.0</v>
      </c>
      <c r="BF2" s="38">
        <v>54.0</v>
      </c>
      <c r="BG2" s="38">
        <v>55.0</v>
      </c>
      <c r="BH2" s="38">
        <v>56.0</v>
      </c>
      <c r="BI2" s="38">
        <v>57.0</v>
      </c>
      <c r="BJ2" s="38">
        <v>58.0</v>
      </c>
      <c r="BK2" s="38"/>
    </row>
    <row r="3">
      <c r="A3" s="41" t="s">
        <v>22</v>
      </c>
      <c r="B3" s="42">
        <v>1.0</v>
      </c>
      <c r="C3" s="38">
        <v>3.0</v>
      </c>
      <c r="E3" s="34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</row>
    <row r="4">
      <c r="A4" s="41" t="s">
        <v>23</v>
      </c>
      <c r="B4" s="42" t="s">
        <v>24</v>
      </c>
      <c r="C4" s="38">
        <v>4.0</v>
      </c>
      <c r="E4" s="43"/>
      <c r="F4" s="44"/>
      <c r="G4" s="44"/>
      <c r="H4" s="44"/>
      <c r="I4" s="44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</row>
    <row r="5">
      <c r="A5" s="41" t="s">
        <v>25</v>
      </c>
      <c r="B5" s="42">
        <v>20.0</v>
      </c>
      <c r="C5" s="38">
        <v>6.0</v>
      </c>
      <c r="E5" s="43"/>
      <c r="F5" s="44"/>
      <c r="G5" s="44"/>
      <c r="H5" s="44"/>
      <c r="I5" s="44"/>
      <c r="J5" s="44"/>
      <c r="K5" s="44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</row>
    <row r="6">
      <c r="A6" s="41" t="s">
        <v>26</v>
      </c>
      <c r="B6" s="42">
        <v>3.0</v>
      </c>
      <c r="C6" s="38">
        <v>3.0</v>
      </c>
      <c r="E6" s="43"/>
      <c r="F6" s="34"/>
      <c r="G6" s="34"/>
      <c r="H6" s="34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</row>
    <row r="7">
      <c r="A7" s="41" t="s">
        <v>27</v>
      </c>
      <c r="B7" s="42">
        <v>2.0</v>
      </c>
      <c r="C7" s="38">
        <v>2.0</v>
      </c>
      <c r="E7" s="43"/>
      <c r="F7" s="45"/>
      <c r="G7" s="45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</row>
    <row r="8">
      <c r="A8" s="41" t="s">
        <v>28</v>
      </c>
      <c r="B8" s="42">
        <v>4.0</v>
      </c>
      <c r="C8" s="38">
        <v>7.0</v>
      </c>
      <c r="E8" s="43"/>
      <c r="F8" s="43"/>
      <c r="G8" s="43"/>
      <c r="H8" s="44"/>
      <c r="I8" s="44"/>
      <c r="J8" s="44"/>
      <c r="K8" s="44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>
      <c r="A9" s="41" t="s">
        <v>29</v>
      </c>
      <c r="B9" s="42">
        <v>6.0</v>
      </c>
      <c r="C9" s="38">
        <v>1.0</v>
      </c>
      <c r="E9" s="43"/>
      <c r="F9" s="43"/>
      <c r="G9" s="43"/>
      <c r="H9" s="43"/>
      <c r="I9" s="43"/>
      <c r="J9" s="43"/>
      <c r="K9" s="43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</row>
    <row r="10">
      <c r="A10" s="41" t="s">
        <v>30</v>
      </c>
      <c r="B10" s="42">
        <v>5.0</v>
      </c>
      <c r="C10" s="38">
        <v>3.0</v>
      </c>
      <c r="E10" s="43"/>
      <c r="F10" s="43"/>
      <c r="G10" s="43"/>
      <c r="H10" s="43"/>
      <c r="I10" s="43"/>
      <c r="J10" s="43"/>
      <c r="K10" s="43"/>
      <c r="L10" s="44"/>
      <c r="M10" s="44"/>
      <c r="N10" s="44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</row>
    <row r="11">
      <c r="A11" s="41" t="s">
        <v>31</v>
      </c>
      <c r="B11" s="42">
        <v>3.0</v>
      </c>
      <c r="C11" s="38">
        <v>3.0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4"/>
      <c r="Q11" s="44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>
      <c r="A12" s="41" t="s">
        <v>32</v>
      </c>
      <c r="B12" s="42">
        <v>2.0</v>
      </c>
      <c r="C12" s="38">
        <v>4.0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4"/>
      <c r="T12" s="44"/>
      <c r="U12" s="44"/>
      <c r="V12" s="44"/>
      <c r="W12" s="43"/>
      <c r="X12" s="43"/>
      <c r="Y12" s="43"/>
      <c r="Z12" s="43"/>
      <c r="AA12" s="43"/>
      <c r="AB12" s="43"/>
      <c r="AC12" s="43"/>
      <c r="AD12" s="43"/>
      <c r="AE12" s="43"/>
    </row>
    <row r="13">
      <c r="A13" s="41" t="s">
        <v>33</v>
      </c>
      <c r="B13" s="42" t="s">
        <v>24</v>
      </c>
      <c r="C13" s="38">
        <v>10.0</v>
      </c>
      <c r="E13" s="43"/>
      <c r="F13" s="43"/>
      <c r="G13" s="43"/>
      <c r="H13" s="43"/>
      <c r="I13" s="43"/>
      <c r="J13" s="43"/>
      <c r="K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3"/>
      <c r="W13" s="43"/>
      <c r="X13" s="43"/>
      <c r="Y13" s="43"/>
      <c r="Z13" s="43"/>
      <c r="AA13" s="43"/>
      <c r="AB13" s="43"/>
      <c r="AC13" s="43"/>
      <c r="AD13" s="43"/>
      <c r="AE13" s="43"/>
    </row>
    <row r="14">
      <c r="A14" s="41" t="s">
        <v>34</v>
      </c>
      <c r="B14" s="42">
        <v>5.0</v>
      </c>
      <c r="C14" s="38">
        <v>10.0</v>
      </c>
      <c r="E14" s="43"/>
      <c r="F14" s="43"/>
      <c r="G14" s="43"/>
      <c r="H14" s="43"/>
      <c r="I14" s="43"/>
      <c r="J14" s="43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3"/>
      <c r="W14" s="43"/>
      <c r="X14" s="43"/>
      <c r="Y14" s="43"/>
      <c r="Z14" s="43"/>
      <c r="AA14" s="43"/>
      <c r="AB14" s="43"/>
      <c r="AC14" s="43"/>
      <c r="AD14" s="43"/>
      <c r="AE14" s="43"/>
    </row>
    <row r="15">
      <c r="A15" s="33" t="s">
        <v>35</v>
      </c>
      <c r="B15" s="33">
        <f t="shared" ref="B15:C15" si="1">SUM(B3:B14)</f>
        <v>51</v>
      </c>
      <c r="C15" s="33">
        <f t="shared" si="1"/>
        <v>56</v>
      </c>
    </row>
    <row r="16">
      <c r="A16" s="40" t="s">
        <v>8</v>
      </c>
    </row>
    <row r="17">
      <c r="A17" s="38" t="s">
        <v>36</v>
      </c>
      <c r="B17" s="38">
        <v>4.0</v>
      </c>
      <c r="C17" s="38">
        <v>4.0</v>
      </c>
      <c r="E17" s="46"/>
      <c r="F17" s="46"/>
      <c r="G17" s="46"/>
      <c r="H17" s="46"/>
    </row>
    <row r="18">
      <c r="A18" s="38" t="s">
        <v>37</v>
      </c>
      <c r="B18" s="38">
        <v>2.0</v>
      </c>
      <c r="C18" s="38">
        <v>3.0</v>
      </c>
      <c r="E18" s="46"/>
      <c r="F18" s="46"/>
      <c r="G18" s="46"/>
      <c r="H18" s="47"/>
    </row>
    <row r="19">
      <c r="A19" s="38" t="s">
        <v>38</v>
      </c>
      <c r="B19" s="38">
        <v>8.0</v>
      </c>
      <c r="C19" s="38">
        <v>13.0</v>
      </c>
      <c r="I19" s="48">
        <v>44563.0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>
      <c r="A20" s="38" t="s">
        <v>39</v>
      </c>
      <c r="B20" s="38">
        <v>5.0</v>
      </c>
      <c r="C20" s="38">
        <v>10.0</v>
      </c>
      <c r="I20" s="48"/>
      <c r="J20" s="46"/>
      <c r="K20" s="46"/>
      <c r="L20" s="46"/>
      <c r="M20" s="46"/>
      <c r="N20" s="46"/>
      <c r="O20" s="46"/>
      <c r="P20" s="46"/>
      <c r="Q20" s="46"/>
      <c r="R20" s="46"/>
    </row>
    <row r="21">
      <c r="A21" s="38" t="s">
        <v>40</v>
      </c>
      <c r="B21" s="38">
        <v>4.0</v>
      </c>
      <c r="C21" s="38">
        <v>22.0</v>
      </c>
      <c r="I21" s="48">
        <v>44563.0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>
      <c r="A22" s="38" t="s">
        <v>41</v>
      </c>
      <c r="B22" s="38">
        <v>7.0</v>
      </c>
      <c r="C22" s="38">
        <v>8.0</v>
      </c>
      <c r="E22" s="46"/>
      <c r="F22" s="46"/>
      <c r="G22" s="46"/>
      <c r="H22" s="46"/>
      <c r="I22" s="46"/>
      <c r="J22" s="46"/>
      <c r="K22" s="46"/>
      <c r="L22" s="46"/>
    </row>
    <row r="23">
      <c r="A23" s="38" t="s">
        <v>42</v>
      </c>
      <c r="B23" s="38">
        <v>6.0</v>
      </c>
      <c r="C23" s="38">
        <v>15.0</v>
      </c>
      <c r="M23" s="49">
        <v>5.0</v>
      </c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>
      <c r="A24" s="38" t="s">
        <v>43</v>
      </c>
      <c r="B24" s="38">
        <v>8.0</v>
      </c>
      <c r="C24" s="38">
        <v>9.0</v>
      </c>
      <c r="V24" s="49">
        <v>3.0</v>
      </c>
      <c r="W24" s="46"/>
      <c r="X24" s="46"/>
      <c r="Y24" s="46"/>
      <c r="Z24" s="46"/>
      <c r="AA24" s="46"/>
      <c r="AB24" s="46"/>
      <c r="AC24" s="46"/>
      <c r="AD24" s="46"/>
    </row>
    <row r="25">
      <c r="A25" s="38" t="s">
        <v>44</v>
      </c>
      <c r="B25" s="38">
        <v>2.0</v>
      </c>
      <c r="C25" s="38">
        <v>2.0</v>
      </c>
      <c r="AE25" s="48">
        <v>44658.0</v>
      </c>
      <c r="AF25" s="46"/>
    </row>
    <row r="26">
      <c r="A26" s="38" t="s">
        <v>45</v>
      </c>
      <c r="B26" s="38">
        <v>4.0</v>
      </c>
      <c r="C26" s="38">
        <v>9.0</v>
      </c>
      <c r="AB26" s="50" t="s">
        <v>46</v>
      </c>
      <c r="AC26" s="46"/>
      <c r="AD26" s="46"/>
      <c r="AE26" s="46"/>
      <c r="AF26" s="46"/>
      <c r="AG26" s="46"/>
      <c r="AH26" s="46"/>
      <c r="AI26" s="46"/>
      <c r="AJ26" s="46"/>
    </row>
    <row r="27">
      <c r="A27" s="33" t="s">
        <v>35</v>
      </c>
      <c r="B27" s="33">
        <f t="shared" ref="B27:C27" si="2">SUM(B17:B26)</f>
        <v>50</v>
      </c>
      <c r="C27" s="33">
        <f t="shared" si="2"/>
        <v>95</v>
      </c>
    </row>
    <row r="28" ht="15.75" customHeight="1">
      <c r="A28" s="40" t="s">
        <v>9</v>
      </c>
    </row>
    <row r="29" ht="15.75" customHeight="1">
      <c r="A29" s="38" t="s">
        <v>47</v>
      </c>
      <c r="B29" s="38">
        <v>2.0</v>
      </c>
      <c r="C29" s="38">
        <v>2.0</v>
      </c>
      <c r="E29" s="46"/>
      <c r="F29" s="46"/>
    </row>
    <row r="30" ht="15.75" customHeight="1">
      <c r="A30" s="51" t="s">
        <v>48</v>
      </c>
      <c r="B30" s="38">
        <v>3.0</v>
      </c>
      <c r="C30" s="38">
        <v>1.0</v>
      </c>
      <c r="F30" s="52"/>
      <c r="G30" s="49">
        <v>1.0</v>
      </c>
      <c r="H30" s="53"/>
      <c r="I30" s="53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1" t="s">
        <v>49</v>
      </c>
      <c r="B31" s="38">
        <v>3.0</v>
      </c>
      <c r="C31" s="38">
        <v>2.0</v>
      </c>
      <c r="F31" s="52"/>
      <c r="G31" s="55"/>
      <c r="H31" s="49">
        <v>2.0</v>
      </c>
      <c r="I31" s="46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1" t="s">
        <v>50</v>
      </c>
      <c r="B32" s="38">
        <v>14.0</v>
      </c>
      <c r="C32" s="38">
        <v>9.0</v>
      </c>
      <c r="F32" s="52"/>
      <c r="G32" s="54"/>
      <c r="H32" s="54"/>
      <c r="I32" s="54"/>
      <c r="J32" s="49">
        <v>3.0</v>
      </c>
      <c r="K32" s="46"/>
      <c r="L32" s="46"/>
      <c r="M32" s="46"/>
      <c r="N32" s="46"/>
      <c r="O32" s="46"/>
      <c r="P32" s="46"/>
      <c r="Q32" s="46"/>
      <c r="R32" s="4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 ht="15.75" customHeight="1">
      <c r="A33" s="51" t="s">
        <v>51</v>
      </c>
      <c r="B33" s="38">
        <v>15.0</v>
      </c>
      <c r="C33" s="38">
        <v>17.0</v>
      </c>
      <c r="G33" s="55"/>
      <c r="H33" s="55"/>
      <c r="I33" s="55"/>
      <c r="J33" s="55"/>
      <c r="K33" s="55"/>
      <c r="L33" s="55"/>
      <c r="M33" s="55"/>
      <c r="N33" s="55"/>
      <c r="O33" s="55"/>
      <c r="P33" s="54"/>
      <c r="Q33" s="54"/>
      <c r="R33" s="54"/>
      <c r="S33" s="49">
        <v>4.0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56"/>
      <c r="AK33" s="56"/>
      <c r="AL33" s="56"/>
      <c r="AM33" s="56"/>
      <c r="AN33" s="56"/>
    </row>
    <row r="34" ht="15.75" customHeight="1">
      <c r="A34" s="51" t="s">
        <v>52</v>
      </c>
      <c r="B34" s="38">
        <v>3.0</v>
      </c>
      <c r="C34" s="38">
        <v>7.0</v>
      </c>
      <c r="G34" s="49">
        <v>1.0</v>
      </c>
      <c r="H34" s="46"/>
      <c r="I34" s="46"/>
      <c r="J34" s="46"/>
      <c r="K34" s="46"/>
      <c r="L34" s="46"/>
      <c r="M34" s="46"/>
      <c r="W34" s="52"/>
      <c r="X34" s="55"/>
      <c r="Y34" s="55"/>
      <c r="Z34" s="55"/>
      <c r="AA34" s="55"/>
      <c r="AB34" s="55"/>
      <c r="AC34" s="55"/>
      <c r="AD34" s="55"/>
    </row>
    <row r="35" ht="15.75" customHeight="1">
      <c r="B35" s="38">
        <v>0.0</v>
      </c>
      <c r="C35" s="38">
        <v>0.0</v>
      </c>
    </row>
    <row r="36" ht="15.75" customHeight="1">
      <c r="B36" s="38">
        <v>0.0</v>
      </c>
      <c r="C36" s="38">
        <v>0.0</v>
      </c>
      <c r="V36" s="38" t="s">
        <v>53</v>
      </c>
    </row>
    <row r="37" ht="15.75" customHeight="1">
      <c r="B37" s="38">
        <v>0.0</v>
      </c>
      <c r="C37" s="38">
        <v>0.0</v>
      </c>
    </row>
    <row r="38" ht="15.75" customHeight="1">
      <c r="A38" s="33" t="s">
        <v>35</v>
      </c>
      <c r="B38" s="33">
        <f t="shared" ref="B38:C38" si="3">SUM(B29:B37)</f>
        <v>40</v>
      </c>
      <c r="C38" s="33">
        <f t="shared" si="3"/>
        <v>38</v>
      </c>
    </row>
    <row r="39" ht="15.75" customHeight="1">
      <c r="A39" s="40" t="s">
        <v>10</v>
      </c>
    </row>
    <row r="40" ht="15.75" customHeight="1">
      <c r="A40" s="38" t="s">
        <v>54</v>
      </c>
      <c r="B40" s="38">
        <v>1.0</v>
      </c>
      <c r="C40" s="38">
        <v>2.0</v>
      </c>
      <c r="E40" s="57"/>
    </row>
    <row r="41" ht="15.75" customHeight="1">
      <c r="A41" s="38" t="s">
        <v>55</v>
      </c>
      <c r="B41" s="38">
        <v>2.0</v>
      </c>
      <c r="C41" s="38">
        <v>2.0</v>
      </c>
      <c r="F41" s="58">
        <v>1.0</v>
      </c>
      <c r="G41" s="46"/>
    </row>
    <row r="42" ht="15.75" customHeight="1">
      <c r="A42" s="38" t="s">
        <v>56</v>
      </c>
      <c r="B42" s="38">
        <v>5.0</v>
      </c>
      <c r="C42" s="38">
        <v>3.0</v>
      </c>
      <c r="H42" s="58">
        <v>2.0</v>
      </c>
      <c r="I42" s="46"/>
      <c r="J42" s="46"/>
      <c r="K42" s="46"/>
      <c r="L42" s="46"/>
    </row>
    <row r="43" ht="15.75" customHeight="1">
      <c r="A43" s="38" t="s">
        <v>57</v>
      </c>
      <c r="B43" s="38">
        <v>1.0</v>
      </c>
      <c r="C43" s="38">
        <v>3.0</v>
      </c>
      <c r="M43" s="46"/>
    </row>
    <row r="44" ht="15.75" customHeight="1">
      <c r="A44" s="38" t="s">
        <v>58</v>
      </c>
      <c r="B44" s="38">
        <v>5.0</v>
      </c>
      <c r="C44" s="38">
        <v>16.0</v>
      </c>
      <c r="N44" s="58" t="s">
        <v>59</v>
      </c>
      <c r="O44" s="46"/>
      <c r="P44" s="46"/>
      <c r="Q44" s="46"/>
      <c r="R44" s="46"/>
    </row>
    <row r="45" ht="15.75" customHeight="1">
      <c r="A45" s="38" t="s">
        <v>60</v>
      </c>
      <c r="B45" s="38">
        <v>3.0</v>
      </c>
      <c r="C45" s="38">
        <v>4.0</v>
      </c>
      <c r="S45" s="58">
        <v>5.0</v>
      </c>
      <c r="T45" s="46"/>
      <c r="U45" s="46"/>
    </row>
    <row r="46" ht="15.75" customHeight="1">
      <c r="A46" s="38" t="s">
        <v>61</v>
      </c>
      <c r="B46" s="38">
        <v>6.0</v>
      </c>
      <c r="C46" s="38">
        <v>6.0</v>
      </c>
      <c r="V46" s="58">
        <v>6.0</v>
      </c>
      <c r="W46" s="46"/>
      <c r="X46" s="46"/>
      <c r="Y46" s="59"/>
      <c r="Z46" s="59"/>
      <c r="AA46" s="59"/>
    </row>
    <row r="47" ht="15.75" customHeight="1">
      <c r="A47" s="38" t="s">
        <v>62</v>
      </c>
      <c r="B47" s="38">
        <v>4.0</v>
      </c>
      <c r="C47" s="38">
        <v>5.0</v>
      </c>
      <c r="AB47" s="58">
        <v>7.0</v>
      </c>
      <c r="AC47" s="59"/>
      <c r="AD47" s="59"/>
      <c r="AE47" s="59"/>
    </row>
    <row r="48" ht="15.75" customHeight="1">
      <c r="A48" s="38" t="s">
        <v>63</v>
      </c>
      <c r="B48" s="38">
        <v>1.0</v>
      </c>
      <c r="C48" s="38">
        <v>1.0</v>
      </c>
      <c r="AC48" s="60"/>
      <c r="AF48" s="58">
        <v>8.0</v>
      </c>
    </row>
    <row r="49" ht="15.75" customHeight="1">
      <c r="A49" s="33" t="s">
        <v>35</v>
      </c>
      <c r="B49" s="33">
        <f t="shared" ref="B49:C49" si="4">SUM(B40:B48)</f>
        <v>28</v>
      </c>
      <c r="C49" s="33">
        <f t="shared" si="4"/>
        <v>42</v>
      </c>
    </row>
    <row r="50" ht="15.75" customHeight="1">
      <c r="A50" s="61" t="s">
        <v>11</v>
      </c>
    </row>
    <row r="51" ht="15.75" customHeight="1">
      <c r="A51" s="62" t="s">
        <v>64</v>
      </c>
      <c r="B51" s="38">
        <v>3.0</v>
      </c>
      <c r="C51" s="38">
        <v>3.0</v>
      </c>
      <c r="E51" s="44"/>
      <c r="F51" s="44"/>
      <c r="G51" s="44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</row>
    <row r="52" ht="15.75" customHeight="1">
      <c r="A52" s="62" t="s">
        <v>65</v>
      </c>
      <c r="B52" s="38">
        <v>1.0</v>
      </c>
      <c r="C52" s="38">
        <v>1.0</v>
      </c>
      <c r="E52" s="43"/>
      <c r="F52" s="43"/>
      <c r="G52" s="43"/>
      <c r="H52" s="63">
        <v>1.0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</row>
    <row r="53" ht="15.75" customHeight="1">
      <c r="A53" s="62" t="s">
        <v>66</v>
      </c>
      <c r="B53" s="38">
        <v>1.0</v>
      </c>
      <c r="C53" s="38">
        <v>2.0</v>
      </c>
      <c r="E53" s="43"/>
      <c r="F53" s="43"/>
      <c r="G53" s="43"/>
      <c r="H53" s="43"/>
      <c r="I53" s="64">
        <v>2.0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</row>
    <row r="54" ht="15.75" customHeight="1">
      <c r="A54" s="62" t="s">
        <v>67</v>
      </c>
      <c r="B54" s="38">
        <v>20.0</v>
      </c>
      <c r="C54" s="38">
        <v>20.0</v>
      </c>
      <c r="E54" s="43"/>
      <c r="F54" s="43"/>
      <c r="G54" s="43"/>
      <c r="H54" s="65">
        <v>1.0</v>
      </c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</row>
    <row r="55" ht="15.75" customHeight="1">
      <c r="A55" s="62" t="s">
        <v>68</v>
      </c>
      <c r="B55" s="38">
        <v>6.0</v>
      </c>
      <c r="C55" s="38">
        <v>6.0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66" t="s">
        <v>59</v>
      </c>
      <c r="AC55" s="45"/>
      <c r="AD55" s="45"/>
      <c r="AE55" s="45"/>
      <c r="AF55" s="45"/>
      <c r="AG55" s="45"/>
      <c r="AH55" s="37"/>
      <c r="AI55" s="37"/>
      <c r="AJ55" s="37"/>
      <c r="AK55" s="37"/>
      <c r="AL55" s="37"/>
      <c r="AM55" s="37"/>
      <c r="AN55" s="37"/>
      <c r="AO55" s="37"/>
      <c r="AP55" s="37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</row>
    <row r="56" ht="15.75" customHeight="1">
      <c r="A56" s="62" t="s">
        <v>69</v>
      </c>
      <c r="B56" s="38">
        <v>5.0</v>
      </c>
      <c r="C56" s="38">
        <v>6.0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67" t="s">
        <v>59</v>
      </c>
      <c r="AC56" s="45"/>
      <c r="AD56" s="45"/>
      <c r="AE56" s="45"/>
      <c r="AF56" s="45"/>
      <c r="AG56" s="44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</row>
    <row r="57" ht="15.75" customHeight="1">
      <c r="A57" s="62" t="s">
        <v>70</v>
      </c>
      <c r="B57" s="38">
        <v>10.0</v>
      </c>
      <c r="C57" s="38">
        <v>11.0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68">
        <v>6.0</v>
      </c>
      <c r="AH57" s="45"/>
      <c r="AI57" s="45"/>
      <c r="AJ57" s="45"/>
      <c r="AK57" s="45"/>
      <c r="AL57" s="45"/>
      <c r="AM57" s="45"/>
      <c r="AN57" s="45"/>
      <c r="AO57" s="45"/>
      <c r="AP57" s="45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</row>
    <row r="58" ht="15.75" customHeight="1">
      <c r="A58" s="62" t="s">
        <v>71</v>
      </c>
      <c r="B58" s="38">
        <v>3.0</v>
      </c>
      <c r="C58" s="38">
        <v>4.0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66" t="s">
        <v>72</v>
      </c>
      <c r="AR58" s="45"/>
      <c r="AS58" s="45"/>
      <c r="AT58" s="44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</row>
    <row r="59" ht="15.75" customHeight="1">
      <c r="A59" s="62" t="s">
        <v>73</v>
      </c>
      <c r="B59" s="38">
        <v>10.0</v>
      </c>
      <c r="C59" s="38">
        <v>10.0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64">
        <v>8.0</v>
      </c>
      <c r="AU59" s="45"/>
      <c r="AV59" s="45"/>
      <c r="AW59" s="45"/>
      <c r="AX59" s="45"/>
      <c r="AY59" s="45"/>
      <c r="AZ59" s="45"/>
      <c r="BA59" s="45"/>
      <c r="BB59" s="45"/>
      <c r="BC59" s="45"/>
      <c r="BD59" s="44"/>
      <c r="BE59" s="43"/>
      <c r="BF59" s="43"/>
      <c r="BG59" s="43"/>
      <c r="BH59" s="43"/>
      <c r="BI59" s="43"/>
      <c r="BJ59" s="43"/>
      <c r="BK59" s="43"/>
    </row>
    <row r="60" ht="15.75" customHeight="1">
      <c r="A60" s="62" t="s">
        <v>74</v>
      </c>
      <c r="B60" s="38">
        <v>3.0</v>
      </c>
      <c r="C60" s="38">
        <v>2.0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69">
        <v>9.0</v>
      </c>
      <c r="AU60" s="70"/>
      <c r="AV60" s="70"/>
      <c r="AW60" s="71"/>
      <c r="AX60" s="71"/>
      <c r="AY60" s="71"/>
      <c r="AZ60" s="71"/>
      <c r="BA60" s="71"/>
      <c r="BB60" s="72"/>
      <c r="BC60" s="71"/>
      <c r="BD60" s="43"/>
      <c r="BE60" s="43"/>
      <c r="BF60" s="43"/>
      <c r="BG60" s="43"/>
      <c r="BH60" s="43"/>
      <c r="BI60" s="43"/>
      <c r="BJ60" s="43"/>
      <c r="BK60" s="43"/>
    </row>
    <row r="61" ht="15.75" customHeight="1">
      <c r="A61" s="62" t="s">
        <v>75</v>
      </c>
      <c r="B61" s="38">
        <v>1.0</v>
      </c>
      <c r="C61" s="38">
        <v>1.0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3" t="s">
        <v>76</v>
      </c>
      <c r="BE61" s="74"/>
      <c r="BF61" s="74"/>
      <c r="BG61" s="43"/>
      <c r="BH61" s="43"/>
      <c r="BI61" s="43"/>
      <c r="BJ61" s="43"/>
      <c r="BK61" s="43"/>
    </row>
    <row r="62" ht="15.75" customHeight="1">
      <c r="A62" s="62" t="s">
        <v>77</v>
      </c>
      <c r="B62" s="38">
        <v>2.0</v>
      </c>
      <c r="C62" s="38">
        <v>4.0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64">
        <v>11.0</v>
      </c>
      <c r="BE62" s="75"/>
      <c r="BF62" s="43"/>
      <c r="BG62" s="43"/>
      <c r="BH62" s="43"/>
      <c r="BI62" s="43"/>
      <c r="BJ62" s="43"/>
      <c r="BK62" s="43"/>
    </row>
    <row r="63" ht="15.75" customHeight="1">
      <c r="A63" s="62" t="s">
        <v>78</v>
      </c>
      <c r="B63" s="38">
        <v>6.0</v>
      </c>
      <c r="C63" s="38">
        <v>4.0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64">
        <v>12.0</v>
      </c>
      <c r="BG63" s="45"/>
      <c r="BH63" s="45"/>
      <c r="BI63" s="45"/>
      <c r="BJ63" s="35"/>
      <c r="BK63" s="35"/>
    </row>
    <row r="64" ht="15.75" customHeight="1">
      <c r="A64" s="38" t="s">
        <v>35</v>
      </c>
      <c r="B64" s="33">
        <f t="shared" ref="B64:C64" si="5">SUM(B51:B63)</f>
        <v>71</v>
      </c>
      <c r="C64" s="33">
        <f t="shared" si="5"/>
        <v>74</v>
      </c>
    </row>
    <row r="65" ht="15.75" customHeight="1">
      <c r="A65" s="61" t="s">
        <v>12</v>
      </c>
    </row>
    <row r="66" ht="15.75" customHeight="1">
      <c r="A66" s="38" t="s">
        <v>79</v>
      </c>
      <c r="B66" s="38">
        <v>3.0</v>
      </c>
      <c r="C66" s="38">
        <v>1.0</v>
      </c>
      <c r="E66" s="46"/>
      <c r="F66" s="76"/>
      <c r="G66" s="76"/>
    </row>
    <row r="67" ht="15.75" customHeight="1">
      <c r="A67" s="77" t="s">
        <v>80</v>
      </c>
      <c r="B67" s="77">
        <v>4.0</v>
      </c>
      <c r="C67" s="77">
        <v>0.0</v>
      </c>
      <c r="H67" s="78">
        <v>1.0</v>
      </c>
      <c r="I67" s="76"/>
      <c r="J67" s="76"/>
      <c r="K67" s="76"/>
    </row>
    <row r="68" ht="15.75" customHeight="1">
      <c r="A68" s="77" t="s">
        <v>81</v>
      </c>
      <c r="B68" s="77">
        <v>6.0</v>
      </c>
      <c r="C68" s="77">
        <v>0.0</v>
      </c>
      <c r="L68" s="79">
        <v>2.0</v>
      </c>
      <c r="M68" s="56"/>
      <c r="N68" s="56"/>
      <c r="O68" s="56"/>
      <c r="P68" s="56"/>
      <c r="Q68" s="56"/>
    </row>
    <row r="69" ht="15.75" customHeight="1">
      <c r="A69" s="77" t="s">
        <v>82</v>
      </c>
      <c r="B69" s="77">
        <v>6.0</v>
      </c>
      <c r="C69" s="77">
        <v>0.0</v>
      </c>
      <c r="L69" s="79">
        <v>2.0</v>
      </c>
      <c r="M69" s="56"/>
      <c r="N69" s="56"/>
      <c r="O69" s="56"/>
      <c r="P69" s="56"/>
      <c r="Q69" s="56"/>
    </row>
    <row r="70" ht="15.75" customHeight="1">
      <c r="A70" s="77" t="s">
        <v>83</v>
      </c>
      <c r="B70" s="77">
        <v>4.0</v>
      </c>
      <c r="C70" s="77">
        <v>0.0</v>
      </c>
      <c r="R70" s="79" t="s">
        <v>59</v>
      </c>
      <c r="S70" s="56"/>
      <c r="T70" s="56"/>
      <c r="U70" s="56"/>
    </row>
    <row r="71" ht="15.75" customHeight="1">
      <c r="A71" s="77" t="s">
        <v>84</v>
      </c>
      <c r="B71" s="77">
        <v>6.0</v>
      </c>
      <c r="C71" s="77">
        <v>0.0</v>
      </c>
      <c r="U71" s="38"/>
      <c r="V71" s="79">
        <v>5.0</v>
      </c>
      <c r="W71" s="56"/>
      <c r="X71" s="56"/>
      <c r="Y71" s="56"/>
      <c r="Z71" s="56"/>
      <c r="AA71" s="56"/>
    </row>
    <row r="72" ht="15.75" customHeight="1">
      <c r="A72" s="38" t="s">
        <v>35</v>
      </c>
      <c r="B72" s="33">
        <f t="shared" ref="B72:C72" si="6">SUM(B66:B71)</f>
        <v>29</v>
      </c>
      <c r="C72" s="38">
        <f t="shared" si="6"/>
        <v>1</v>
      </c>
    </row>
    <row r="73" ht="15.75" customHeight="1">
      <c r="A73" s="33" t="s">
        <v>85</v>
      </c>
      <c r="B73" s="33">
        <f>SUM(B64,B72,B38,B49,B27,B15)</f>
        <v>269</v>
      </c>
      <c r="C73" s="33">
        <f>SUM(C64,C72,C15,C27,C38,C49)</f>
        <v>306</v>
      </c>
    </row>
    <row r="74" ht="15.75" customHeight="1">
      <c r="A74" s="33" t="s">
        <v>86</v>
      </c>
      <c r="B74" s="80">
        <f t="shared" ref="B74:C74" si="7">B73*100</f>
        <v>26900</v>
      </c>
      <c r="C74" s="80">
        <f t="shared" si="7"/>
        <v>30600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B1" s="6" t="s">
        <v>87</v>
      </c>
      <c r="C1" s="6" t="s">
        <v>88</v>
      </c>
      <c r="D1" s="81" t="s">
        <v>89</v>
      </c>
      <c r="E1" s="81" t="s">
        <v>90</v>
      </c>
      <c r="F1" s="81" t="s">
        <v>91</v>
      </c>
      <c r="G1" s="82">
        <v>44855.0</v>
      </c>
      <c r="H1" s="82">
        <v>44867.0</v>
      </c>
      <c r="I1" s="82">
        <v>44874.0</v>
      </c>
      <c r="J1" s="6"/>
      <c r="K1" s="6"/>
    </row>
    <row r="2" ht="62.25" customHeight="1">
      <c r="B2" s="6" t="s">
        <v>92</v>
      </c>
      <c r="C2" s="83" t="s">
        <v>93</v>
      </c>
      <c r="D2" s="83" t="s">
        <v>94</v>
      </c>
      <c r="E2" s="84" t="s">
        <v>95</v>
      </c>
      <c r="F2" s="84" t="s">
        <v>96</v>
      </c>
      <c r="G2" s="83" t="s">
        <v>97</v>
      </c>
      <c r="H2" s="85" t="s">
        <v>98</v>
      </c>
      <c r="I2" s="84" t="s">
        <v>99</v>
      </c>
      <c r="J2" s="83" t="s">
        <v>100</v>
      </c>
      <c r="K2" s="83" t="s">
        <v>101</v>
      </c>
    </row>
    <row r="3">
      <c r="B3" s="6" t="s">
        <v>102</v>
      </c>
      <c r="C3" s="81">
        <v>1.0</v>
      </c>
      <c r="D3" s="81">
        <v>2.0</v>
      </c>
      <c r="E3" s="81">
        <v>0.5</v>
      </c>
      <c r="F3" s="81">
        <v>5.0</v>
      </c>
      <c r="G3" s="81">
        <v>0.5</v>
      </c>
      <c r="H3" s="81">
        <v>0.5</v>
      </c>
      <c r="I3" s="81">
        <v>0.5</v>
      </c>
      <c r="J3" s="81">
        <v>0.5</v>
      </c>
      <c r="K3" s="81">
        <v>0.0</v>
      </c>
    </row>
    <row r="4">
      <c r="A4" s="81" t="s">
        <v>7</v>
      </c>
      <c r="B4" s="6">
        <f t="shared" ref="B4:B9" si="1">SUM(C4:K4)</f>
        <v>10.5</v>
      </c>
      <c r="C4" s="86">
        <v>1.0</v>
      </c>
      <c r="D4" s="86">
        <v>2.0</v>
      </c>
      <c r="E4" s="86">
        <v>0.5</v>
      </c>
      <c r="F4" s="86">
        <v>5.0</v>
      </c>
      <c r="G4" s="86">
        <v>0.5</v>
      </c>
      <c r="H4" s="86">
        <v>0.5</v>
      </c>
      <c r="I4" s="86">
        <v>0.5</v>
      </c>
      <c r="J4" s="86">
        <v>0.5</v>
      </c>
      <c r="K4" s="86">
        <v>0.0</v>
      </c>
    </row>
    <row r="5">
      <c r="A5" s="81" t="s">
        <v>8</v>
      </c>
      <c r="B5" s="6">
        <f t="shared" si="1"/>
        <v>10.5</v>
      </c>
      <c r="C5" s="86">
        <v>1.0</v>
      </c>
      <c r="D5" s="86">
        <v>2.0</v>
      </c>
      <c r="E5" s="86">
        <v>0.5</v>
      </c>
      <c r="F5" s="86">
        <v>5.0</v>
      </c>
      <c r="G5" s="86">
        <v>0.5</v>
      </c>
      <c r="H5" s="86">
        <v>0.5</v>
      </c>
      <c r="I5" s="86">
        <v>0.5</v>
      </c>
      <c r="J5" s="86">
        <v>0.5</v>
      </c>
      <c r="K5" s="86">
        <v>0.0</v>
      </c>
    </row>
    <row r="6">
      <c r="A6" s="81" t="s">
        <v>9</v>
      </c>
      <c r="B6" s="6">
        <f t="shared" si="1"/>
        <v>9</v>
      </c>
      <c r="C6" s="86">
        <v>1.0</v>
      </c>
      <c r="D6" s="86">
        <v>1.0</v>
      </c>
      <c r="E6" s="86">
        <v>0.5</v>
      </c>
      <c r="F6" s="87">
        <v>5.0</v>
      </c>
      <c r="G6" s="86">
        <v>0.5</v>
      </c>
      <c r="H6" s="86">
        <v>0.5</v>
      </c>
      <c r="I6" s="86">
        <v>0.5</v>
      </c>
      <c r="J6" s="86">
        <v>0.0</v>
      </c>
      <c r="K6" s="86">
        <v>0.0</v>
      </c>
    </row>
    <row r="7">
      <c r="A7" s="81" t="s">
        <v>10</v>
      </c>
      <c r="B7" s="6">
        <f t="shared" si="1"/>
        <v>10.5</v>
      </c>
      <c r="C7" s="86">
        <v>1.0</v>
      </c>
      <c r="D7" s="86">
        <v>2.0</v>
      </c>
      <c r="E7" s="86">
        <v>0.5</v>
      </c>
      <c r="F7" s="86">
        <v>5.0</v>
      </c>
      <c r="G7" s="86">
        <v>0.5</v>
      </c>
      <c r="H7" s="86">
        <v>0.5</v>
      </c>
      <c r="I7" s="86">
        <v>0.5</v>
      </c>
      <c r="J7" s="86">
        <v>0.5</v>
      </c>
      <c r="K7" s="86">
        <v>0.0</v>
      </c>
    </row>
    <row r="8">
      <c r="A8" s="81" t="s">
        <v>11</v>
      </c>
      <c r="B8" s="6">
        <f t="shared" si="1"/>
        <v>10.5</v>
      </c>
      <c r="C8" s="86">
        <v>1.0</v>
      </c>
      <c r="D8" s="86">
        <v>2.0</v>
      </c>
      <c r="E8" s="86">
        <v>0.5</v>
      </c>
      <c r="F8" s="86">
        <v>5.0</v>
      </c>
      <c r="G8" s="86">
        <v>0.5</v>
      </c>
      <c r="H8" s="86">
        <v>0.5</v>
      </c>
      <c r="I8" s="86">
        <v>0.5</v>
      </c>
      <c r="J8" s="86">
        <v>0.5</v>
      </c>
      <c r="K8" s="86">
        <v>0.0</v>
      </c>
    </row>
    <row r="9">
      <c r="A9" s="81" t="s">
        <v>12</v>
      </c>
      <c r="B9" s="6">
        <f t="shared" si="1"/>
        <v>3</v>
      </c>
      <c r="C9" s="86">
        <v>1.0</v>
      </c>
      <c r="D9" s="86">
        <v>2.0</v>
      </c>
      <c r="E9" s="86">
        <v>0.0</v>
      </c>
      <c r="F9" s="86">
        <v>0.0</v>
      </c>
      <c r="G9" s="86">
        <v>0.0</v>
      </c>
      <c r="H9" s="86">
        <v>0.0</v>
      </c>
      <c r="I9" s="86">
        <v>0.0</v>
      </c>
      <c r="J9" s="86">
        <v>0.0</v>
      </c>
      <c r="K9" s="86">
        <v>0.0</v>
      </c>
    </row>
    <row r="10">
      <c r="A10" s="6" t="s">
        <v>0</v>
      </c>
      <c r="B10" s="6">
        <f t="shared" ref="B10:K10" si="2">SUM(B4:B9)</f>
        <v>54</v>
      </c>
      <c r="C10" s="6">
        <f t="shared" si="2"/>
        <v>6</v>
      </c>
      <c r="D10" s="6">
        <f t="shared" si="2"/>
        <v>11</v>
      </c>
      <c r="E10" s="6">
        <f t="shared" si="2"/>
        <v>2.5</v>
      </c>
      <c r="F10" s="6">
        <f t="shared" si="2"/>
        <v>25</v>
      </c>
      <c r="G10" s="6">
        <f t="shared" si="2"/>
        <v>2.5</v>
      </c>
      <c r="H10" s="6">
        <f t="shared" si="2"/>
        <v>2.5</v>
      </c>
      <c r="I10" s="6">
        <f t="shared" si="2"/>
        <v>2.5</v>
      </c>
      <c r="J10" s="6">
        <f t="shared" si="2"/>
        <v>2</v>
      </c>
      <c r="K10" s="6">
        <f t="shared" si="2"/>
        <v>0</v>
      </c>
    </row>
    <row r="11">
      <c r="A11" s="8"/>
    </row>
    <row r="12">
      <c r="A12" s="88"/>
    </row>
    <row r="13">
      <c r="A13" s="8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30.86"/>
    <col customWidth="1" min="3" max="3" width="14.57"/>
    <col customWidth="1" min="4" max="4" width="10.57"/>
    <col customWidth="1" min="5" max="19" width="3.71"/>
    <col customWidth="1" min="20" max="20" width="3.86"/>
    <col customWidth="1" min="21" max="21" width="4.0"/>
    <col customWidth="1" min="22" max="22" width="4.14"/>
    <col customWidth="1" min="23" max="23" width="4.71"/>
    <col customWidth="1" min="24" max="24" width="4.0"/>
    <col customWidth="1" min="25" max="25" width="4.29"/>
    <col customWidth="1" min="26" max="26" width="4.43"/>
    <col customWidth="1" min="27" max="27" width="4.71"/>
    <col customWidth="1" min="28" max="28" width="4.29"/>
    <col customWidth="1" min="29" max="29" width="4.14"/>
    <col customWidth="1" min="30" max="30" width="4.0"/>
    <col customWidth="1" min="31" max="31" width="3.71"/>
    <col customWidth="1" min="32" max="33" width="4.0"/>
    <col customWidth="1" min="34" max="63" width="4.14"/>
  </cols>
  <sheetData>
    <row r="1">
      <c r="A1" s="89" t="s">
        <v>103</v>
      </c>
      <c r="B1" s="90" t="s">
        <v>104</v>
      </c>
      <c r="C1" s="90" t="s">
        <v>105</v>
      </c>
      <c r="D1" s="91" t="s">
        <v>106</v>
      </c>
      <c r="E1" s="33">
        <v>1.0</v>
      </c>
      <c r="F1" s="33">
        <v>2.0</v>
      </c>
      <c r="G1" s="33">
        <v>3.0</v>
      </c>
      <c r="H1" s="33">
        <v>4.0</v>
      </c>
      <c r="I1" s="33">
        <v>5.0</v>
      </c>
      <c r="J1" s="33">
        <v>6.0</v>
      </c>
      <c r="K1" s="33">
        <v>7.0</v>
      </c>
      <c r="L1" s="33">
        <v>8.0</v>
      </c>
      <c r="M1" s="33">
        <v>9.0</v>
      </c>
      <c r="N1" s="33">
        <v>10.0</v>
      </c>
      <c r="O1" s="33">
        <v>11.0</v>
      </c>
      <c r="P1" s="33">
        <v>12.0</v>
      </c>
      <c r="Q1" s="33">
        <v>13.0</v>
      </c>
      <c r="R1" s="33">
        <v>14.0</v>
      </c>
      <c r="S1" s="33">
        <v>15.0</v>
      </c>
      <c r="T1" s="38">
        <v>16.0</v>
      </c>
      <c r="U1" s="38">
        <v>17.0</v>
      </c>
      <c r="V1" s="38">
        <v>18.0</v>
      </c>
      <c r="W1" s="38">
        <v>19.0</v>
      </c>
      <c r="X1" s="38">
        <v>20.0</v>
      </c>
      <c r="Y1" s="38">
        <v>21.0</v>
      </c>
      <c r="Z1" s="38">
        <v>22.0</v>
      </c>
      <c r="AA1" s="38">
        <v>23.0</v>
      </c>
      <c r="AB1" s="38">
        <v>24.0</v>
      </c>
      <c r="AC1" s="38">
        <v>25.0</v>
      </c>
      <c r="AD1" s="38">
        <v>26.0</v>
      </c>
      <c r="AE1" s="38">
        <v>27.0</v>
      </c>
      <c r="AF1" s="38">
        <v>28.0</v>
      </c>
      <c r="AG1" s="38">
        <v>29.0</v>
      </c>
      <c r="AH1" s="38">
        <v>30.0</v>
      </c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>
      <c r="A2" s="92" t="s">
        <v>7</v>
      </c>
      <c r="B2" s="93"/>
      <c r="C2" s="94"/>
      <c r="D2" s="94"/>
    </row>
    <row r="3">
      <c r="B3" s="95" t="s">
        <v>107</v>
      </c>
      <c r="C3" s="38">
        <v>2.0</v>
      </c>
      <c r="D3" s="38">
        <v>3.0</v>
      </c>
      <c r="E3" s="96"/>
      <c r="F3" s="96"/>
      <c r="G3" s="96"/>
    </row>
    <row r="4">
      <c r="A4" s="89"/>
      <c r="B4" s="95" t="s">
        <v>108</v>
      </c>
      <c r="C4" s="38">
        <v>1.0</v>
      </c>
      <c r="D4" s="38">
        <v>1.0</v>
      </c>
      <c r="H4" s="96"/>
    </row>
    <row r="5">
      <c r="A5" s="89"/>
      <c r="B5" s="95" t="s">
        <v>109</v>
      </c>
      <c r="C5" s="38">
        <v>1.0</v>
      </c>
      <c r="D5" s="38">
        <v>3.0</v>
      </c>
      <c r="I5" s="96"/>
      <c r="J5" s="96"/>
      <c r="K5" s="96"/>
    </row>
    <row r="6">
      <c r="A6" s="89"/>
      <c r="B6" s="95" t="s">
        <v>110</v>
      </c>
      <c r="C6" s="38">
        <v>1.0</v>
      </c>
      <c r="D6" s="38">
        <v>3.0</v>
      </c>
      <c r="L6" s="96"/>
      <c r="M6" s="96"/>
      <c r="N6" s="96"/>
    </row>
    <row r="7">
      <c r="A7" s="89"/>
      <c r="B7" s="95" t="s">
        <v>111</v>
      </c>
      <c r="C7" s="38">
        <v>2.0</v>
      </c>
      <c r="D7" s="38">
        <v>5.0</v>
      </c>
      <c r="O7" s="96"/>
      <c r="P7" s="96"/>
      <c r="Q7" s="96"/>
      <c r="R7" s="96"/>
      <c r="S7" s="96"/>
    </row>
    <row r="8">
      <c r="A8" s="89"/>
      <c r="B8" s="97" t="s">
        <v>112</v>
      </c>
      <c r="C8" s="38">
        <v>2.0</v>
      </c>
      <c r="D8" s="38">
        <v>5.0</v>
      </c>
      <c r="T8" s="96"/>
      <c r="U8" s="96"/>
      <c r="V8" s="96"/>
      <c r="W8" s="96"/>
      <c r="X8" s="96"/>
    </row>
    <row r="9">
      <c r="A9" s="89"/>
      <c r="B9" s="97" t="s">
        <v>113</v>
      </c>
      <c r="C9" s="38">
        <v>2.0</v>
      </c>
      <c r="D9" s="38">
        <v>4.0</v>
      </c>
      <c r="Y9" s="96"/>
      <c r="Z9" s="96"/>
      <c r="AA9" s="96"/>
      <c r="AB9" s="96"/>
    </row>
    <row r="10">
      <c r="A10" s="89"/>
      <c r="B10" s="98" t="s">
        <v>114</v>
      </c>
      <c r="C10" s="93">
        <f t="shared" ref="C10:D10" si="1">SUM(C3:C9)</f>
        <v>11</v>
      </c>
      <c r="D10" s="99">
        <f t="shared" si="1"/>
        <v>24</v>
      </c>
    </row>
    <row r="11">
      <c r="A11" s="92" t="s">
        <v>8</v>
      </c>
      <c r="B11" s="93"/>
      <c r="C11" s="94"/>
      <c r="D11" s="94"/>
    </row>
    <row r="12">
      <c r="A12" s="100"/>
      <c r="B12" s="101" t="s">
        <v>115</v>
      </c>
      <c r="C12" s="94">
        <v>2.0</v>
      </c>
      <c r="D12" s="94">
        <v>2.0</v>
      </c>
      <c r="E12" s="96"/>
      <c r="F12" s="96"/>
      <c r="G12" s="54"/>
      <c r="H12" s="54"/>
      <c r="I12" s="54"/>
      <c r="J12" s="54"/>
    </row>
    <row r="13">
      <c r="A13" s="100"/>
      <c r="B13" s="101" t="s">
        <v>116</v>
      </c>
      <c r="C13" s="94">
        <v>2.0</v>
      </c>
      <c r="D13" s="94">
        <v>3.0</v>
      </c>
      <c r="G13" s="96"/>
      <c r="H13" s="96"/>
      <c r="I13" s="96"/>
    </row>
    <row r="14">
      <c r="A14" s="100"/>
      <c r="B14" s="101" t="s">
        <v>117</v>
      </c>
      <c r="C14" s="94">
        <v>1.0</v>
      </c>
      <c r="D14" s="94">
        <v>2.0</v>
      </c>
      <c r="J14" s="96"/>
      <c r="K14" s="96"/>
    </row>
    <row r="15">
      <c r="A15" s="100"/>
      <c r="B15" s="102" t="s">
        <v>118</v>
      </c>
      <c r="C15" s="94">
        <v>2.0</v>
      </c>
      <c r="D15" s="94">
        <v>2.0</v>
      </c>
      <c r="L15" s="96"/>
      <c r="M15" s="96"/>
    </row>
    <row r="16">
      <c r="A16" s="100"/>
      <c r="B16" s="101" t="s">
        <v>119</v>
      </c>
      <c r="C16" s="94">
        <v>2.0</v>
      </c>
      <c r="D16" s="94">
        <v>2.0</v>
      </c>
      <c r="N16" s="96"/>
      <c r="O16" s="96"/>
    </row>
    <row r="17">
      <c r="A17" s="100"/>
      <c r="B17" s="101" t="s">
        <v>120</v>
      </c>
      <c r="C17" s="94">
        <v>2.0</v>
      </c>
      <c r="D17" s="94">
        <v>4.0</v>
      </c>
      <c r="E17" s="54"/>
      <c r="F17" s="54"/>
      <c r="G17" s="54"/>
      <c r="H17" s="54"/>
      <c r="I17" s="54"/>
      <c r="J17" s="54"/>
      <c r="P17" s="96"/>
      <c r="Q17" s="96"/>
      <c r="R17" s="96"/>
      <c r="S17" s="96"/>
    </row>
    <row r="18">
      <c r="A18" s="100"/>
      <c r="B18" s="101" t="s">
        <v>121</v>
      </c>
      <c r="C18" s="94">
        <v>1.0</v>
      </c>
      <c r="D18" s="94">
        <v>1.0</v>
      </c>
      <c r="E18" s="54"/>
      <c r="F18" s="54"/>
      <c r="G18" s="54"/>
      <c r="H18" s="54"/>
      <c r="I18" s="54"/>
      <c r="J18" s="54"/>
      <c r="T18" s="96"/>
    </row>
    <row r="19">
      <c r="A19" s="100"/>
      <c r="B19" s="101" t="s">
        <v>122</v>
      </c>
      <c r="C19" s="94">
        <v>2.0</v>
      </c>
      <c r="D19" s="94">
        <v>1.0</v>
      </c>
      <c r="U19" s="96"/>
    </row>
    <row r="20">
      <c r="A20" s="100"/>
      <c r="B20" s="101" t="s">
        <v>123</v>
      </c>
      <c r="C20" s="94">
        <v>1.0</v>
      </c>
      <c r="D20" s="94">
        <v>1.0</v>
      </c>
      <c r="V20" s="96"/>
    </row>
    <row r="21">
      <c r="A21" s="100"/>
      <c r="B21" s="101" t="s">
        <v>124</v>
      </c>
      <c r="C21" s="94">
        <v>3.0</v>
      </c>
      <c r="D21" s="94">
        <v>6.0</v>
      </c>
      <c r="W21" s="96"/>
      <c r="X21" s="96"/>
      <c r="Y21" s="96"/>
      <c r="Z21" s="96"/>
      <c r="AA21" s="96"/>
      <c r="AB21" s="96"/>
    </row>
    <row r="22">
      <c r="A22" s="100"/>
      <c r="B22" s="101" t="s">
        <v>125</v>
      </c>
      <c r="C22" s="94">
        <v>1.0</v>
      </c>
      <c r="D22" s="94">
        <v>2.0</v>
      </c>
      <c r="AC22" s="96"/>
      <c r="AD22" s="96"/>
    </row>
    <row r="23">
      <c r="A23" s="100" t="s">
        <v>103</v>
      </c>
      <c r="B23" s="98" t="s">
        <v>114</v>
      </c>
      <c r="C23" s="93">
        <f t="shared" ref="C23:D23" si="2">SUM(C12:C22)</f>
        <v>19</v>
      </c>
      <c r="D23" s="99">
        <f t="shared" si="2"/>
        <v>26</v>
      </c>
    </row>
    <row r="24">
      <c r="A24" s="92" t="s">
        <v>9</v>
      </c>
      <c r="B24" s="93"/>
      <c r="C24" s="94"/>
      <c r="D24" s="94"/>
    </row>
    <row r="25">
      <c r="A25" s="103"/>
      <c r="B25" s="95" t="s">
        <v>107</v>
      </c>
      <c r="C25" s="94">
        <v>2.0</v>
      </c>
      <c r="D25" s="94">
        <v>2.0</v>
      </c>
      <c r="E25" s="104"/>
      <c r="F25" s="104"/>
    </row>
    <row r="26">
      <c r="A26" s="103"/>
      <c r="B26" s="95" t="s">
        <v>108</v>
      </c>
      <c r="C26" s="94">
        <v>1.0</v>
      </c>
      <c r="D26" s="94">
        <v>2.0</v>
      </c>
      <c r="G26" s="104"/>
      <c r="H26" s="104"/>
    </row>
    <row r="27">
      <c r="A27" s="103"/>
      <c r="B27" s="95" t="s">
        <v>109</v>
      </c>
      <c r="C27" s="94">
        <v>1.0</v>
      </c>
      <c r="D27" s="94">
        <v>3.0</v>
      </c>
      <c r="I27" s="104"/>
      <c r="J27" s="104"/>
      <c r="K27" s="104"/>
    </row>
    <row r="28">
      <c r="A28" s="103"/>
      <c r="B28" s="95" t="s">
        <v>126</v>
      </c>
      <c r="C28" s="94">
        <v>1.0</v>
      </c>
      <c r="D28" s="94">
        <v>1.0</v>
      </c>
      <c r="L28" s="104"/>
    </row>
    <row r="29">
      <c r="A29" s="103"/>
      <c r="B29" s="101" t="s">
        <v>127</v>
      </c>
      <c r="C29" s="94">
        <v>1.0</v>
      </c>
      <c r="D29" s="94">
        <v>2.0</v>
      </c>
      <c r="M29" s="104"/>
      <c r="N29" s="104"/>
    </row>
    <row r="30">
      <c r="A30" s="103"/>
      <c r="B30" s="101" t="s">
        <v>128</v>
      </c>
      <c r="C30" s="94">
        <v>2.0</v>
      </c>
      <c r="D30" s="94">
        <v>6.0</v>
      </c>
      <c r="O30" s="104"/>
      <c r="P30" s="104"/>
      <c r="Q30" s="104"/>
      <c r="R30" s="104"/>
      <c r="S30" s="104"/>
      <c r="T30" s="104"/>
    </row>
    <row r="31">
      <c r="A31" s="103"/>
      <c r="B31" s="97" t="s">
        <v>111</v>
      </c>
      <c r="C31" s="94">
        <v>1.0</v>
      </c>
      <c r="D31" s="94">
        <v>1.0</v>
      </c>
      <c r="T31" s="52"/>
      <c r="U31" s="104"/>
    </row>
    <row r="32">
      <c r="A32" s="103"/>
      <c r="B32" s="98" t="s">
        <v>114</v>
      </c>
      <c r="C32" s="93">
        <f t="shared" ref="C32:D32" si="3">SUM(C25:C28)</f>
        <v>5</v>
      </c>
      <c r="D32" s="99">
        <f t="shared" si="3"/>
        <v>8</v>
      </c>
    </row>
    <row r="33">
      <c r="A33" s="92" t="s">
        <v>10</v>
      </c>
      <c r="B33" s="93"/>
      <c r="C33" s="94"/>
      <c r="D33" s="94"/>
    </row>
    <row r="34">
      <c r="A34" s="103"/>
      <c r="B34" s="101" t="s">
        <v>107</v>
      </c>
      <c r="C34" s="94">
        <v>1.0</v>
      </c>
      <c r="D34" s="94">
        <v>2.0</v>
      </c>
      <c r="E34" s="96"/>
      <c r="F34" s="96"/>
    </row>
    <row r="35">
      <c r="A35" s="103"/>
      <c r="B35" s="101" t="s">
        <v>108</v>
      </c>
      <c r="C35" s="94">
        <v>1.0</v>
      </c>
      <c r="D35" s="94">
        <v>2.0</v>
      </c>
      <c r="G35" s="96"/>
      <c r="H35" s="96"/>
    </row>
    <row r="36">
      <c r="A36" s="103"/>
      <c r="B36" s="101" t="s">
        <v>109</v>
      </c>
      <c r="C36" s="94">
        <v>1.0</v>
      </c>
      <c r="D36" s="94">
        <v>2.0</v>
      </c>
      <c r="I36" s="96"/>
      <c r="J36" s="96"/>
    </row>
    <row r="37">
      <c r="A37" s="103"/>
      <c r="B37" s="101" t="s">
        <v>129</v>
      </c>
      <c r="C37" s="94">
        <v>1.0</v>
      </c>
      <c r="D37" s="94">
        <v>1.0</v>
      </c>
      <c r="K37" s="96"/>
    </row>
    <row r="38">
      <c r="A38" s="103"/>
      <c r="B38" s="101" t="s">
        <v>127</v>
      </c>
      <c r="C38" s="94">
        <v>1.0</v>
      </c>
      <c r="D38" s="94">
        <v>3.0</v>
      </c>
      <c r="L38" s="96"/>
      <c r="M38" s="96"/>
      <c r="N38" s="96"/>
    </row>
    <row r="39">
      <c r="A39" s="103"/>
      <c r="B39" s="101" t="s">
        <v>128</v>
      </c>
      <c r="C39" s="94">
        <v>1.0</v>
      </c>
      <c r="D39" s="94">
        <v>4.0</v>
      </c>
      <c r="O39" s="96"/>
      <c r="P39" s="96"/>
      <c r="Q39" s="96"/>
      <c r="R39" s="96"/>
    </row>
    <row r="40">
      <c r="A40" s="103"/>
      <c r="B40" s="101" t="s">
        <v>130</v>
      </c>
      <c r="C40" s="94">
        <v>4.0</v>
      </c>
      <c r="D40" s="94">
        <v>5.0</v>
      </c>
      <c r="S40" s="96"/>
      <c r="T40" s="96"/>
      <c r="U40" s="96"/>
      <c r="V40" s="96"/>
      <c r="W40" s="96"/>
    </row>
    <row r="41">
      <c r="A41" s="103"/>
      <c r="B41" s="101" t="s">
        <v>131</v>
      </c>
      <c r="C41" s="94">
        <v>1.0</v>
      </c>
      <c r="D41" s="94">
        <v>1.0</v>
      </c>
      <c r="X41" s="96"/>
    </row>
    <row r="42">
      <c r="A42" s="103"/>
      <c r="B42" s="98" t="s">
        <v>114</v>
      </c>
      <c r="C42" s="93">
        <f t="shared" ref="C42:D42" si="4">SUM(C33:C41)</f>
        <v>11</v>
      </c>
      <c r="D42" s="99">
        <f t="shared" si="4"/>
        <v>20</v>
      </c>
    </row>
    <row r="43">
      <c r="A43" s="105" t="s">
        <v>11</v>
      </c>
      <c r="B43" s="106"/>
    </row>
    <row r="44">
      <c r="A44" s="107"/>
      <c r="B44" s="95" t="s">
        <v>107</v>
      </c>
      <c r="C44" s="38">
        <v>1.0</v>
      </c>
      <c r="D44" s="38">
        <v>2.0</v>
      </c>
      <c r="E44" s="108"/>
      <c r="F44" s="96"/>
    </row>
    <row r="45">
      <c r="A45" s="107"/>
      <c r="B45" s="95" t="s">
        <v>108</v>
      </c>
      <c r="C45" s="38">
        <v>1.0</v>
      </c>
      <c r="D45" s="38">
        <v>3.0</v>
      </c>
      <c r="G45" s="96"/>
      <c r="H45" s="96"/>
    </row>
    <row r="46">
      <c r="A46" s="103"/>
      <c r="B46" s="95" t="s">
        <v>132</v>
      </c>
      <c r="C46" s="38">
        <v>1.0</v>
      </c>
      <c r="D46" s="38">
        <v>3.0</v>
      </c>
      <c r="I46" s="96"/>
      <c r="J46" s="96"/>
      <c r="K46" s="96"/>
    </row>
    <row r="47">
      <c r="A47" s="103"/>
      <c r="B47" s="95" t="s">
        <v>133</v>
      </c>
      <c r="C47" s="38">
        <v>1.0</v>
      </c>
      <c r="D47" s="38">
        <v>5.0</v>
      </c>
      <c r="L47" s="96"/>
      <c r="M47" s="96"/>
      <c r="N47" s="96"/>
      <c r="O47" s="96"/>
      <c r="P47" s="96"/>
    </row>
    <row r="48">
      <c r="A48" s="103"/>
      <c r="B48" s="95" t="s">
        <v>111</v>
      </c>
      <c r="C48" s="38">
        <v>4.0</v>
      </c>
      <c r="D48" s="38">
        <v>5.0</v>
      </c>
      <c r="J48" s="52"/>
      <c r="Q48" s="96"/>
      <c r="R48" s="96"/>
      <c r="S48" s="96"/>
      <c r="T48" s="96"/>
      <c r="U48" s="96"/>
    </row>
    <row r="49">
      <c r="A49" s="103"/>
      <c r="B49" s="95" t="s">
        <v>134</v>
      </c>
      <c r="C49" s="38">
        <v>1.0</v>
      </c>
      <c r="D49" s="38">
        <v>1.0</v>
      </c>
      <c r="V49" s="96"/>
    </row>
    <row r="50">
      <c r="A50" s="103"/>
      <c r="B50" s="95" t="s">
        <v>135</v>
      </c>
      <c r="C50" s="38">
        <v>1.0</v>
      </c>
      <c r="D50" s="38">
        <v>1.0</v>
      </c>
      <c r="W50" s="96"/>
    </row>
    <row r="51">
      <c r="A51" s="103"/>
      <c r="B51" s="95" t="s">
        <v>136</v>
      </c>
      <c r="C51" s="38">
        <v>1.0</v>
      </c>
      <c r="D51" s="38">
        <v>4.0</v>
      </c>
      <c r="X51" s="96"/>
      <c r="Y51" s="96"/>
      <c r="Z51" s="96"/>
      <c r="AA51" s="96"/>
    </row>
    <row r="52">
      <c r="A52" s="103"/>
      <c r="B52" s="95" t="s">
        <v>137</v>
      </c>
      <c r="C52" s="38">
        <v>1.0</v>
      </c>
      <c r="D52" s="38">
        <v>3.0</v>
      </c>
      <c r="AB52" s="96"/>
      <c r="AC52" s="96"/>
      <c r="AD52" s="96"/>
    </row>
    <row r="53">
      <c r="A53" s="103"/>
      <c r="B53" s="109" t="s">
        <v>114</v>
      </c>
      <c r="C53" s="110">
        <f t="shared" ref="C53:D53" si="5">SUM(C44:C52)</f>
        <v>12</v>
      </c>
      <c r="D53" s="111">
        <f t="shared" si="5"/>
        <v>27</v>
      </c>
    </row>
    <row r="54">
      <c r="A54" s="105" t="s">
        <v>12</v>
      </c>
      <c r="B54" s="106"/>
    </row>
    <row r="55">
      <c r="A55" s="103"/>
      <c r="B55" s="95" t="s">
        <v>107</v>
      </c>
      <c r="C55" s="38">
        <v>1.0</v>
      </c>
      <c r="D55" s="38">
        <v>4.0</v>
      </c>
      <c r="E55" s="96"/>
      <c r="F55" s="96"/>
      <c r="G55" s="96"/>
      <c r="H55" s="96"/>
    </row>
    <row r="56">
      <c r="A56" s="103"/>
      <c r="B56" s="95" t="s">
        <v>108</v>
      </c>
      <c r="C56" s="38">
        <v>1.0</v>
      </c>
      <c r="D56" s="38">
        <v>1.0</v>
      </c>
      <c r="I56" s="96"/>
    </row>
    <row r="57">
      <c r="A57" s="103"/>
      <c r="B57" s="95" t="s">
        <v>109</v>
      </c>
      <c r="C57" s="38">
        <v>1.0</v>
      </c>
      <c r="D57" s="38">
        <v>2.0</v>
      </c>
      <c r="J57" s="96"/>
      <c r="K57" s="96"/>
    </row>
    <row r="58">
      <c r="A58" s="103"/>
      <c r="B58" s="95" t="s">
        <v>138</v>
      </c>
      <c r="C58" s="38">
        <v>1.0</v>
      </c>
      <c r="D58" s="38">
        <v>1.0</v>
      </c>
      <c r="L58" s="96"/>
    </row>
    <row r="59">
      <c r="A59" s="103"/>
      <c r="B59" s="95" t="s">
        <v>139</v>
      </c>
      <c r="C59" s="38">
        <v>2.0</v>
      </c>
      <c r="D59" s="38">
        <v>2.0</v>
      </c>
      <c r="M59" s="96"/>
      <c r="N59" s="96"/>
    </row>
    <row r="60">
      <c r="A60" s="103"/>
      <c r="B60" s="95" t="s">
        <v>111</v>
      </c>
      <c r="C60" s="38">
        <v>1.0</v>
      </c>
      <c r="D60" s="38">
        <v>1.0</v>
      </c>
      <c r="O60" s="96"/>
    </row>
    <row r="61">
      <c r="A61" s="103"/>
      <c r="B61" s="95" t="s">
        <v>136</v>
      </c>
      <c r="C61" s="38">
        <v>3.0</v>
      </c>
      <c r="D61" s="38">
        <v>6.0</v>
      </c>
      <c r="P61" s="96"/>
      <c r="Q61" s="96"/>
      <c r="R61" s="96"/>
      <c r="S61" s="96"/>
      <c r="T61" s="96"/>
      <c r="U61" s="96"/>
    </row>
    <row r="62">
      <c r="A62" s="103"/>
      <c r="B62" s="95" t="s">
        <v>137</v>
      </c>
      <c r="C62" s="38">
        <v>1.0</v>
      </c>
      <c r="D62" s="38">
        <v>2.0</v>
      </c>
      <c r="V62" s="96"/>
      <c r="W62" s="96"/>
    </row>
    <row r="63">
      <c r="A63" s="103"/>
      <c r="B63" s="109" t="s">
        <v>114</v>
      </c>
      <c r="C63" s="106">
        <f t="shared" ref="C63:D63" si="6">SUM(C57:C62)</f>
        <v>9</v>
      </c>
      <c r="D63" s="112">
        <f t="shared" si="6"/>
        <v>14</v>
      </c>
    </row>
    <row r="64">
      <c r="A64" s="113"/>
      <c r="B64" s="114" t="s">
        <v>0</v>
      </c>
      <c r="C64" s="115">
        <f t="shared" ref="C64:D64" si="7">SUM(C10,C23,C32,C42,C53,C63)</f>
        <v>67</v>
      </c>
      <c r="D64" s="116">
        <f t="shared" si="7"/>
        <v>119</v>
      </c>
    </row>
    <row r="65" ht="15.75" customHeight="1">
      <c r="B65" s="117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