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hidePivotFieldList="1"/>
  <mc:AlternateContent xmlns:mc="http://schemas.openxmlformats.org/markup-compatibility/2006">
    <mc:Choice Requires="x15">
      <x15ac:absPath xmlns:x15ac="http://schemas.microsoft.com/office/spreadsheetml/2010/11/ac" url="C:\Users\Beibarys Nyussupov\Documents\Books\DNSC2001 - Business Analytics II\assignment1\"/>
    </mc:Choice>
  </mc:AlternateContent>
  <xr:revisionPtr revIDLastSave="0" documentId="13_ncr:1_{2C09A861-D7FB-4CC5-8739-7F976A940F67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Data" sheetId="1" r:id="rId1"/>
    <sheet name="Exhibit A" sheetId="3" r:id="rId2"/>
    <sheet name="Exhibit B" sheetId="2" r:id="rId3"/>
  </sheet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6" i="3" l="1"/>
  <c r="L66" i="3" s="1"/>
  <c r="B23" i="2"/>
  <c r="B11" i="2"/>
  <c r="B6" i="2"/>
  <c r="C77" i="3"/>
  <c r="I64" i="3"/>
  <c r="L64" i="3" s="1"/>
  <c r="F66" i="3"/>
  <c r="F64" i="3"/>
</calcChain>
</file>

<file path=xl/sharedStrings.xml><?xml version="1.0" encoding="utf-8"?>
<sst xmlns="http://schemas.openxmlformats.org/spreadsheetml/2006/main" count="210" uniqueCount="99">
  <si>
    <t>T</t>
  </si>
  <si>
    <t>Alario</t>
  </si>
  <si>
    <t>A</t>
  </si>
  <si>
    <t>Anders</t>
  </si>
  <si>
    <t>Bajwa</t>
  </si>
  <si>
    <t>Barny</t>
  </si>
  <si>
    <t>Brenn</t>
  </si>
  <si>
    <t>Cain</t>
  </si>
  <si>
    <t>Carle</t>
  </si>
  <si>
    <t>Castle</t>
  </si>
  <si>
    <t>Chan</t>
  </si>
  <si>
    <t>Cho</t>
  </si>
  <si>
    <t>Cohen</t>
  </si>
  <si>
    <t>Denker</t>
  </si>
  <si>
    <t>Dorando</t>
  </si>
  <si>
    <t>Dubois</t>
  </si>
  <si>
    <t>England</t>
  </si>
  <si>
    <t>Estis</t>
  </si>
  <si>
    <t>Fenton</t>
  </si>
  <si>
    <t>Finer</t>
  </si>
  <si>
    <t>Gary</t>
  </si>
  <si>
    <t>Gillen</t>
  </si>
  <si>
    <t>Harvey</t>
  </si>
  <si>
    <t>Higgins</t>
  </si>
  <si>
    <t>Jatho</t>
  </si>
  <si>
    <t>Johnson</t>
  </si>
  <si>
    <t>Jurasik</t>
  </si>
  <si>
    <t>Darel</t>
  </si>
  <si>
    <t>Klein</t>
  </si>
  <si>
    <t>Lang</t>
  </si>
  <si>
    <t>Liao</t>
  </si>
  <si>
    <t>Mak</t>
  </si>
  <si>
    <t>Maloff</t>
  </si>
  <si>
    <t>McCall</t>
  </si>
  <si>
    <t>Oas</t>
  </si>
  <si>
    <t>Porter</t>
  </si>
  <si>
    <t>Rosa</t>
  </si>
  <si>
    <t>Roth</t>
  </si>
  <si>
    <t>Savino</t>
  </si>
  <si>
    <t>Scott</t>
  </si>
  <si>
    <t>Smith</t>
  </si>
  <si>
    <t>Teel</t>
  </si>
  <si>
    <t>Wang</t>
  </si>
  <si>
    <t>Yen</t>
  </si>
  <si>
    <t>Young</t>
  </si>
  <si>
    <t>Zeitels</t>
  </si>
  <si>
    <t>Employee</t>
  </si>
  <si>
    <t>Wage</t>
  </si>
  <si>
    <t>Age</t>
  </si>
  <si>
    <t>Status</t>
  </si>
  <si>
    <t>*Adler</t>
  </si>
  <si>
    <t>*Berger</t>
  </si>
  <si>
    <t>*Davis</t>
  </si>
  <si>
    <t>*Dawson</t>
  </si>
  <si>
    <t>*Frees</t>
  </si>
  <si>
    <t>*Huang</t>
  </si>
  <si>
    <t>*Lostan</t>
  </si>
  <si>
    <t>*Nadeau</t>
  </si>
  <si>
    <t>*Nguyen</t>
  </si>
  <si>
    <t>*Patel</t>
  </si>
  <si>
    <t>*Walker</t>
  </si>
  <si>
    <t>H0: p = 0.55</t>
  </si>
  <si>
    <t>Ha: p &gt; 0.55</t>
  </si>
  <si>
    <t>a = 0.05</t>
  </si>
  <si>
    <t xml:space="preserve">z value = </t>
  </si>
  <si>
    <t>Fail to reject H0.</t>
  </si>
  <si>
    <t xml:space="preserve">Exhibit B: </t>
  </si>
  <si>
    <t>Critical value (for a = 0.05) =</t>
  </si>
  <si>
    <t>1.603 &lt; 1.645</t>
  </si>
  <si>
    <t xml:space="preserve">Reject H0. </t>
  </si>
  <si>
    <t>Sum of Age</t>
  </si>
  <si>
    <t>Column Labels</t>
  </si>
  <si>
    <t>Row Labels</t>
  </si>
  <si>
    <t>Grand Total</t>
  </si>
  <si>
    <t>Total terminated:</t>
  </si>
  <si>
    <t>Total active:</t>
  </si>
  <si>
    <t>H0: μT = μA</t>
  </si>
  <si>
    <t>Ha: μT &gt; μA</t>
  </si>
  <si>
    <t>alpha = 0.05</t>
  </si>
  <si>
    <t xml:space="preserve">z value: </t>
  </si>
  <si>
    <t>(blank)</t>
  </si>
  <si>
    <t>Mean age T:</t>
  </si>
  <si>
    <t>Mean age A:</t>
  </si>
  <si>
    <t>Standard deviation T:</t>
  </si>
  <si>
    <t>Standard deviation A:</t>
  </si>
  <si>
    <t>Critical value:</t>
  </si>
  <si>
    <t>Exhibit A:</t>
  </si>
  <si>
    <t>Variance T:</t>
  </si>
  <si>
    <t xml:space="preserve">Variance A: </t>
  </si>
  <si>
    <t xml:space="preserve">Total T and A: </t>
  </si>
  <si>
    <t xml:space="preserve">Total 40+ years (T and A): </t>
  </si>
  <si>
    <t>Total 40+ years T:</t>
  </si>
  <si>
    <t>Total proportion 40+  (T and A):</t>
  </si>
  <si>
    <t xml:space="preserve">Proportion 40+ T: </t>
  </si>
  <si>
    <t xml:space="preserve">Total T: </t>
  </si>
  <si>
    <t xml:space="preserve">Testing the propotion of employees 40+ years old that were terminated: </t>
  </si>
  <si>
    <t xml:space="preserve">There is not sufficient evidence to prove that the proportion of workers terminated that were 40+ years old differs from 0.55 (population proportion) for reasons other than random chance. </t>
  </si>
  <si>
    <t>There is sufficient evidence to conclude that the mean age of terminated workers is greater than the mean age of active workers.</t>
  </si>
  <si>
    <t>3.317 &gt; 1.645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</si>
</sst>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17" fontId="2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ia Krukow" refreshedDate="45334.866284837961" createdVersion="8" refreshedVersion="8" minRefreshableVersion="3" recordCount="56" xr:uid="{D84B79AF-1660-874C-9F56-66C79CB11358}">
  <cacheSource type="worksheet">
    <worksheetSource ref="A1:D1048576" sheet="Data"/>
  </cacheSource>
  <cacheFields count="4">
    <cacheField name="Employee" numFmtId="0">
      <sharedItems containsBlank="1" count="56">
        <s v="*Adler"/>
        <s v="Alario"/>
        <s v="Anders"/>
        <s v="Bajwa"/>
        <s v="Barny"/>
        <s v="*Berger"/>
        <s v="Brenn"/>
        <s v="Cain"/>
        <s v="Carle"/>
        <s v="Castle"/>
        <s v="Chan"/>
        <s v="Cho"/>
        <s v="Cohen"/>
        <s v="*Davis"/>
        <s v="*Dawson"/>
        <s v="Denker"/>
        <s v="Dorando"/>
        <s v="Dubois"/>
        <s v="England"/>
        <s v="Estis"/>
        <s v="Fenton"/>
        <s v="Finer"/>
        <s v="*Frees"/>
        <s v="Gary"/>
        <s v="Gillen"/>
        <s v="Harvey"/>
        <s v="Higgins"/>
        <s v="*Huang"/>
        <s v="Jatho"/>
        <s v="Johnson"/>
        <s v="Jurasik"/>
        <s v="Darel"/>
        <s v="Klein"/>
        <s v="Lang"/>
        <s v="Liao"/>
        <s v="*Lostan"/>
        <s v="Mak"/>
        <s v="Maloff"/>
        <s v="McCall"/>
        <s v="*Nadeau"/>
        <s v="*Nguyen"/>
        <s v="Oas"/>
        <s v="*Patel"/>
        <s v="Porter"/>
        <s v="Rosa"/>
        <s v="Roth"/>
        <s v="Savino"/>
        <s v="Scott"/>
        <s v="Smith"/>
        <s v="Teel"/>
        <s v="*Walker"/>
        <s v="Wang"/>
        <s v="Yen"/>
        <s v="Young"/>
        <s v="Zeitels"/>
        <m/>
      </sharedItems>
    </cacheField>
    <cacheField name="Wage" numFmtId="0">
      <sharedItems containsString="0" containsBlank="1" containsNumber="1" containsInteger="1" minValue="19435" maxValue="44975"/>
    </cacheField>
    <cacheField name="Age" numFmtId="0">
      <sharedItems containsString="0" containsBlank="1" containsNumber="1" containsInteger="1" minValue="19" maxValue="55"/>
    </cacheField>
    <cacheField name="Status" numFmtId="0">
      <sharedItems containsBlank="1" count="3">
        <s v="T"/>
        <s v="A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6">
  <r>
    <x v="0"/>
    <n v="41200"/>
    <n v="45"/>
    <x v="0"/>
  </r>
  <r>
    <x v="1"/>
    <n v="39565"/>
    <n v="43"/>
    <x v="1"/>
  </r>
  <r>
    <x v="2"/>
    <n v="30980"/>
    <n v="41"/>
    <x v="1"/>
  </r>
  <r>
    <x v="3"/>
    <n v="23225"/>
    <n v="27"/>
    <x v="1"/>
  </r>
  <r>
    <x v="4"/>
    <n v="21250"/>
    <n v="26"/>
    <x v="1"/>
  </r>
  <r>
    <x v="5"/>
    <n v="41875"/>
    <n v="45"/>
    <x v="0"/>
  </r>
  <r>
    <x v="6"/>
    <n v="31225"/>
    <n v="41"/>
    <x v="1"/>
  </r>
  <r>
    <x v="7"/>
    <n v="30135"/>
    <n v="36"/>
    <x v="0"/>
  </r>
  <r>
    <x v="8"/>
    <n v="29850"/>
    <n v="32"/>
    <x v="1"/>
  </r>
  <r>
    <x v="9"/>
    <n v="21850"/>
    <n v="22"/>
    <x v="1"/>
  </r>
  <r>
    <x v="10"/>
    <n v="43005"/>
    <n v="48"/>
    <x v="0"/>
  </r>
  <r>
    <x v="11"/>
    <n v="34785"/>
    <n v="41"/>
    <x v="1"/>
  </r>
  <r>
    <x v="12"/>
    <n v="25350"/>
    <n v="27"/>
    <x v="1"/>
  </r>
  <r>
    <x v="13"/>
    <n v="40425"/>
    <n v="46"/>
    <x v="0"/>
  </r>
  <r>
    <x v="14"/>
    <n v="39150"/>
    <n v="42"/>
    <x v="0"/>
  </r>
  <r>
    <x v="15"/>
    <n v="19435"/>
    <n v="19"/>
    <x v="1"/>
  </r>
  <r>
    <x v="16"/>
    <n v="24125"/>
    <n v="28"/>
    <x v="1"/>
  </r>
  <r>
    <x v="17"/>
    <n v="30450"/>
    <n v="40"/>
    <x v="1"/>
  </r>
  <r>
    <x v="18"/>
    <n v="24750"/>
    <n v="25"/>
    <x v="1"/>
  </r>
  <r>
    <x v="19"/>
    <n v="22755"/>
    <n v="23"/>
    <x v="1"/>
  </r>
  <r>
    <x v="20"/>
    <n v="23000"/>
    <n v="24"/>
    <x v="1"/>
  </r>
  <r>
    <x v="21"/>
    <n v="42000"/>
    <n v="46"/>
    <x v="0"/>
  </r>
  <r>
    <x v="22"/>
    <n v="44100"/>
    <n v="52"/>
    <x v="0"/>
  </r>
  <r>
    <x v="23"/>
    <n v="44975"/>
    <n v="55"/>
    <x v="0"/>
  </r>
  <r>
    <x v="24"/>
    <n v="25900"/>
    <n v="27"/>
    <x v="1"/>
  </r>
  <r>
    <x v="25"/>
    <n v="40875"/>
    <n v="46"/>
    <x v="0"/>
  </r>
  <r>
    <x v="26"/>
    <n v="38595"/>
    <n v="41"/>
    <x v="1"/>
  </r>
  <r>
    <x v="27"/>
    <n v="42995"/>
    <n v="48"/>
    <x v="0"/>
  </r>
  <r>
    <x v="28"/>
    <n v="31755"/>
    <n v="40"/>
    <x v="1"/>
  </r>
  <r>
    <x v="29"/>
    <n v="29540"/>
    <n v="32"/>
    <x v="1"/>
  </r>
  <r>
    <x v="30"/>
    <n v="34300"/>
    <n v="41"/>
    <x v="1"/>
  </r>
  <r>
    <x v="31"/>
    <n v="36300"/>
    <n v="42"/>
    <x v="1"/>
  </r>
  <r>
    <x v="32"/>
    <n v="43700"/>
    <n v="51"/>
    <x v="0"/>
  </r>
  <r>
    <x v="33"/>
    <n v="19435"/>
    <n v="22"/>
    <x v="1"/>
  </r>
  <r>
    <x v="34"/>
    <n v="28750"/>
    <n v="32"/>
    <x v="1"/>
  </r>
  <r>
    <x v="35"/>
    <n v="44675"/>
    <n v="52"/>
    <x v="0"/>
  </r>
  <r>
    <x v="36"/>
    <n v="35505"/>
    <n v="38"/>
    <x v="0"/>
  </r>
  <r>
    <x v="37"/>
    <n v="33425"/>
    <n v="38"/>
    <x v="0"/>
  </r>
  <r>
    <x v="38"/>
    <n v="31300"/>
    <n v="36"/>
    <x v="0"/>
  </r>
  <r>
    <x v="39"/>
    <n v="42300"/>
    <n v="46"/>
    <x v="0"/>
  </r>
  <r>
    <x v="40"/>
    <n v="43625"/>
    <n v="50"/>
    <x v="0"/>
  </r>
  <r>
    <x v="41"/>
    <n v="37650"/>
    <n v="42"/>
    <x v="1"/>
  </r>
  <r>
    <x v="42"/>
    <n v="38400"/>
    <n v="43"/>
    <x v="0"/>
  </r>
  <r>
    <x v="43"/>
    <n v="32195"/>
    <n v="35"/>
    <x v="0"/>
  </r>
  <r>
    <x v="44"/>
    <n v="19435"/>
    <n v="21"/>
    <x v="1"/>
  </r>
  <r>
    <x v="45"/>
    <n v="32785"/>
    <n v="39"/>
    <x v="0"/>
  </r>
  <r>
    <x v="46"/>
    <n v="37900"/>
    <n v="42"/>
    <x v="1"/>
  </r>
  <r>
    <x v="47"/>
    <n v="29150"/>
    <n v="30"/>
    <x v="0"/>
  </r>
  <r>
    <x v="48"/>
    <n v="35125"/>
    <n v="41"/>
    <x v="1"/>
  </r>
  <r>
    <x v="49"/>
    <n v="27655"/>
    <n v="33"/>
    <x v="1"/>
  </r>
  <r>
    <x v="50"/>
    <n v="42545"/>
    <n v="47"/>
    <x v="0"/>
  </r>
  <r>
    <x v="51"/>
    <n v="22200"/>
    <n v="32"/>
    <x v="1"/>
  </r>
  <r>
    <x v="52"/>
    <n v="40350"/>
    <n v="44"/>
    <x v="0"/>
  </r>
  <r>
    <x v="53"/>
    <n v="28305"/>
    <n v="34"/>
    <x v="1"/>
  </r>
  <r>
    <x v="54"/>
    <n v="36500"/>
    <n v="42"/>
    <x v="1"/>
  </r>
  <r>
    <x v="55"/>
    <m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5BA2D6-570B-7D44-8206-5413B4122198}" name="PivotTable13" cacheId="0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outline="1" outlineData="1" multipleFieldFilters="0">
  <location ref="A2:D60" firstHeaderRow="1" firstDataRow="2" firstDataCol="1"/>
  <pivotFields count="4">
    <pivotField axis="axisRow" showAll="0">
      <items count="57">
        <item x="0"/>
        <item x="5"/>
        <item x="13"/>
        <item x="14"/>
        <item x="22"/>
        <item x="27"/>
        <item x="35"/>
        <item x="39"/>
        <item x="40"/>
        <item x="42"/>
        <item x="50"/>
        <item x="1"/>
        <item x="2"/>
        <item x="3"/>
        <item x="4"/>
        <item x="6"/>
        <item x="7"/>
        <item x="8"/>
        <item x="9"/>
        <item x="10"/>
        <item x="11"/>
        <item x="12"/>
        <item x="31"/>
        <item x="15"/>
        <item x="16"/>
        <item x="17"/>
        <item x="18"/>
        <item x="19"/>
        <item x="20"/>
        <item x="21"/>
        <item x="23"/>
        <item x="24"/>
        <item x="25"/>
        <item x="26"/>
        <item x="28"/>
        <item x="29"/>
        <item x="30"/>
        <item x="32"/>
        <item x="33"/>
        <item x="34"/>
        <item x="36"/>
        <item x="37"/>
        <item x="38"/>
        <item x="41"/>
        <item x="43"/>
        <item x="44"/>
        <item x="45"/>
        <item x="46"/>
        <item x="47"/>
        <item x="48"/>
        <item x="49"/>
        <item x="51"/>
        <item x="52"/>
        <item x="53"/>
        <item x="54"/>
        <item x="55"/>
        <item t="default"/>
      </items>
    </pivotField>
    <pivotField showAll="0"/>
    <pivotField dataField="1" showAll="0"/>
    <pivotField axis="axisCol" showAll="0">
      <items count="4">
        <item x="1"/>
        <item x="0"/>
        <item x="2"/>
        <item t="default"/>
      </items>
    </pivotField>
  </pivotFields>
  <rowFields count="1">
    <field x="0"/>
  </rowFields>
  <rowItems count="5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 t="grand">
      <x/>
    </i>
  </rowItems>
  <colFields count="1">
    <field x="3"/>
  </colFields>
  <colItems count="3">
    <i>
      <x/>
    </i>
    <i>
      <x v="1"/>
    </i>
    <i>
      <x v="2"/>
    </i>
  </colItems>
  <dataFields count="1">
    <dataField name="Sum of Age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2"/>
  <sheetViews>
    <sheetView topLeftCell="A16" workbookViewId="0">
      <selection activeCell="F22" sqref="F22"/>
    </sheetView>
  </sheetViews>
  <sheetFormatPr defaultColWidth="8.85546875" defaultRowHeight="12.75" x14ac:dyDescent="0.2"/>
  <cols>
    <col min="5" max="5" width="13.7109375" customWidth="1"/>
    <col min="6" max="6" width="14" customWidth="1"/>
    <col min="9" max="9" width="17" customWidth="1"/>
    <col min="10" max="10" width="11.7109375" customWidth="1"/>
    <col min="12" max="12" width="15.42578125" customWidth="1"/>
    <col min="15" max="15" width="19.7109375" customWidth="1"/>
    <col min="16" max="16" width="16.140625" customWidth="1"/>
    <col min="17" max="17" width="14.42578125" customWidth="1"/>
  </cols>
  <sheetData>
    <row r="1" spans="1:15" x14ac:dyDescent="0.2">
      <c r="A1" s="1" t="s">
        <v>46</v>
      </c>
      <c r="B1" s="1" t="s">
        <v>47</v>
      </c>
      <c r="C1" s="1" t="s">
        <v>48</v>
      </c>
      <c r="D1" s="1" t="s">
        <v>49</v>
      </c>
    </row>
    <row r="2" spans="1:15" x14ac:dyDescent="0.2">
      <c r="A2" s="2" t="s">
        <v>50</v>
      </c>
      <c r="B2">
        <v>41200</v>
      </c>
      <c r="C2">
        <v>45</v>
      </c>
      <c r="D2" t="s">
        <v>0</v>
      </c>
      <c r="E2" s="2"/>
    </row>
    <row r="3" spans="1:15" x14ac:dyDescent="0.2">
      <c r="A3" t="s">
        <v>1</v>
      </c>
      <c r="B3">
        <v>39565</v>
      </c>
      <c r="C3">
        <v>43</v>
      </c>
      <c r="D3" t="s">
        <v>2</v>
      </c>
      <c r="E3" s="2"/>
    </row>
    <row r="4" spans="1:15" x14ac:dyDescent="0.2">
      <c r="A4" t="s">
        <v>3</v>
      </c>
      <c r="B4">
        <v>30980</v>
      </c>
      <c r="C4">
        <v>41</v>
      </c>
      <c r="D4" t="s">
        <v>2</v>
      </c>
    </row>
    <row r="5" spans="1:15" x14ac:dyDescent="0.2">
      <c r="A5" t="s">
        <v>4</v>
      </c>
      <c r="B5">
        <v>23225</v>
      </c>
      <c r="C5">
        <v>27</v>
      </c>
      <c r="D5" t="s">
        <v>2</v>
      </c>
      <c r="E5" s="2"/>
    </row>
    <row r="6" spans="1:15" x14ac:dyDescent="0.2">
      <c r="A6" t="s">
        <v>5</v>
      </c>
      <c r="B6">
        <v>21250</v>
      </c>
      <c r="C6">
        <v>26</v>
      </c>
      <c r="D6" t="s">
        <v>2</v>
      </c>
      <c r="E6" s="2"/>
    </row>
    <row r="7" spans="1:15" x14ac:dyDescent="0.2">
      <c r="A7" s="2" t="s">
        <v>51</v>
      </c>
      <c r="B7">
        <v>41875</v>
      </c>
      <c r="C7">
        <v>45</v>
      </c>
      <c r="D7" t="s">
        <v>0</v>
      </c>
      <c r="E7" s="3"/>
    </row>
    <row r="8" spans="1:15" x14ac:dyDescent="0.2">
      <c r="A8" t="s">
        <v>6</v>
      </c>
      <c r="B8">
        <v>31225</v>
      </c>
      <c r="C8">
        <v>41</v>
      </c>
      <c r="D8" t="s">
        <v>2</v>
      </c>
      <c r="O8" s="2"/>
    </row>
    <row r="9" spans="1:15" x14ac:dyDescent="0.2">
      <c r="A9" t="s">
        <v>7</v>
      </c>
      <c r="B9">
        <v>30135</v>
      </c>
      <c r="C9">
        <v>36</v>
      </c>
      <c r="D9" t="s">
        <v>0</v>
      </c>
    </row>
    <row r="10" spans="1:15" x14ac:dyDescent="0.2">
      <c r="A10" t="s">
        <v>8</v>
      </c>
      <c r="B10">
        <v>29850</v>
      </c>
      <c r="C10">
        <v>32</v>
      </c>
      <c r="D10" t="s">
        <v>2</v>
      </c>
      <c r="E10" s="2"/>
      <c r="M10" s="2"/>
      <c r="O10" s="2"/>
    </row>
    <row r="11" spans="1:15" x14ac:dyDescent="0.2">
      <c r="A11" t="s">
        <v>9</v>
      </c>
      <c r="B11">
        <v>21850</v>
      </c>
      <c r="C11">
        <v>22</v>
      </c>
      <c r="D11" t="s">
        <v>2</v>
      </c>
      <c r="E11" s="2"/>
    </row>
    <row r="12" spans="1:15" x14ac:dyDescent="0.2">
      <c r="A12" t="s">
        <v>10</v>
      </c>
      <c r="B12">
        <v>43005</v>
      </c>
      <c r="C12">
        <v>48</v>
      </c>
      <c r="D12" t="s">
        <v>0</v>
      </c>
    </row>
    <row r="13" spans="1:15" x14ac:dyDescent="0.2">
      <c r="A13" t="s">
        <v>11</v>
      </c>
      <c r="B13">
        <v>34785</v>
      </c>
      <c r="C13">
        <v>41</v>
      </c>
      <c r="D13" t="s">
        <v>2</v>
      </c>
      <c r="E13" s="2"/>
    </row>
    <row r="14" spans="1:15" x14ac:dyDescent="0.2">
      <c r="A14" t="s">
        <v>12</v>
      </c>
      <c r="B14">
        <v>25350</v>
      </c>
      <c r="C14">
        <v>27</v>
      </c>
      <c r="D14" t="s">
        <v>2</v>
      </c>
    </row>
    <row r="15" spans="1:15" x14ac:dyDescent="0.2">
      <c r="A15" s="2" t="s">
        <v>52</v>
      </c>
      <c r="B15">
        <v>40425</v>
      </c>
      <c r="C15">
        <v>46</v>
      </c>
      <c r="D15" t="s">
        <v>0</v>
      </c>
    </row>
    <row r="16" spans="1:15" x14ac:dyDescent="0.2">
      <c r="A16" s="2" t="s">
        <v>53</v>
      </c>
      <c r="B16">
        <v>39150</v>
      </c>
      <c r="C16">
        <v>42</v>
      </c>
      <c r="D16" t="s">
        <v>0</v>
      </c>
      <c r="E16" s="2"/>
    </row>
    <row r="17" spans="1:6" x14ac:dyDescent="0.2">
      <c r="A17" t="s">
        <v>13</v>
      </c>
      <c r="B17">
        <v>19435</v>
      </c>
      <c r="C17">
        <v>19</v>
      </c>
      <c r="D17" t="s">
        <v>2</v>
      </c>
      <c r="E17" s="2"/>
    </row>
    <row r="18" spans="1:6" x14ac:dyDescent="0.2">
      <c r="A18" t="s">
        <v>14</v>
      </c>
      <c r="B18">
        <v>24125</v>
      </c>
      <c r="C18">
        <v>28</v>
      </c>
      <c r="D18" t="s">
        <v>2</v>
      </c>
      <c r="E18" s="2"/>
    </row>
    <row r="19" spans="1:6" x14ac:dyDescent="0.2">
      <c r="A19" t="s">
        <v>15</v>
      </c>
      <c r="B19">
        <v>30450</v>
      </c>
      <c r="C19">
        <v>40</v>
      </c>
      <c r="D19" t="s">
        <v>2</v>
      </c>
    </row>
    <row r="20" spans="1:6" x14ac:dyDescent="0.2">
      <c r="A20" t="s">
        <v>16</v>
      </c>
      <c r="B20">
        <v>24750</v>
      </c>
      <c r="C20">
        <v>25</v>
      </c>
      <c r="D20" t="s">
        <v>2</v>
      </c>
      <c r="E20" s="2"/>
    </row>
    <row r="21" spans="1:6" x14ac:dyDescent="0.2">
      <c r="A21" t="s">
        <v>17</v>
      </c>
      <c r="B21">
        <v>22755</v>
      </c>
      <c r="C21">
        <v>23</v>
      </c>
      <c r="D21" t="s">
        <v>2</v>
      </c>
    </row>
    <row r="22" spans="1:6" x14ac:dyDescent="0.2">
      <c r="A22" t="s">
        <v>18</v>
      </c>
      <c r="B22">
        <v>23000</v>
      </c>
      <c r="C22">
        <v>24</v>
      </c>
      <c r="D22" t="s">
        <v>2</v>
      </c>
      <c r="E22" s="2"/>
    </row>
    <row r="23" spans="1:6" x14ac:dyDescent="0.2">
      <c r="A23" t="s">
        <v>19</v>
      </c>
      <c r="B23">
        <v>42000</v>
      </c>
      <c r="C23">
        <v>46</v>
      </c>
      <c r="D23" t="s">
        <v>0</v>
      </c>
      <c r="E23" s="2"/>
    </row>
    <row r="24" spans="1:6" x14ac:dyDescent="0.2">
      <c r="A24" s="2" t="s">
        <v>54</v>
      </c>
      <c r="B24">
        <v>44100</v>
      </c>
      <c r="C24">
        <v>52</v>
      </c>
      <c r="D24" t="s">
        <v>0</v>
      </c>
    </row>
    <row r="25" spans="1:6" x14ac:dyDescent="0.2">
      <c r="A25" t="s">
        <v>20</v>
      </c>
      <c r="B25">
        <v>44975</v>
      </c>
      <c r="C25">
        <v>55</v>
      </c>
      <c r="D25" t="s">
        <v>0</v>
      </c>
      <c r="F25" s="2"/>
    </row>
    <row r="26" spans="1:6" x14ac:dyDescent="0.2">
      <c r="A26" t="s">
        <v>21</v>
      </c>
      <c r="B26">
        <v>25900</v>
      </c>
      <c r="C26">
        <v>27</v>
      </c>
      <c r="D26" t="s">
        <v>2</v>
      </c>
      <c r="F26" s="2"/>
    </row>
    <row r="27" spans="1:6" x14ac:dyDescent="0.2">
      <c r="A27" t="s">
        <v>22</v>
      </c>
      <c r="B27">
        <v>40875</v>
      </c>
      <c r="C27">
        <v>46</v>
      </c>
      <c r="D27" t="s">
        <v>0</v>
      </c>
    </row>
    <row r="28" spans="1:6" x14ac:dyDescent="0.2">
      <c r="A28" t="s">
        <v>23</v>
      </c>
      <c r="B28">
        <v>38595</v>
      </c>
      <c r="C28">
        <v>41</v>
      </c>
      <c r="D28" t="s">
        <v>2</v>
      </c>
    </row>
    <row r="29" spans="1:6" x14ac:dyDescent="0.2">
      <c r="A29" s="2" t="s">
        <v>55</v>
      </c>
      <c r="B29">
        <v>42995</v>
      </c>
      <c r="C29">
        <v>48</v>
      </c>
      <c r="D29" t="s">
        <v>0</v>
      </c>
    </row>
    <row r="30" spans="1:6" x14ac:dyDescent="0.2">
      <c r="A30" t="s">
        <v>24</v>
      </c>
      <c r="B30">
        <v>31755</v>
      </c>
      <c r="C30">
        <v>40</v>
      </c>
      <c r="D30" t="s">
        <v>2</v>
      </c>
    </row>
    <row r="31" spans="1:6" x14ac:dyDescent="0.2">
      <c r="A31" t="s">
        <v>25</v>
      </c>
      <c r="B31">
        <v>29540</v>
      </c>
      <c r="C31">
        <v>32</v>
      </c>
      <c r="D31" t="s">
        <v>2</v>
      </c>
    </row>
    <row r="32" spans="1:6" x14ac:dyDescent="0.2">
      <c r="A32" t="s">
        <v>26</v>
      </c>
      <c r="B32">
        <v>34300</v>
      </c>
      <c r="C32">
        <v>41</v>
      </c>
      <c r="D32" t="s">
        <v>2</v>
      </c>
    </row>
    <row r="33" spans="1:6" x14ac:dyDescent="0.2">
      <c r="A33" t="s">
        <v>27</v>
      </c>
      <c r="B33">
        <v>36300</v>
      </c>
      <c r="C33">
        <v>42</v>
      </c>
      <c r="D33" t="s">
        <v>2</v>
      </c>
    </row>
    <row r="34" spans="1:6" x14ac:dyDescent="0.2">
      <c r="A34" t="s">
        <v>28</v>
      </c>
      <c r="B34">
        <v>43700</v>
      </c>
      <c r="C34">
        <v>51</v>
      </c>
      <c r="D34" t="s">
        <v>0</v>
      </c>
      <c r="E34" s="2"/>
    </row>
    <row r="35" spans="1:6" x14ac:dyDescent="0.2">
      <c r="A35" t="s">
        <v>29</v>
      </c>
      <c r="B35">
        <v>19435</v>
      </c>
      <c r="C35">
        <v>22</v>
      </c>
      <c r="D35" t="s">
        <v>2</v>
      </c>
    </row>
    <row r="36" spans="1:6" x14ac:dyDescent="0.2">
      <c r="A36" t="s">
        <v>30</v>
      </c>
      <c r="B36">
        <v>28750</v>
      </c>
      <c r="C36">
        <v>32</v>
      </c>
      <c r="D36" t="s">
        <v>2</v>
      </c>
    </row>
    <row r="37" spans="1:6" x14ac:dyDescent="0.2">
      <c r="A37" s="2" t="s">
        <v>56</v>
      </c>
      <c r="B37">
        <v>44675</v>
      </c>
      <c r="C37">
        <v>52</v>
      </c>
      <c r="D37" t="s">
        <v>0</v>
      </c>
    </row>
    <row r="38" spans="1:6" x14ac:dyDescent="0.2">
      <c r="A38" t="s">
        <v>31</v>
      </c>
      <c r="B38">
        <v>35505</v>
      </c>
      <c r="C38">
        <v>38</v>
      </c>
      <c r="D38" t="s">
        <v>0</v>
      </c>
      <c r="E38" s="2"/>
    </row>
    <row r="39" spans="1:6" x14ac:dyDescent="0.2">
      <c r="A39" t="s">
        <v>32</v>
      </c>
      <c r="B39">
        <v>33425</v>
      </c>
      <c r="C39">
        <v>38</v>
      </c>
      <c r="D39" t="s">
        <v>0</v>
      </c>
    </row>
    <row r="40" spans="1:6" x14ac:dyDescent="0.2">
      <c r="A40" t="s">
        <v>33</v>
      </c>
      <c r="B40">
        <v>31300</v>
      </c>
      <c r="C40">
        <v>36</v>
      </c>
      <c r="D40" t="s">
        <v>0</v>
      </c>
    </row>
    <row r="41" spans="1:6" x14ac:dyDescent="0.2">
      <c r="A41" s="2" t="s">
        <v>57</v>
      </c>
      <c r="B41">
        <v>42300</v>
      </c>
      <c r="C41">
        <v>46</v>
      </c>
      <c r="D41" t="s">
        <v>0</v>
      </c>
    </row>
    <row r="42" spans="1:6" x14ac:dyDescent="0.2">
      <c r="A42" s="2" t="s">
        <v>58</v>
      </c>
      <c r="B42">
        <v>43625</v>
      </c>
      <c r="C42">
        <v>50</v>
      </c>
      <c r="D42" t="s">
        <v>0</v>
      </c>
    </row>
    <row r="43" spans="1:6" x14ac:dyDescent="0.2">
      <c r="A43" t="s">
        <v>34</v>
      </c>
      <c r="B43">
        <v>37650</v>
      </c>
      <c r="C43">
        <v>42</v>
      </c>
      <c r="D43" t="s">
        <v>2</v>
      </c>
      <c r="E43" s="2"/>
    </row>
    <row r="44" spans="1:6" x14ac:dyDescent="0.2">
      <c r="A44" s="2" t="s">
        <v>59</v>
      </c>
      <c r="B44">
        <v>38400</v>
      </c>
      <c r="C44">
        <v>43</v>
      </c>
      <c r="D44" t="s">
        <v>0</v>
      </c>
    </row>
    <row r="45" spans="1:6" x14ac:dyDescent="0.2">
      <c r="A45" t="s">
        <v>35</v>
      </c>
      <c r="B45">
        <v>32195</v>
      </c>
      <c r="C45">
        <v>35</v>
      </c>
      <c r="D45" t="s">
        <v>0</v>
      </c>
      <c r="E45" s="2"/>
    </row>
    <row r="46" spans="1:6" x14ac:dyDescent="0.2">
      <c r="A46" t="s">
        <v>36</v>
      </c>
      <c r="B46">
        <v>19435</v>
      </c>
      <c r="C46">
        <v>21</v>
      </c>
      <c r="D46" t="s">
        <v>2</v>
      </c>
    </row>
    <row r="47" spans="1:6" x14ac:dyDescent="0.2">
      <c r="A47" t="s">
        <v>37</v>
      </c>
      <c r="B47">
        <v>32785</v>
      </c>
      <c r="C47">
        <v>39</v>
      </c>
      <c r="D47" t="s">
        <v>0</v>
      </c>
      <c r="F47" s="2"/>
    </row>
    <row r="48" spans="1:6" x14ac:dyDescent="0.2">
      <c r="A48" t="s">
        <v>38</v>
      </c>
      <c r="B48">
        <v>37900</v>
      </c>
      <c r="C48">
        <v>42</v>
      </c>
      <c r="D48" t="s">
        <v>2</v>
      </c>
      <c r="F48" s="2"/>
    </row>
    <row r="49" spans="1:15" x14ac:dyDescent="0.2">
      <c r="A49" t="s">
        <v>39</v>
      </c>
      <c r="B49">
        <v>29150</v>
      </c>
      <c r="C49">
        <v>30</v>
      </c>
      <c r="D49" t="s">
        <v>0</v>
      </c>
    </row>
    <row r="50" spans="1:15" x14ac:dyDescent="0.2">
      <c r="A50" t="s">
        <v>40</v>
      </c>
      <c r="B50">
        <v>35125</v>
      </c>
      <c r="C50">
        <v>41</v>
      </c>
      <c r="D50" t="s">
        <v>2</v>
      </c>
    </row>
    <row r="51" spans="1:15" x14ac:dyDescent="0.2">
      <c r="A51" t="s">
        <v>41</v>
      </c>
      <c r="B51">
        <v>27655</v>
      </c>
      <c r="C51">
        <v>33</v>
      </c>
      <c r="D51" t="s">
        <v>2</v>
      </c>
    </row>
    <row r="52" spans="1:15" x14ac:dyDescent="0.2">
      <c r="A52" s="2" t="s">
        <v>60</v>
      </c>
      <c r="B52">
        <v>42545</v>
      </c>
      <c r="C52">
        <v>47</v>
      </c>
      <c r="D52" t="s">
        <v>0</v>
      </c>
    </row>
    <row r="53" spans="1:15" x14ac:dyDescent="0.2">
      <c r="A53" t="s">
        <v>42</v>
      </c>
      <c r="B53">
        <v>22200</v>
      </c>
      <c r="C53">
        <v>32</v>
      </c>
      <c r="D53" t="s">
        <v>2</v>
      </c>
    </row>
    <row r="54" spans="1:15" x14ac:dyDescent="0.2">
      <c r="A54" t="s">
        <v>43</v>
      </c>
      <c r="B54">
        <v>40350</v>
      </c>
      <c r="C54">
        <v>44</v>
      </c>
      <c r="D54" t="s">
        <v>0</v>
      </c>
    </row>
    <row r="55" spans="1:15" x14ac:dyDescent="0.2">
      <c r="A55" t="s">
        <v>44</v>
      </c>
      <c r="B55">
        <v>28305</v>
      </c>
      <c r="C55">
        <v>34</v>
      </c>
      <c r="D55" t="s">
        <v>2</v>
      </c>
    </row>
    <row r="56" spans="1:15" x14ac:dyDescent="0.2">
      <c r="A56" t="s">
        <v>45</v>
      </c>
      <c r="B56">
        <v>36500</v>
      </c>
      <c r="C56">
        <v>42</v>
      </c>
      <c r="D56" t="s">
        <v>2</v>
      </c>
    </row>
    <row r="64" spans="1:15" x14ac:dyDescent="0.2">
      <c r="I64" s="2"/>
      <c r="L64" s="2"/>
      <c r="O64" s="2"/>
    </row>
    <row r="66" spans="9:15" x14ac:dyDescent="0.2">
      <c r="I66" s="2"/>
      <c r="L66" s="2"/>
      <c r="M66" s="2"/>
      <c r="O66" s="2"/>
    </row>
    <row r="70" spans="9:15" x14ac:dyDescent="0.2">
      <c r="I70" s="2"/>
    </row>
    <row r="71" spans="9:15" x14ac:dyDescent="0.2">
      <c r="I71" s="2"/>
    </row>
    <row r="73" spans="9:15" x14ac:dyDescent="0.2">
      <c r="I73" s="2"/>
    </row>
    <row r="75" spans="9:15" x14ac:dyDescent="0.2">
      <c r="I75" s="2"/>
    </row>
    <row r="91" spans="10:16" x14ac:dyDescent="0.2">
      <c r="J91" s="2"/>
      <c r="M91" s="2"/>
      <c r="P91" s="2"/>
    </row>
    <row r="93" spans="10:16" x14ac:dyDescent="0.2">
      <c r="J93" s="2"/>
      <c r="M93" s="2"/>
      <c r="N93" s="2"/>
      <c r="P93" s="2"/>
    </row>
    <row r="97" spans="10:10" x14ac:dyDescent="0.2">
      <c r="J97" s="2"/>
    </row>
    <row r="98" spans="10:10" x14ac:dyDescent="0.2">
      <c r="J98" s="2"/>
    </row>
    <row r="100" spans="10:10" x14ac:dyDescent="0.2">
      <c r="J100" s="2"/>
    </row>
    <row r="102" spans="10:10" x14ac:dyDescent="0.2">
      <c r="J102" s="2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83"/>
  <sheetViews>
    <sheetView topLeftCell="A52" workbookViewId="0">
      <selection activeCell="I73" sqref="I73"/>
    </sheetView>
  </sheetViews>
  <sheetFormatPr defaultColWidth="8.85546875" defaultRowHeight="12.75" x14ac:dyDescent="0.2"/>
  <cols>
    <col min="1" max="1" width="13.140625" bestFit="1" customWidth="1"/>
    <col min="2" max="2" width="15.85546875" bestFit="1" customWidth="1"/>
    <col min="3" max="3" width="13.7109375" customWidth="1"/>
    <col min="4" max="4" width="6.7109375" bestFit="1" customWidth="1"/>
    <col min="5" max="5" width="15.140625" customWidth="1"/>
    <col min="6" max="6" width="10.28515625" customWidth="1"/>
    <col min="8" max="8" width="19.7109375" customWidth="1"/>
    <col min="10" max="10" width="7.85546875" customWidth="1"/>
    <col min="11" max="11" width="10.85546875" customWidth="1"/>
    <col min="12" max="12" width="12" customWidth="1"/>
  </cols>
  <sheetData>
    <row r="1" spans="1:8" x14ac:dyDescent="0.2">
      <c r="A1" s="2" t="s">
        <v>86</v>
      </c>
    </row>
    <row r="2" spans="1:8" x14ac:dyDescent="0.2">
      <c r="A2" s="4" t="s">
        <v>70</v>
      </c>
      <c r="B2" s="4" t="s">
        <v>71</v>
      </c>
    </row>
    <row r="3" spans="1:8" x14ac:dyDescent="0.2">
      <c r="A3" s="4" t="s">
        <v>72</v>
      </c>
      <c r="B3" t="s">
        <v>2</v>
      </c>
      <c r="C3" t="s">
        <v>0</v>
      </c>
      <c r="D3" t="s">
        <v>80</v>
      </c>
    </row>
    <row r="4" spans="1:8" x14ac:dyDescent="0.2">
      <c r="A4" s="5" t="s">
        <v>50</v>
      </c>
      <c r="C4">
        <v>45</v>
      </c>
    </row>
    <row r="5" spans="1:8" x14ac:dyDescent="0.2">
      <c r="A5" s="5" t="s">
        <v>51</v>
      </c>
      <c r="C5">
        <v>45</v>
      </c>
    </row>
    <row r="6" spans="1:8" x14ac:dyDescent="0.2">
      <c r="A6" s="5" t="s">
        <v>52</v>
      </c>
      <c r="C6">
        <v>46</v>
      </c>
    </row>
    <row r="7" spans="1:8" x14ac:dyDescent="0.2">
      <c r="A7" s="5" t="s">
        <v>53</v>
      </c>
      <c r="C7">
        <v>42</v>
      </c>
    </row>
    <row r="8" spans="1:8" x14ac:dyDescent="0.2">
      <c r="A8" s="5" t="s">
        <v>54</v>
      </c>
      <c r="C8">
        <v>52</v>
      </c>
      <c r="H8" s="2"/>
    </row>
    <row r="9" spans="1:8" x14ac:dyDescent="0.2">
      <c r="A9" s="5" t="s">
        <v>55</v>
      </c>
      <c r="C9">
        <v>48</v>
      </c>
    </row>
    <row r="10" spans="1:8" x14ac:dyDescent="0.2">
      <c r="A10" s="5" t="s">
        <v>56</v>
      </c>
      <c r="C10">
        <v>52</v>
      </c>
      <c r="F10" s="2"/>
      <c r="H10" s="2"/>
    </row>
    <row r="11" spans="1:8" x14ac:dyDescent="0.2">
      <c r="A11" s="5" t="s">
        <v>57</v>
      </c>
      <c r="C11">
        <v>46</v>
      </c>
    </row>
    <row r="12" spans="1:8" x14ac:dyDescent="0.2">
      <c r="A12" s="5" t="s">
        <v>58</v>
      </c>
      <c r="C12">
        <v>50</v>
      </c>
    </row>
    <row r="13" spans="1:8" x14ac:dyDescent="0.2">
      <c r="A13" s="5" t="s">
        <v>59</v>
      </c>
      <c r="C13">
        <v>43</v>
      </c>
    </row>
    <row r="14" spans="1:8" x14ac:dyDescent="0.2">
      <c r="A14" s="5" t="s">
        <v>60</v>
      </c>
      <c r="C14">
        <v>47</v>
      </c>
    </row>
    <row r="15" spans="1:8" x14ac:dyDescent="0.2">
      <c r="A15" s="5" t="s">
        <v>1</v>
      </c>
      <c r="B15">
        <v>43</v>
      </c>
    </row>
    <row r="16" spans="1:8" x14ac:dyDescent="0.2">
      <c r="A16" s="5" t="s">
        <v>3</v>
      </c>
      <c r="B16">
        <v>41</v>
      </c>
    </row>
    <row r="17" spans="1:3" x14ac:dyDescent="0.2">
      <c r="A17" s="5" t="s">
        <v>4</v>
      </c>
      <c r="B17">
        <v>27</v>
      </c>
    </row>
    <row r="18" spans="1:3" x14ac:dyDescent="0.2">
      <c r="A18" s="5" t="s">
        <v>5</v>
      </c>
      <c r="B18">
        <v>26</v>
      </c>
    </row>
    <row r="19" spans="1:3" x14ac:dyDescent="0.2">
      <c r="A19" s="5" t="s">
        <v>6</v>
      </c>
      <c r="B19">
        <v>41</v>
      </c>
    </row>
    <row r="20" spans="1:3" x14ac:dyDescent="0.2">
      <c r="A20" s="5" t="s">
        <v>7</v>
      </c>
      <c r="C20">
        <v>36</v>
      </c>
    </row>
    <row r="21" spans="1:3" x14ac:dyDescent="0.2">
      <c r="A21" s="5" t="s">
        <v>8</v>
      </c>
      <c r="B21">
        <v>32</v>
      </c>
    </row>
    <row r="22" spans="1:3" x14ac:dyDescent="0.2">
      <c r="A22" s="5" t="s">
        <v>9</v>
      </c>
      <c r="B22">
        <v>22</v>
      </c>
    </row>
    <row r="23" spans="1:3" x14ac:dyDescent="0.2">
      <c r="A23" s="5" t="s">
        <v>10</v>
      </c>
      <c r="C23">
        <v>48</v>
      </c>
    </row>
    <row r="24" spans="1:3" x14ac:dyDescent="0.2">
      <c r="A24" s="5" t="s">
        <v>11</v>
      </c>
      <c r="B24">
        <v>41</v>
      </c>
    </row>
    <row r="25" spans="1:3" x14ac:dyDescent="0.2">
      <c r="A25" s="5" t="s">
        <v>12</v>
      </c>
      <c r="B25">
        <v>27</v>
      </c>
    </row>
    <row r="26" spans="1:3" x14ac:dyDescent="0.2">
      <c r="A26" s="5" t="s">
        <v>27</v>
      </c>
      <c r="B26">
        <v>42</v>
      </c>
    </row>
    <row r="27" spans="1:3" x14ac:dyDescent="0.2">
      <c r="A27" s="5" t="s">
        <v>13</v>
      </c>
      <c r="B27">
        <v>19</v>
      </c>
    </row>
    <row r="28" spans="1:3" x14ac:dyDescent="0.2">
      <c r="A28" s="5" t="s">
        <v>14</v>
      </c>
      <c r="B28">
        <v>28</v>
      </c>
    </row>
    <row r="29" spans="1:3" x14ac:dyDescent="0.2">
      <c r="A29" s="5" t="s">
        <v>15</v>
      </c>
      <c r="B29">
        <v>40</v>
      </c>
    </row>
    <row r="30" spans="1:3" x14ac:dyDescent="0.2">
      <c r="A30" s="5" t="s">
        <v>16</v>
      </c>
      <c r="B30">
        <v>25</v>
      </c>
    </row>
    <row r="31" spans="1:3" x14ac:dyDescent="0.2">
      <c r="A31" s="5" t="s">
        <v>17</v>
      </c>
      <c r="B31">
        <v>23</v>
      </c>
    </row>
    <row r="32" spans="1:3" x14ac:dyDescent="0.2">
      <c r="A32" s="5" t="s">
        <v>18</v>
      </c>
      <c r="B32">
        <v>24</v>
      </c>
    </row>
    <row r="33" spans="1:3" x14ac:dyDescent="0.2">
      <c r="A33" s="5" t="s">
        <v>19</v>
      </c>
      <c r="C33">
        <v>46</v>
      </c>
    </row>
    <row r="34" spans="1:3" x14ac:dyDescent="0.2">
      <c r="A34" s="5" t="s">
        <v>20</v>
      </c>
      <c r="C34">
        <v>55</v>
      </c>
    </row>
    <row r="35" spans="1:3" x14ac:dyDescent="0.2">
      <c r="A35" s="5" t="s">
        <v>21</v>
      </c>
      <c r="B35">
        <v>27</v>
      </c>
    </row>
    <row r="36" spans="1:3" x14ac:dyDescent="0.2">
      <c r="A36" s="5" t="s">
        <v>22</v>
      </c>
      <c r="C36">
        <v>46</v>
      </c>
    </row>
    <row r="37" spans="1:3" x14ac:dyDescent="0.2">
      <c r="A37" s="5" t="s">
        <v>23</v>
      </c>
      <c r="B37">
        <v>41</v>
      </c>
    </row>
    <row r="38" spans="1:3" x14ac:dyDescent="0.2">
      <c r="A38" s="5" t="s">
        <v>24</v>
      </c>
      <c r="B38">
        <v>40</v>
      </c>
    </row>
    <row r="39" spans="1:3" x14ac:dyDescent="0.2">
      <c r="A39" s="5" t="s">
        <v>25</v>
      </c>
      <c r="B39">
        <v>32</v>
      </c>
    </row>
    <row r="40" spans="1:3" x14ac:dyDescent="0.2">
      <c r="A40" s="5" t="s">
        <v>26</v>
      </c>
      <c r="B40">
        <v>41</v>
      </c>
    </row>
    <row r="41" spans="1:3" x14ac:dyDescent="0.2">
      <c r="A41" s="5" t="s">
        <v>28</v>
      </c>
      <c r="C41">
        <v>51</v>
      </c>
    </row>
    <row r="42" spans="1:3" x14ac:dyDescent="0.2">
      <c r="A42" s="5" t="s">
        <v>29</v>
      </c>
      <c r="B42">
        <v>22</v>
      </c>
    </row>
    <row r="43" spans="1:3" x14ac:dyDescent="0.2">
      <c r="A43" s="5" t="s">
        <v>30</v>
      </c>
      <c r="B43">
        <v>32</v>
      </c>
    </row>
    <row r="44" spans="1:3" x14ac:dyDescent="0.2">
      <c r="A44" s="5" t="s">
        <v>31</v>
      </c>
      <c r="C44">
        <v>38</v>
      </c>
    </row>
    <row r="45" spans="1:3" x14ac:dyDescent="0.2">
      <c r="A45" s="5" t="s">
        <v>32</v>
      </c>
      <c r="C45">
        <v>38</v>
      </c>
    </row>
    <row r="46" spans="1:3" x14ac:dyDescent="0.2">
      <c r="A46" s="5" t="s">
        <v>33</v>
      </c>
      <c r="C46">
        <v>36</v>
      </c>
    </row>
    <row r="47" spans="1:3" x14ac:dyDescent="0.2">
      <c r="A47" s="5" t="s">
        <v>34</v>
      </c>
      <c r="B47">
        <v>42</v>
      </c>
    </row>
    <row r="48" spans="1:3" x14ac:dyDescent="0.2">
      <c r="A48" s="5" t="s">
        <v>35</v>
      </c>
      <c r="C48">
        <v>35</v>
      </c>
    </row>
    <row r="49" spans="1:12" x14ac:dyDescent="0.2">
      <c r="A49" s="5" t="s">
        <v>36</v>
      </c>
      <c r="B49">
        <v>21</v>
      </c>
    </row>
    <row r="50" spans="1:12" x14ac:dyDescent="0.2">
      <c r="A50" s="5" t="s">
        <v>37</v>
      </c>
      <c r="C50">
        <v>39</v>
      </c>
    </row>
    <row r="51" spans="1:12" x14ac:dyDescent="0.2">
      <c r="A51" s="5" t="s">
        <v>38</v>
      </c>
      <c r="B51">
        <v>42</v>
      </c>
    </row>
    <row r="52" spans="1:12" x14ac:dyDescent="0.2">
      <c r="A52" s="5" t="s">
        <v>39</v>
      </c>
      <c r="C52">
        <v>30</v>
      </c>
    </row>
    <row r="53" spans="1:12" x14ac:dyDescent="0.2">
      <c r="A53" s="5" t="s">
        <v>40</v>
      </c>
      <c r="B53">
        <v>41</v>
      </c>
    </row>
    <row r="54" spans="1:12" x14ac:dyDescent="0.2">
      <c r="A54" s="5" t="s">
        <v>41</v>
      </c>
      <c r="B54">
        <v>33</v>
      </c>
    </row>
    <row r="55" spans="1:12" x14ac:dyDescent="0.2">
      <c r="A55" s="5" t="s">
        <v>42</v>
      </c>
      <c r="B55">
        <v>32</v>
      </c>
    </row>
    <row r="56" spans="1:12" x14ac:dyDescent="0.2">
      <c r="A56" s="5" t="s">
        <v>43</v>
      </c>
      <c r="C56">
        <v>44</v>
      </c>
    </row>
    <row r="57" spans="1:12" x14ac:dyDescent="0.2">
      <c r="A57" s="5" t="s">
        <v>44</v>
      </c>
      <c r="B57">
        <v>34</v>
      </c>
    </row>
    <row r="58" spans="1:12" x14ac:dyDescent="0.2">
      <c r="A58" s="5" t="s">
        <v>45</v>
      </c>
      <c r="B58">
        <v>42</v>
      </c>
    </row>
    <row r="59" spans="1:12" x14ac:dyDescent="0.2">
      <c r="A59" s="5" t="s">
        <v>80</v>
      </c>
    </row>
    <row r="60" spans="1:12" x14ac:dyDescent="0.2">
      <c r="A60" s="5" t="s">
        <v>73</v>
      </c>
      <c r="B60">
        <v>1023</v>
      </c>
      <c r="C60">
        <v>1058</v>
      </c>
    </row>
    <row r="64" spans="1:12" x14ac:dyDescent="0.2">
      <c r="B64" s="2" t="s">
        <v>74</v>
      </c>
      <c r="C64">
        <v>24</v>
      </c>
      <c r="E64" s="2" t="s">
        <v>81</v>
      </c>
      <c r="F64">
        <f>1058/24</f>
        <v>44.083333333333336</v>
      </c>
      <c r="H64" s="2" t="s">
        <v>83</v>
      </c>
      <c r="I64">
        <f>STDEV(C4:C58)</f>
        <v>6.2548531881889291</v>
      </c>
      <c r="K64" s="2" t="s">
        <v>87</v>
      </c>
      <c r="L64">
        <f>(I64)^2</f>
        <v>39.123188405797208</v>
      </c>
    </row>
    <row r="66" spans="2:12" x14ac:dyDescent="0.2">
      <c r="B66" s="2" t="s">
        <v>75</v>
      </c>
      <c r="C66">
        <v>31</v>
      </c>
      <c r="E66" s="2" t="s">
        <v>82</v>
      </c>
      <c r="F66" s="2">
        <f>1023/31</f>
        <v>33</v>
      </c>
      <c r="H66" s="2" t="s">
        <v>84</v>
      </c>
      <c r="I66">
        <f>STDEV(B4:B58)</f>
        <v>8</v>
      </c>
      <c r="K66" s="2" t="s">
        <v>88</v>
      </c>
      <c r="L66">
        <f>(I66)^2</f>
        <v>64</v>
      </c>
    </row>
    <row r="70" spans="2:12" x14ac:dyDescent="0.2">
      <c r="B70" s="2" t="s">
        <v>76</v>
      </c>
    </row>
    <row r="71" spans="2:12" x14ac:dyDescent="0.2">
      <c r="B71" s="2" t="s">
        <v>77</v>
      </c>
    </row>
    <row r="73" spans="2:12" x14ac:dyDescent="0.2">
      <c r="B73" s="2" t="s">
        <v>78</v>
      </c>
    </row>
    <row r="75" spans="2:12" x14ac:dyDescent="0.2">
      <c r="B75" s="2" t="s">
        <v>79</v>
      </c>
      <c r="C75">
        <v>3.3170893823968499</v>
      </c>
    </row>
    <row r="77" spans="2:12" x14ac:dyDescent="0.2">
      <c r="B77" s="2" t="s">
        <v>85</v>
      </c>
      <c r="C77">
        <f>ABS(_xlfn.NORM.S.INV(0.05))</f>
        <v>1.6448536269514726</v>
      </c>
    </row>
    <row r="80" spans="2:12" x14ac:dyDescent="0.2">
      <c r="C80" s="2" t="s">
        <v>98</v>
      </c>
    </row>
    <row r="81" spans="1:3" x14ac:dyDescent="0.2">
      <c r="C81" t="s">
        <v>69</v>
      </c>
    </row>
    <row r="82" spans="1:3" x14ac:dyDescent="0.2">
      <c r="B82" s="2"/>
    </row>
    <row r="83" spans="1:3" x14ac:dyDescent="0.2">
      <c r="A83" s="2" t="s">
        <v>97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9"/>
  <sheetViews>
    <sheetView tabSelected="1" workbookViewId="0">
      <selection activeCell="A31" sqref="A31"/>
    </sheetView>
  </sheetViews>
  <sheetFormatPr defaultColWidth="8.85546875" defaultRowHeight="12.75" x14ac:dyDescent="0.2"/>
  <cols>
    <col min="1" max="1" width="25.42578125" customWidth="1"/>
    <col min="2" max="2" width="16" customWidth="1"/>
  </cols>
  <sheetData>
    <row r="1" spans="1:2" x14ac:dyDescent="0.2">
      <c r="A1" t="s">
        <v>66</v>
      </c>
    </row>
    <row r="2" spans="1:2" x14ac:dyDescent="0.2">
      <c r="A2" s="2"/>
    </row>
    <row r="3" spans="1:2" x14ac:dyDescent="0.2">
      <c r="A3" s="2" t="s">
        <v>90</v>
      </c>
      <c r="B3">
        <v>30</v>
      </c>
    </row>
    <row r="4" spans="1:2" x14ac:dyDescent="0.2">
      <c r="A4" s="2" t="s">
        <v>89</v>
      </c>
      <c r="B4">
        <v>55</v>
      </c>
    </row>
    <row r="6" spans="1:2" x14ac:dyDescent="0.2">
      <c r="A6" s="2" t="s">
        <v>92</v>
      </c>
      <c r="B6">
        <f>30/55</f>
        <v>0.54545454545454541</v>
      </c>
    </row>
    <row r="8" spans="1:2" x14ac:dyDescent="0.2">
      <c r="A8" s="2" t="s">
        <v>94</v>
      </c>
      <c r="B8">
        <v>24</v>
      </c>
    </row>
    <row r="9" spans="1:2" x14ac:dyDescent="0.2">
      <c r="A9" s="2" t="s">
        <v>91</v>
      </c>
      <c r="B9">
        <v>17</v>
      </c>
    </row>
    <row r="11" spans="1:2" x14ac:dyDescent="0.2">
      <c r="A11" s="2" t="s">
        <v>93</v>
      </c>
      <c r="B11" s="2">
        <f>17/24</f>
        <v>0.70833333333333337</v>
      </c>
    </row>
    <row r="12" spans="1:2" x14ac:dyDescent="0.2">
      <c r="B12" s="2"/>
    </row>
    <row r="14" spans="1:2" x14ac:dyDescent="0.2">
      <c r="A14" s="2" t="s">
        <v>95</v>
      </c>
    </row>
    <row r="16" spans="1:2" x14ac:dyDescent="0.2">
      <c r="B16" s="2"/>
    </row>
    <row r="17" spans="1:2" x14ac:dyDescent="0.2">
      <c r="A17" s="2"/>
    </row>
    <row r="18" spans="1:2" x14ac:dyDescent="0.2">
      <c r="A18" s="2" t="s">
        <v>61</v>
      </c>
    </row>
    <row r="19" spans="1:2" x14ac:dyDescent="0.2">
      <c r="A19" s="2" t="s">
        <v>62</v>
      </c>
    </row>
    <row r="21" spans="1:2" x14ac:dyDescent="0.2">
      <c r="A21" s="2" t="s">
        <v>63</v>
      </c>
    </row>
    <row r="23" spans="1:2" x14ac:dyDescent="0.2">
      <c r="A23" s="2" t="s">
        <v>64</v>
      </c>
      <c r="B23">
        <f>((17/24)-(30/55))/(SQRT(((30/55)*(1-(30/55)))/24))</f>
        <v>1.6025153838748498</v>
      </c>
    </row>
    <row r="24" spans="1:2" x14ac:dyDescent="0.2">
      <c r="A24" s="2" t="s">
        <v>67</v>
      </c>
      <c r="B24">
        <v>1.645</v>
      </c>
    </row>
    <row r="26" spans="1:2" x14ac:dyDescent="0.2">
      <c r="B26" s="2" t="s">
        <v>68</v>
      </c>
    </row>
    <row r="27" spans="1:2" x14ac:dyDescent="0.2">
      <c r="B27" s="2" t="s">
        <v>65</v>
      </c>
    </row>
    <row r="29" spans="1:2" x14ac:dyDescent="0.2">
      <c r="A29" s="2" t="s">
        <v>96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Exhibit A</vt:lpstr>
      <vt:lpstr>Exhibit B</vt:lpstr>
    </vt:vector>
  </TitlesOfParts>
  <Company>Terry Sincich, Ph.D.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Terry Sincich</dc:creator>
  <cp:lastModifiedBy>Nyussupov, Beibarys</cp:lastModifiedBy>
  <dcterms:created xsi:type="dcterms:W3CDTF">2003-10-30T17:29:14Z</dcterms:created>
  <dcterms:modified xsi:type="dcterms:W3CDTF">2024-02-13T02:58:28Z</dcterms:modified>
</cp:coreProperties>
</file>