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<sst xmlns="http://schemas.openxmlformats.org/spreadsheetml/2006/main" count="1619" uniqueCount="1214">
  <si>
    <t>wiki.url</t>
  </si>
  <si>
    <t>wiki.summary</t>
  </si>
  <si>
    <t>img_url</t>
  </si>
  <si>
    <t>img_fn</t>
  </si>
  <si>
    <t>img_status</t>
  </si>
  <si>
    <t>img_list</t>
  </si>
  <si>
    <t>Myrtleford</t>
  </si>
  <si>
    <t>Myrtleford is a town in Victoria, Australia. It is located in the northeast of the state, 274 km northeast of Melbourne and 46 km southeast of Wangaratta. Myrtleford is part of the Alpine Shire local government area and at the 2011 census the town had a population of 3,181.</t>
  </si>
  <si>
    <t>Myrtleford.jpg</t>
  </si>
  <si>
    <t>Done</t>
  </si>
  <si>
    <t>['https://upload.wikimedia.org/wikipedia/commons/3/3e/MyrtlefordVicTobaccoDryingHut.JPG', 'https://upload.wikimedia.org/wikipedia/commons/7/7f/Myrtleford.JPG', 'https://upload.wikimedia.org/wikipedia/commons/e/ec/Australia_Victoria_Alpine_Shire_location_map.svg', 'https://upload.wikimedia.org/wikipedia/en/4/4a/Commons-logo.svg', 'https://upload.wikimedia.org/wikipedia/en/0/0c/Red_pog.svg', 'https://upload.wikimedia.org/wikipedia/en/9/99/Question_book-new.svg']</t>
  </si>
  <si>
    <t>Bright</t>
  </si>
  <si>
    <t>Bright (pronunciation [ˈbɹɑet̥]) is a town in northeastern Victoria, Australia, 319 metres above sea level at the southeastern end of the Ovens Valley. At the 2011 census, Bright had a population of 2,165. It is in the Alpine Shire local government area. Its postcode is 3741.</t>
  </si>
  <si>
    <t>Bright.jpg</t>
  </si>
  <si>
    <t>['https://upload.wikimedia.org/wikipedia/commons/8/8a/Bright_Bills_Horse_Trough.JPG', 'https://upload.wikimedia.org/wikipedia/commons/c/c8/Township_of_Bright.jpg', 'https://upload.wikimedia.org/wikipedia/commons/e/e4/Bright_War_Memorial_001.JPG', 'https://upload.wikimedia.org/wikipedia/commons/4/42/Bright%2C_Vic_autumn.jpg', 'https://upload.wikimedia.org/wikipedia/commons/e/ec/Australia_Victoria_Alpine_Shire_location_map.svg', 'https://upload.wikimedia.org/wikipedia/en/4/4a/Commons-logo.svg', 'https://upload.wikimedia.org/wikipedia/en/0/0c/Red_pog.svg', 'https://upload.wikimedia.org/wikipedia/en/f/f2/Edit-clear.svg', 'https://upload.wikimedia.org/wikipedia/en/9/99/Question_book-new.svg']</t>
  </si>
  <si>
    <t>Porepunkah</t>
  </si>
  <si>
    <t>The Buckland River, a perennial river of the North-East Murray catchment of the Murray-Darling basin, is located in the alpine region of Victoria, Australia. It flows from the eastern slopes of the Buffalo Range in the Australian Alps, joining with the Ovens River at Porepunkah.
</t>
  </si>
  <si>
    <t>Porepunkah.jpg</t>
  </si>
  <si>
    <t>['https://upload.wikimedia.org/wikipedia/commons/b/be/Fairleys_Creek_gold_mine.jpg', 'https://upload.wikimedia.org/wikipedia/commons/2/2d/Buckland_River%2C_Victoria.jpg', 'https://upload.wikimedia.org/wikipedia/commons/d/dd/Australia_Victoria_relief_location_map_blank.png', 'https://upload.wikimedia.org/wikipedia/en/4/4a/Commons-logo.svg', 'https://upload.wikimedia.org/wikipedia/en/0/0c/Red_pog.svg', 'https://upload.wikimedia.org/wikipedia/commons/0/08/Flag_of_Victoria_%28Australia%29.svg', 'https://upload.wikimedia.org/wikipedia/en/4/48/Folder_Hexagonal_Icon.svg']</t>
  </si>
  <si>
    <t>Tawonga South</t>
  </si>
  <si>
    <t>Tawonga is a town in northeast Victoria, Australia. The town is on the Kiewa Valley Highway, in the Alpine Shire local government area, 350 kilometres northeast of the state capital, Melbourne. At the 2011 census, Tawonga had a population of 588.
Tawonga Post Office opened on 4 October 1879.</t>
  </si>
  <si>
    <t>Tawonga South.jpg</t>
  </si>
  <si>
    <t>['https://upload.wikimedia.org/wikipedia/commons/f/fd/TawongaBogongHotel.JPG', 'https://upload.wikimedia.org/wikipedia/commons/f/ff/VIC_in_Australia_map.png', 'https://upload.wikimedia.org/wikipedia/commons/e/ec/Australia_Victoria_Alpine_Shire_location_map.svg', 'https://upload.wikimedia.org/wikipedia/en/4/4a/Commons-logo.svg', 'https://upload.wikimedia.org/wikipedia/en/0/0c/Red_pog.svg']</t>
  </si>
  <si>
    <t>Ararat</t>
  </si>
  <si>
    <t>Ararat is a city in south-west Victoria, Australia, about 198 kilometres (120 mi) west of Melbourne, on the Western Highway on the eastern slopes of the Ararat Hills and Cemetery Creek valley between Victoria's Western District and the Wimmera. Its urban population according to the Council's Website is 8,076 and services the region of 11,752 residents across the Rural City's boundaries 
It is the largest settlement in the Rural City of Ararat local government area and is the administrative centre.
The discovery of gold in 1857 during the Victorian gold rush transformed it into a boomtown which continued to prosper until the turn of the 20th century after which it has steadily declined in population. It was proclaimed as a city on 24 May 1950. After a decline in population over the 1980s and 90s, there has been a small but steady increase in the population, and it is the site of many existing and future, large infrastructure projects including the Hopkins Correctional Facility development project.
It is named after Mount Ararat 10 kilometres south west of the town which was named by Horatio Wills in 1841.</t>
  </si>
  <si>
    <t>Ararat.jpg</t>
  </si>
  <si>
    <t>['https://upload.wikimedia.org/wikipedia/commons/7/77/Barkly_St_to_the_Grampians%2C_Ararat%2C_Vic%2C_jjron%2C_12.01.2011.jpg', 'https://upload.wikimedia.org/wikipedia/commons/e/e6/Edward_Roper_-_Gold_diggings%2C_Ararat%2C_1854.jpg', 'https://upload.wikimedia.org/wikipedia/commons/8/8b/Ararat_hospital.jpg', 'https://upload.wikimedia.org/wikipedia/commons/5/5e/Ararat_Town_Hall%2C_Ararat%2C_Vic%2C_jjron%2C_12.01.2011.jpg', 'https://upload.wikimedia.org/wikipedia/commons/4/48/Ararat_from_One_Tree_Hill_lookout.jpg', 'https://upload.wikimedia.org/wikipedia/commons/d/d5/Barkly_street_ararat_1894.jpg', 'https://upload.wikimedia.org/wikipedia/commons/8/86/Ararat_city_council_offices.jpg', 'https://upload.wikimedia.org/wikipedia/commons/f/fe/VLine-Ararart-Station-0628.jpg', 'https://upload.wikimedia.org/wikipedia/commons/1/12/Australia_Victoria_Ararat_RC_location_map.svg', 'https://upload.wikimedia.org/wikipedia/en/4/4a/Commons-logo.svg', 'https://upload.wikimedia.org/wikipedia/commons/d/dd/Wikivoyage-Logo-v3-icon.svg', 'https://upload.wikimedia.org/wikipedia/en/0/0c/Red_pog.svg']</t>
  </si>
  <si>
    <t>Moyston</t>
  </si>
  <si>
    <t>Moyston is a town in the Western District region of Victoria, Australia, near the Grampians mountain range. The town is located in the Rural City of Ararat local government area, 224 kilometres (139 mi) north west of the state capital, Melbourne. At the 2011 census, Moyston and the surrounding area had a population of 356.
Moyston is the self-proclaimed "Birthplace of Australian Football", based on its connection to the sport's founder, Tom Wills, who grew up in the area in the 1840s, and, according to some, played Marn Grook with local Aborigines.</t>
  </si>
  <si>
    <t>Moyston.jpg</t>
  </si>
  <si>
    <t>['https://upload.wikimedia.org/wikipedia/commons/c/cf/Tom_wills_monument_moyston_victoria.jpg', 'https://upload.wikimedia.org/wikipedia/commons/c/ce/Entering_Moyston.JPG', 'https://upload.wikimedia.org/wikipedia/commons/1/12/Australia_Victoria_Ararat_RC_location_map.svg', 'https://upload.wikimedia.org/wikipedia/en/4/4a/Commons-logo.svg', 'https://upload.wikimedia.org/wikipedia/en/0/0c/Red_pog.svg']</t>
  </si>
  <si>
    <t>Tatyoon</t>
  </si>
  <si>
    <t>https://en.wikipedia.org/wiki/Tatyoon,_Victoria</t>
  </si>
  <si>
    <t>Tatyoon is a town in the northern region of Victoria. It is approximately 230 kilometres (140 mi) west of the state's capital, Melbourne. At the 2011 Census, Tatyoon had a population of 326
The local football team, Tatyoon Hawks are a part of the Mininera &amp; District Football League. They won the 1998, 2006, 2007, 2008 and 2011 premierships.
Tatyoon Post Office opened on 1 January 1867 and closed in May 1994</t>
  </si>
  <si>
    <t>http://www.ararat.vic.gov.au/library/gallery/1260835303_image_lg_tatyoon-large-01.jpg</t>
  </si>
  <si>
    <t>Tatyoon.jpg</t>
  </si>
  <si>
    <t>null</t>
  </si>
  <si>
    <t>Lake Bolac</t>
  </si>
  <si>
    <t>Lake Bolac is a town in the Western District region of Victoria, Australia, in the Rural City of Ararat, 91 kilometres (57 mi) west of Ballarat. At the 2006 census, Lake Bolac and the surrounding area had a population of 470. The town is on the shores of Lake Bolac, a freshwater lake popular with anglers. The Glenelg Highway passes through the town. Lake Bolac Post Office opened on 1 November 1864.
Lake Bolac has a Prep to year 12 school. There is a caravan park on the lake that is popular in summer with holidaying families.
The football team is combined with nearby town Wickliffe known as the Magpies and plays in the Mininera &amp; District Football League.
Golfers play at the course of the Lake Bolac Golf Club on Mortlake Road.</t>
  </si>
  <si>
    <t>Lake Bolac.jpg</t>
  </si>
  <si>
    <t>['https://upload.wikimedia.org/wikipedia/commons/8/8b/Lake_Bolac_Shops.JPG', 'https://upload.wikimedia.org/wikipedia/commons/f/ff/VIC_in_Australia_map.png', 'https://upload.wikimedia.org/wikipedia/commons/1/12/Australia_Victoria_Ararat_RC_location_map.svg', 'https://upload.wikimedia.org/wikipedia/en/4/4a/Commons-logo.svg', 'https://upload.wikimedia.org/wikipedia/en/0/0c/Red_pog.svg']</t>
  </si>
  <si>
    <t>Wendouree</t>
  </si>
  <si>
    <t>Wendouree is a large suburb on the north western rural-urban fringe of the city of Ballarat, in Victoria, Australia. It is the most populated suburb in the City of Ballarat with a total of 10,752 inhabitants counted at the 2006 Census.
It is named after nearby Lake Wendouree, which derives its name from the Wathaurong word wendaaree, meaning "be off" (or "go away"). It incorporates the unofficial locality of Wendouree West.
Wendouree has the second most important business district in Greater Ballarat, and is also the location of several Ballarat-based commercial and industrial firms.
Landmarks of Wendouree include the Minerdome, the home of the Ballarat Miners and Ballarat Rush; the Ballarat Showgrounds, where the annual Ballarat Show is held; Eureka Stadium, which is the home ground of the North Ballarat VFL (Australian Football) club, and has hosted pre-season Australian Football League matches, the former St Mary's Redemptorist Monastery, Stockland Wendouree shopping centre, and the Wendouree Centre for the Performing Arts.</t>
  </si>
  <si>
    <t>Wendouree.jpg</t>
  </si>
  <si>
    <t>['https://upload.wikimedia.org/wikipedia/commons/4/4a/Eureka_Stadium.jpg', 'https://upload.wikimedia.org/wikipedia/commons/3/3d/Wendouree_railway_station%2C_Victoria.jpg', 'https://upload.wikimedia.org/wikipedia/commons/8/8a/Howitt_street_wendouree_vic.jpg', 'https://upload.wikimedia.org/wikipedia/en/6/64/View_west_over_Wendouree_from_the_showgrounds.jpg', 'https://upload.wikimedia.org/wikipedia/commons/3/3f/Australia_Victoria_Ballarat_City_location_map.svg', 'https://upload.wikimedia.org/wikipedia/en/0/0c/Red_pog.svg', 'https://upload.wikimedia.org/wikipedia/commons/8/84/Eureka_Flag.svg']</t>
  </si>
  <si>
    <t>Sebastopol</t>
  </si>
  <si>
    <t>Sebastopol is a southern suburb on the rural-urban fringe of Ballarat, Victoria, Australia. It is the second most populated area in urban Ballarat with a population of 9,399 at the 2011 census.
It is named after Sevastopol in Crimea, the site of an important battle during the Crimean War.
Formerly a separate town, Sebastopol had municipal status between 1864 and 1994 after which the Borough of Sebastopol was merged into the City of Ballarat.
Today it is the site of numerous light-industrial businesses and primarily low cost single-family detached homes and is a fringe suburb in Ballarat and also one of the most car dependent areas in the city.</t>
  </si>
  <si>
    <t>Sebastopol.jpg</t>
  </si>
  <si>
    <t>['https://upload.wikimedia.org/wikipedia/commons/c/c9/Albert_sebastopol_1866.jpg', 'https://upload.wikimedia.org/wikipedia/commons/9/94/SebastopolRoyalMailHotel.JPG', 'https://upload.wikimedia.org/wikipedia/commons/f/ff/VIC_in_Australia_map.png', 'https://upload.wikimedia.org/wikipedia/commons/3/3f/Australia_Victoria_Ballarat_City_location_map.svg', 'https://upload.wikimedia.org/wikipedia/en/4/4a/Commons-logo.svg', 'https://upload.wikimedia.org/wikipedia/en/0/0c/Red_pog.svg', 'https://upload.wikimedia.org/wikipedia/commons/8/84/Eureka_Flag.svg']</t>
  </si>
  <si>
    <t>Alfredton</t>
  </si>
  <si>
    <t>Alfredton is a suburb of Ballarat, Victoria, Australia, west of the CBD. The population at the 2011 census was 7,195 making it the fourth most populated in the Ballarat urban area.
Alfredton is located west of Lake Wendouree along Sturt Street. The suburb has some of Ballarat's best known landmarks including the Arch of Victory, a World War I memorial which once marked the entrance to Ballarat and the start of Ballarat's Avenue of Honour, the longest war memorial roadside plantation in Australia, which extends 18 km to the Western Freeway.
Originally part of Cardigan and known by that name, the present area was named in honour of Prince Alfred, Duke of Edinburgh following his visit to Ballarat in 1867.
The Alfredton area is central to Western Ballarat's growth corridor, an area where suburban development is encouraged by the City of Ballarat and State Government of Victoria. Most of urban Ballarat's subdivision for new housing estates is happening in Greenfield land to the south, north and west of the Avenue of Honour. Large estates include The Chase and Insignia.</t>
  </si>
  <si>
    <t>Alfredton.jpg</t>
  </si>
  <si>
    <t>['https://upload.wikimedia.org/wikipedia/commons/1/18/Arch_of_victory_alfredton_victoria.jpg', 'https://upload.wikimedia.org/wikipedia/commons/3/3f/Australia_Victoria_Ballarat_City_location_map.svg', 'https://upload.wikimedia.org/wikipedia/en/0/0c/Red_pog.svg', 'https://upload.wikimedia.org/wikipedia/commons/8/84/Eureka_Flag.svg']</t>
  </si>
  <si>
    <t>Ballarat Central</t>
  </si>
  <si>
    <t>ABC South West Victoria (call sign: 3WL) is an ABC Local Radio station based in Warrnambool, Victoria.</t>
  </si>
  <si>
    <t>Ballarat Central.svg</t>
  </si>
  <si>
    <t>['https://upload.wikimedia.org/wikipedia/commons/9/9f/Radio_svg_icon.svg', 'https://upload.wikimedia.org/wikipedia/en/b/b9/Flag_of_Australia.svg']</t>
  </si>
  <si>
    <t>Rosana</t>
  </si>
  <si>
    <t>https://en.wikipedia.org/wiki/Rosanna,_Victoria</t>
  </si>
  <si>
    <t>Rosanna is a suburb of Melbourne, Victoria, Australia, 12 km north-east from Melbourne's Central Business District. Its local government area is the City of Banyule. At the 2011 Census, Rosanna had a population of 7,697.
Leafy Rosanna is on the fringe of the Yarra Valley green belt.</t>
  </si>
  <si>
    <t>https://upload.wikimedia.org/wikipedia/en/2/2c/Shops_on_Lower_Plenty_Road%2C_Rosanna%2C_Victoria%2C_Australia.jpg</t>
  </si>
  <si>
    <t>Rosana.jpg</t>
  </si>
  <si>
    <t>['https://upload.wikimedia.org/wikipedia/commons/e/e0/Silver_medal_america.svg', 'https://upload.wikimedia.org/wikipedia/commons/0/0c/Shooting_pictogram.svg', 'https://upload.wikimedia.org/wikipedia/commons/8/86/Cycling_%28road%29_pictogram.svg', 'https://upload.wikimedia.org/wikipedia/commons/e/e7/Bronze_medal_america.svg', 'https://upload.wikimedia.org/wikipedia/commons/6/6b/Field_hockey_pictogram.svg', 'https://upload.wikimedia.org/wikipedia/commons/a/af/Canoeing_%28slalom%29_pictogram.svg', 'https://upload.wikimedia.org/wikipedia/commons/8/86/Cycling_%28road%29_pictogram.svg', 'https://upload.wikimedia.org/wikipedia/commons/c/ca/Volleyball_%28indoor%29_pictogram.svg', 'https://upload.wikimedia.org/wikipedia/commons/f/fa/Judo_pictogram.svg', 'https://upload.wikimedia.org/wikipedia/commons/8/8f/Athletics_pictogram.svg', 'https://upload.wikimedia.org/wikipedia/commons/1/12/Gymnastics_%28artistic%29_pictogram.svg', 'https://upload.wikimedia.org/wikipedia/commons/1/12/Wrestling_pictogram.svg', 'https://upload.wikimedia.org/wikipedia/commons/c/c1/Sailing_pictogram.svg', 'https://upload.wikimedia.org/wikipedia/commons/1/16/Speed_skating_pictogram.svg', 'https://upload.wikimedia.org/wikipedia/commons/0/02/Fencing_pictogram.svg', 'https://upload.wikimedia.org/wikipedia/commons/e/ea/Gold_medal_america.svg', 'https://upload.wikimedia.org/wikipedia/commons/c/c2/Boxing_pictogram.svg', 'https://upload.wikimedia.org/wikipedia/commons/1/1a/Flag_of_Argentina.svg', 'https://upload.wikimedia.org/wikipedia/commons/5/57/Rowing_pictogram.svg']</t>
  </si>
  <si>
    <t>Viewbank</t>
  </si>
  <si>
    <t>Viewbank is a suburb of Melbourne, Victoria, Australia, 15 km north-east of Melbourne's Central Business District. Its local government area is the City of Banyule. At the 2011 census, Viewbank had a population of 6,731.
The Yarra River and large tracts of the Yarra Valley Parkland run along one border of the suburb. The Plenty River forms Viewbank's eastern boundary, whilst its northern boundary is defined by Lower Plenty Road (a main road linking Heidelberg and Eltham). Viewbank's public schools are Viewbank Primary School and Viewbank College (formerly Rosanna East High School, merging with Banyule High School in 1994). Viewbank's many parks include Banyule Flats (which includes one of inner Melbourne's largest intact wetlands), Viewbank Reserve, Price Park and Castleton Park.
Although mainly a residential area, there is a small commercial strip on Martins Lane adjacent to Viewbank Primary School.</t>
  </si>
  <si>
    <t>Viewbank.png</t>
  </si>
  <si>
    <t>['https://upload.wikimedia.org/wikipedia/en/c/c3/Viewbank_College_Logo.png', 'https://upload.wikimedia.org/wikipedia/commons/1/1a/Australia_Victoria_metropolitan_Melbourne_location_map.svg', 'https://upload.wikimedia.org/wikipedia/en/0/0c/Red_pog.svg']</t>
  </si>
  <si>
    <t>Heidelberg Heights</t>
  </si>
  <si>
    <t>Heidelberg Heights is a suburb of Melbourne, Victoria, Australia, 13 km north-east of Melbourne's Central Business District. Its local government area is the City of Banyule. At the 2011 Census, Heidelberg Heights had a population of 6,388.</t>
  </si>
  <si>
    <t>Heidelberg Heights.png</t>
  </si>
  <si>
    <t>['https://upload.wikimedia.org/wikipedia/commons/2/2c/Victoria_locator-MJC.png', 'https://upload.wikimedia.org/wikipedia/commons/1/1a/Australia_Victoria_metropolitan_Melbourne_location_map.svg', 'https://upload.wikimedia.org/wikipedia/en/0/0c/Red_pog.svg']</t>
  </si>
  <si>
    <t>Yallambie</t>
  </si>
  <si>
    <t>Yallambie is a suburb of Melbourne, Victoria, Australia, 16 km north-east from Melbourne's Central Business District. Its local government area is the City of Banyule. At the 2011 census, Yallambie had a population of 4,129.
Yallambie is a residential suburb stretched between Greensborough Road to the west and the Plenty River on its east. Its southern border is Lower Plenty Road and Yallambie Road in the north.
The predominant feature in Yallambie is the Simpson Army Barracks. Originally known as the Watsonia Military Camp, it was set up during the Second World War.
Yallambie's residential population almost doubled when a large parcel of reserved land behind the barracks was converted to residential use following rationalisation of military facilities during the late 1980s.
Yallambie is home to the Federal Government agency Australian Radiation Protection and Nuclear Safety Agency (ARPANSA).
Yallambie has never had a post office of that name, however the Simpson Barracks Post Office opened on 31 March 1987, replacing the Macleod office open since 1923, and was closed in 1996. A Watsonia Military office was open from 1942 until 1946 and a Watsonia Camp office was open from 1948 until 1952.
Yallambie is also home to Streeton Primary School, which is a combination of 2 previous schools called Watsonia South Primary School &amp; Yallambie Primary School which is located on the old Yallambie Primary School site. Streeton is named after well known artist Arthur Streeton. Yallambie's main pre-school facility is Yallambie Park Pre-School, which is located on the same road as Streeton Primary School. Most children that finish at Y.P.P.S go on to further their education at Streeton.
</t>
  </si>
  <si>
    <t>Yallambie.png</t>
  </si>
  <si>
    <t>Benalla</t>
  </si>
  <si>
    <t>Winton is a town near Benalla, Victoria, Australia. The town of Winton was proclaimed on 25 February 1861. At the 2011 census, Winton had a population of 188.
It is located within 50 km of some of the wineries of the North East of Victoria, as well as being close to other local attractions including Glenrowan, the site of the famous Bushranger Ned Kellys last stand. It is home to the Winton Motor Raceway.
</t>
  </si>
  <si>
    <t>Benalla.png</t>
  </si>
  <si>
    <t>['https://upload.wikimedia.org/wikipedia/commons/f/ff/VIC_in_Australia_map.png', 'https://upload.wikimedia.org/wikipedia/commons/a/a6/Australia_Victoria_Benalla_RC_location_map.svg', 'https://upload.wikimedia.org/wikipedia/commons/a/a6/Australia_Victoria_Benalla_RC_location_map.svg', 'https://upload.wikimedia.org/wikipedia/en/0/0c/Red_pog.svg']</t>
  </si>
  <si>
    <t>Tamnick</t>
  </si>
  <si>
    <t>Devenish</t>
  </si>
  <si>
    <t>Devenish is a town in northern Victoria, Australia within the Rural City of Benalla local government area, 230 kilometres (143 mi) north of the state capital, Melbourne. At the 2011 census, Devenish and the surrounding area had a population of 360.</t>
  </si>
  <si>
    <t>Devenish.jpg</t>
  </si>
  <si>
    <t>['https://upload.wikimedia.org/wikipedia/commons/2/2b/Devenish_Main_Street_002.JPG', 'https://upload.wikimedia.org/wikipedia/commons/f/ff/VIC_in_Australia_map.png', 'https://upload.wikimedia.org/wikipedia/commons/a/a6/Australia_Victoria_Benalla_RC_location_map.svg', 'https://upload.wikimedia.org/wikipedia/commons/a/a6/Australia_Victoria_Benalla_RC_location_map.svg', 'https://upload.wikimedia.org/wikipedia/en/4/4a/Commons-logo.svg', 'https://upload.wikimedia.org/wikipedia/en/0/0c/Red_pog.svg']</t>
  </si>
  <si>
    <t>Goorambat</t>
  </si>
  <si>
    <t>Goorambat /ˈɡʊərəmbæt/ is a town in northern Victoria, Australia. The town is located in the Rural City of Benalla local government area, 229 kilometres (142 mi) north of the state capital, Melbourne. At the 2011 census, Goorambat and the surrounding area had a population of 347.</t>
  </si>
  <si>
    <t>Goorambat.jpg</t>
  </si>
  <si>
    <t>['https://upload.wikimedia.org/wikipedia/commons/9/90/GoorambatRailwayHotel.JPG', 'https://upload.wikimedia.org/wikipedia/commons/f/ff/VIC_in_Australia_map.png', 'https://upload.wikimedia.org/wikipedia/commons/a/a6/Australia_Victoria_Benalla_RC_location_map.svg', 'https://upload.wikimedia.org/wikipedia/commons/a/a6/Australia_Victoria_Benalla_RC_location_map.svg', 'https://upload.wikimedia.org/wikipedia/en/4/4a/Commons-logo.svg', 'https://upload.wikimedia.org/wikipedia/en/0/0c/Red_pog.svg']</t>
  </si>
  <si>
    <t>Aberfeldy</t>
  </si>
  <si>
    <t>Aberfeldy is a small town in Victoria, Australia on Mount Lookout, northeast of the Thomson Dam, 125 kilometres (78 mi) east of Melbourne.
The area was settled in 1871 following the discovery of gold.
The first Post Office opened on 1 January 1872  but later closed in 1967.
The town was surveyed and proclaimed in 1885. It was initially known as Mount Lookout but was eventually renamed after the Scottish town of Aberfeldy. At its peak, the township had a population of around 500. After the gold rush the town was used for sheep and cattle grazing and for the production of potatoes and other crops.
Following the First World War, the population diminished although the town managed to survive. The town hotel was burned down in 1938 and the Black Friday bush-fires of 1939 destroyed many of the buildings in the town. A road was built to Matlock by 1950 but it was not maintained properly and fell to ruin.
The town was home to Kitty Cane, a former dancer and mining investor who owned a successful shanty on Walhalla-Wood's Point Road. When Cane died, her loyal customers and the local miners decided to carry her coffin to the Aberfeldy cemetery. Since Cane was an unusually large woman and because the miners were intoxicated, the coffin never made it to the cemetery and instead the miners buried her alongside the road. When travelling from The Thomson Dam to Aberfeldy, Kitty Cane's grave is about 1 kilometre (0.6 mi) after the Cast Iron Point lookout and on the left hand side of the road.
Today there is only one permanent resident, historian Grahame Code (who has lived in the area for 50 years), and his family, although there is several holiday homes which are occupied on some weekends, land was released for public sale in 1999. Remains of former buildings are still visible.</t>
  </si>
  <si>
    <t>Aberfeldy.jpg</t>
  </si>
  <si>
    <t>['https://upload.wikimedia.org/wikipedia/commons/6/60/BigBellHotel2009.jpg', 'https://upload.wikimedia.org/wikipedia/commons/4/4c/Aberfeldy_Walhalla_Road.jpg', 'https://upload.wikimedia.org/wikipedia/commons/f/ff/VIC_in_Australia_map.png', 'https://upload.wikimedia.org/wikipedia/commons/9/93/Australia_Victoria_Shire_of_Baw_Baw_location_map.svg', 'https://upload.wikimedia.org/wikipedia/en/4/4a/Commons-logo.svg', 'https://upload.wikimedia.org/wikipedia/en/0/0c/Red_pog.svg']</t>
  </si>
  <si>
    <t>Athlone</t>
  </si>
  <si>
    <t>Athlone is a small town in Victoria, Australia. It is located on Drouin - Korumburra Road, in the Shire of Baw Baw.
The Post Office opened in 1902 as Lindermann's, was renamed Athlone in 1912 and closed in 1963.</t>
  </si>
  <si>
    <t>Athlone.png</t>
  </si>
  <si>
    <t>['https://upload.wikimedia.org/wikipedia/commons/f/ff/VIC_in_Australia_map.png', 'https://upload.wikimedia.org/wikipedia/commons/9/93/Australia_Victoria_Shire_of_Baw_Baw_location_map.svg', 'https://upload.wikimedia.org/wikipedia/en/0/0c/Red_pog.svg']</t>
  </si>
  <si>
    <t>Buln Buln</t>
  </si>
  <si>
    <t>Buln Buln is a small town in West Gippsland, approximately 8 kilometres north of Warragul. At the 2011 census, Buln Buln had a population of 567, overwhelmingly born in Australia.</t>
  </si>
  <si>
    <t>Buln Buln.png</t>
  </si>
  <si>
    <t>Darnum</t>
  </si>
  <si>
    <t>Darnum is a small town in West Gippsland, Victoria, Australia, located 110 km east of Melbourne, in the Shire of Baw Baw. At the 2006 census the town and surrounding area had a population of 598.
The Post Office opened on 1 December 1882 after the arrival of the railway.
Darnum was originally a timber producing town and boasts a large stump in memory of the original timber mill's owner Clarrie Weir. Today the principal industry is dairy farming, with Fonterra, previously Bonlac Foods, operating a milk processing plant just north of town. Darnum is also home to the Darnum Musical Village, a collection of musical instruments, where visitors can experience playing some of the exhibits as tour guides explain the history of different pieces.
The town in conjunction with neighbouring township Nilma has an Australian Rules football team competing in the Ellinbank &amp; District Football League. Mal Michael is a notable player for the team.</t>
  </si>
  <si>
    <t>Darnum.png</t>
  </si>
  <si>
    <t>Brighton</t>
  </si>
  <si>
    <t>Brighton East is a suburb in Melbourne, Victoria, Australia, 11 km south-east from Melbourne's central business district. Its local government area is the City of Bayside. At the 2011 census, Brighton East had a population of 15,814.
Brighton East lies further inland from the coast of Port Philip Bay than Brighton, its affluent, neighbouring community to the west. Its boundaries are Nepean Highway in the northwest, North Road in the north, Thomas Street in the east, Nepean Highway in the southeast, South Road in the south, and Hampton Street in the west.
Brighton East is known for its spacious parklands, most notably Dendy Park, one of Victoria's 10 biggest parks and outdoor recreation areas, Hurlingham Park, and Landcox Park.</t>
  </si>
  <si>
    <t>Brighton.png</t>
  </si>
  <si>
    <t>['https://upload.wikimedia.org/wikipedia/commons/2/2c/Victoria_locator-MJC.png', 'https://upload.wikimedia.org/wikipedia/commons/1/1a/Australia_Victoria_metropolitan_Melbourne_location_map.svg', 'https://upload.wikimedia.org/wikipedia/en/0/0c/Red_pog.svg', 'https://upload.wikimedia.org/wikipedia/commons/9/98/Ambox_current_red.svg']</t>
  </si>
  <si>
    <t>Sandringham</t>
  </si>
  <si>
    <t>Sandringham is a beachside suburb of Melbourne, Victoria, Australia 16 km southeast of Melbourne's central business district. Its local government area is the City of Bayside and federal division is the Goldstein. At the 2011 Census, Sandringham had a population of 9,309.</t>
  </si>
  <si>
    <t>Sandringham.jpg</t>
  </si>
  <si>
    <t>['https://upload.wikimedia.org/wikipedia/commons/8/87/Sandringham.jpg', 'https://upload.wikimedia.org/wikipedia/en/2/29/SandringhamBeachVictoria.jpg', 'https://upload.wikimedia.org/wikipedia/commons/b/bd/HMAS_J7_Submarine_Sandringham_Yacht_Club_600_1662.JPG', 'https://upload.wikimedia.org/wikipedia/en/0/0d/Sandringham_victoria_in_1908.jpg', 'https://upload.wikimedia.org/wikipedia/commons/1/1a/Australia_Victoria_metropolitan_Melbourne_location_map.svg', 'https://upload.wikimedia.org/wikipedia/en/0/0c/Red_pog.svg']</t>
  </si>
  <si>
    <t>Moorabbin</t>
  </si>
  <si>
    <t>Moorabbin is a suburb in Melbourne, Victoria, Australia, 15 km south-east of Melbourne's central business district. Its local government area is the City of Kingston. At the 2011 Census, Moorabbin had a population of 5,283.
Most of the eastern side of Moorabbin has been an industrial area since the first development in the mid-1960s. Major industries with a presence in the area include Philip Morris and Coca-Cola. Moorabbin is also well known locally for its residential area built after World War II.</t>
  </si>
  <si>
    <t>Moorabbin.jpg</t>
  </si>
  <si>
    <t>['https://upload.wikimedia.org/wikipedia/commons/4/45/Moorabbin.JPG', 'https://upload.wikimedia.org/wikipedia/commons/1/1a/Australia_Victoria_metropolitan_Melbourne_location_map.svg', 'https://upload.wikimedia.org/wikipedia/en/0/0c/Red_pog.svg']</t>
  </si>
  <si>
    <t>Mordialloc</t>
  </si>
  <si>
    <t>Mordialloc, also known simply as Mordi, is a suburb in Melbourne, Victoria, Australia, 24 km south-east of Melbourne's central business district. Its local government area is the City of Kingston. At the 2011 census, Mordialloc had a population of 7,537.</t>
  </si>
  <si>
    <t>Mordialloc.jpg</t>
  </si>
  <si>
    <t>['https://upload.wikimedia.org/wikipedia/en/0/0e/Mordialloc_Creek2.jpg', 'https://upload.wikimedia.org/wikipedia/commons/c/c8/Mordialloc_Creek_Victoria.jpg', 'https://upload.wikimedia.org/wikipedia/en/a/ad/Mordialloc_Beach_and_Pier.jpg', 'https://upload.wikimedia.org/wikipedia/en/d/de/Mordialloc_Creek.jpg', 'https://upload.wikimedia.org/wikipedia/commons/1/1a/Australia_Victoria_metropolitan_Melbourne_location_map.svg', 'https://upload.wikimedia.org/wikipedia/en/0/0c/Red_pog.svg']</t>
  </si>
  <si>
    <t>Baddaginnie</t>
  </si>
  <si>
    <t>Baddaginnie is a small town in Victoria, Australia. It is located on the North East railway line, in the Rural City of Benalla, 12 kilometres south-west of Benalla itself on the old Hume Highway. It is situated in mainly flat unforested country, one kilometre west of Baddaginnie Creek. At the 2011 census, Baddaginnie and the surrounding area had a population of 465.
The town was surveyed in 1857, named after the nearby Baddaginnie Creek, but settlement was slow, a Post Office finally opening on 16 September 1879. A railway station was open and served passengers until July 1978.
George "Joey" Palmer, the 1880s Australian test cricketer, died there on 22 August 1910.
Although often mistaken for an Aboriginal word, Baddaginnie may have named by a surveyor who had spent some time in Ceylon (now Sri Lanka), from baddaginnie’ meaning "hungry" in the Sinhala language (bada is ’stomach’ and ginnie is ’fire’).</t>
  </si>
  <si>
    <t>Baddaginnie.jpg</t>
  </si>
  <si>
    <t>['https://upload.wikimedia.org/wikipedia/commons/f/fe/BadaginnieShop.JPG', 'https://upload.wikimedia.org/wikipedia/commons/f/ff/VIC_in_Australia_map.png', 'https://upload.wikimedia.org/wikipedia/commons/a/a6/Australia_Victoria_Benalla_RC_location_map.svg', 'https://upload.wikimedia.org/wikipedia/commons/a/a6/Australia_Victoria_Benalla_RC_location_map.svg', 'https://upload.wikimedia.org/wikipedia/en/4/4a/Commons-logo.svg', 'https://upload.wikimedia.org/wikipedia/en/0/0c/Red_pog.svg']</t>
  </si>
  <si>
    <t>Balwyn North</t>
  </si>
  <si>
    <t>Balwyn (/ˈbɔːlwərn/) is a suburb of Melbourne, Victoria, Australia, 10 km east of Melbourne's Central Business District. Its local government area is the City of Boroondara. At the 2011 Census, Balwyn had a population of 12,944.
Well known for its high quality family lifestyle and many leafy streets, Balwyn is among Melbourne's most exclusive and desirable suburbs.
Balwyn in the north is separated from Balwyn North by Belmore Road, bounded in the west by Burke Road, in the south by an irregular line along Mont Albert Road, Northcote Avenue and Whitehorse Road and in the east by a line some distance to the east of Union Road.
Whitehorse Road runs east-west along the ridgeline through the centre of Balwyn. Balwyn Road runs north-south from Koonung Creek Reserve (adjacent to the Eastern Freeway) to Canterbury Road.
The south west part of Balwyn was excised as the suburb of Deepdene in 2010.</t>
  </si>
  <si>
    <t>Balwyn North.svg</t>
  </si>
  <si>
    <t>['https://upload.wikimedia.org/wikipedia/commons/1/1a/Australia_Victoria_metropolitan_Melbourne_location_map.svg', 'https://upload.wikimedia.org/wikipedia/en/0/0c/Red_pog.svg']</t>
  </si>
  <si>
    <t>Glen Iris</t>
  </si>
  <si>
    <t>Glen Iris is a suburb of Melbourne, Victoria, Australia, 10 km south-east of Melbourne's Central Business District. Its local government area are the Cities of Boroondara and Stonnington. At the 2011 Census, Glen Iris had a population of 24,948.
Glen Iris has been Melbourne's geographical centre of population since the 1990s.</t>
  </si>
  <si>
    <t>Glen Iris.jpg</t>
  </si>
  <si>
    <t>['https://upload.wikimedia.org/wikipedia/commons/1/18/Glen_Iris.jpg', 'https://upload.wikimedia.org/wikipedia/commons/1/1a/Australia_Victoria_metropolitan_Melbourne_location_map.svg', 'https://upload.wikimedia.org/wikipedia/en/0/0c/Red_pog.svg']</t>
  </si>
  <si>
    <t>Hawthorn</t>
  </si>
  <si>
    <t>Hawthorn East is a suburb of Melbourne, Victoria, Australia, 7 km east of Melbourne's Central Business District. Its local government area is the City of Boroondara. At the 2011 Census, Hawthorn East had a population of 13,101.
The suburb is roughly bounded by Barkers Road to the north, Burke Road to the east, Toorak Road and the Monash Freeway to the south and Auburn Road to the west.
Hawthorn East is the home of a number of head offices for some of Australia's largest companies, including Coles and Bunnings.</t>
  </si>
  <si>
    <t>Hawthorn.svg</t>
  </si>
  <si>
    <t>Kew</t>
  </si>
  <si>
    <t>Kew East is a suburb of Melbourne, Victoria, Australia, 8 km east from Melbourne's Central Business District. Its local government area is the City of Boroondara. At the 2011 Census, Kew East had a population of 6,017.</t>
  </si>
  <si>
    <t>Kew.jpg</t>
  </si>
  <si>
    <t>['https://upload.wikimedia.org/wikipedia/commons/e/e6/Eastern_Freeway_Belford_St.jpg', 'https://upload.wikimedia.org/wikipedia/commons/1/1a/Australia_Victoria_metropolitan_Melbourne_location_map.svg', 'https://upload.wikimedia.org/wikipedia/en/0/0c/Red_pog.svg']</t>
  </si>
  <si>
    <t>Albion</t>
  </si>
  <si>
    <t>Albion is a suburb of Melbourne, Victoria, Australia, 13 km west from Melbourne's central business district. Its local government area is the City of Brimbank. At the 2011 census Albion had a population of 4,337.
Albion is bordered on the north by Ballarat Road, the south by Forrest Street, the west by Kororoit Creek and the east by Anderson Road. The suburb is completely surrounded by other parts of Sunshine except for Ardeer, which lies to Albion's due west across Kororoit Creek.</t>
  </si>
  <si>
    <t>Albion.jpg</t>
  </si>
  <si>
    <t>['https://upload.wikimedia.org/wikipedia/commons/4/48/Darter_on_Kororoit_Creek%2C_Albion.jpg', 'https://upload.wikimedia.org/wikipedia/commons/1/1a/Australia_Victoria_metropolitan_Melbourne_location_map.svg', 'https://upload.wikimedia.org/wikipedia/en/0/0c/Red_pog.svg']</t>
  </si>
  <si>
    <t>Sunshine</t>
  </si>
  <si>
    <t>Sunshine North is a suburb 12 km west of Melbourne, Victoria, Australia. Its local government area is the City of Brimbank. At the 2011 census, Sunshine North had a population of 10,637.</t>
  </si>
  <si>
    <t>Sunshine.jpg</t>
  </si>
  <si>
    <t>['https://upload.wikimedia.org/wikipedia/commons/9/9c/Maribyrnong_River_Trail.jpg', 'https://upload.wikimedia.org/wikipedia/commons/2/2c/Victoria_locator-MJC.png', 'https://upload.wikimedia.org/wikipedia/commons/1/1a/Australia_Victoria_metropolitan_Melbourne_location_map.svg', 'https://upload.wikimedia.org/wikipedia/en/0/0c/Red_pog.svg']</t>
  </si>
  <si>
    <t>Kealba</t>
  </si>
  <si>
    <t>Kealba is a suburb of Melbourne, Victoria, Australia, 16 km north-west from Melbourne's central business district. Its local government area is the City of Brimbank. At the 2011 Census, Kealba had a population of 3,164.
The name of the suburb is derived from the letters of two of its neighbouring suburbs, namely Keilor and St Albans.</t>
  </si>
  <si>
    <t>Kealba.svg</t>
  </si>
  <si>
    <t>Delahey</t>
  </si>
  <si>
    <t>Delahey is a suburb of Melbourne, Victoria, Australia, 20 kilometres (12 mi) north-west of Melbourne's central business district. Its local government area is the City of Brimbank. At the 2011 Census, Delahey had a population of 8,443.
Delahey originally contained several farming properties. The Government acquired the land in the mid-to-late 1980s for re-subdivision as mostly residential properties. The suburb is named after William Delahey, who whilst still a baby had arrived from Ireland with siblings and parents Henry Delahey and Mary (née Dodd) in June 1840. Mr. William Delahey had been connected with the Keilor Shire Council for eighteen years and was elected as president during the year 1882–83. The suburb's name was formally adopted in 1994.
Delahey is the home of the transmitter for the major Melbourne station of the Australian Broadcasting Corporation, 774 ABC Melbourne, with its 215-metre (705 ft) high guyed transmitter mast.</t>
  </si>
  <si>
    <t>Delahey.png</t>
  </si>
  <si>
    <t>Ballapur</t>
  </si>
  <si>
    <t>Ballapur is a town in the local government area of the Shire of Buloke, Victoria, Australia. The post office there opened as Ballapur State School in 1902, renamed Ballapur in 1907 and was closed on 10 March 1916.</t>
  </si>
  <si>
    <t>Ballapur.svg</t>
  </si>
  <si>
    <t>['https://upload.wikimedia.org/wikipedia/commons/2/20/Australia_Victoria_Buloke_Shire_location_map.svg', 'https://upload.wikimedia.org/wikipedia/en/0/0c/Red_pog.svg']</t>
  </si>
  <si>
    <t>Banyan</t>
  </si>
  <si>
    <t>Banyan is a locality in the Shire of Buloke, Victoria, Australia. The post office there opened on 1 October 1912 and was closed on 14 May 1946.</t>
  </si>
  <si>
    <t>Banyan.svg</t>
  </si>
  <si>
    <t>Berriwillock</t>
  </si>
  <si>
    <t>Boigbeat is a locality situated in The Mallee region. It is situated about 9 kilometres south east from Sea Lake and 11 kilometres north west from Berriwillock.
The place name Boigbeat is derived from the traditional Aboriginal word for the location which was Boigbeal with the word beal meaning "redgum" and referring to the only clump of gum trees for many miles.
Boigbeat Post Office opened on 1 July 1898 and closed in 1970.</t>
  </si>
  <si>
    <t>Berriwillock.png</t>
  </si>
  <si>
    <t>['https://upload.wikimedia.org/wikipedia/commons/f/ff/VIC_in_Australia_map.png', 'https://upload.wikimedia.org/wikipedia/commons/2/20/Australia_Victoria_Buloke_Shire_location_map.svg', 'https://upload.wikimedia.org/wikipedia/en/0/0c/Red_pog.svg']</t>
  </si>
  <si>
    <t>Bimbourie</t>
  </si>
  <si>
    <t>Bimbourie is a locality situated in the Mallee region. The place by road, is situated about 13 kilometres from Nandaly and 22 kilometres from Sea Lake, Victoria.
The place name Bimbourie is thought to be derived from the local Aboriginal word Bimbogrie meaning "well dug by Aborigines".
Bimbourie Post Office opened on 9 June 1911 and closed in 1914.</t>
  </si>
  <si>
    <t>Bimbourie.png</t>
  </si>
  <si>
    <t>Bamawm</t>
  </si>
  <si>
    <t>Lockington is a town in northern Victoria, Australia in the Shire of Campaspe local government area, 198 kilometres north of the state capital, Melbourne. At the 2011 census, Lockington had a population of 778, however the welcome sign to the town says 408 which is more plausible given the small population.</t>
  </si>
  <si>
    <t>Bamawm.jpg</t>
  </si>
  <si>
    <t>['https://upload.wikimedia.org/wikipedia/commons/2/21/Lockington_Hotel.JPG', 'https://upload.wikimedia.org/wikipedia/commons/5/52/Australia_Victoria_Campaspe_Shire_location_map.svg', 'https://upload.wikimedia.org/wikipedia/en/4/4a/Commons-logo.svg', 'https://upload.wikimedia.org/wikipedia/en/0/0c/Red_pog.svg']</t>
  </si>
  <si>
    <t>Colbinabbin</t>
  </si>
  <si>
    <t>The County of Rodney is one of the 37 counties of Victoria which are part of the cadastral divisions of Australia, used for land titles. It is located between the Goulburn River in the east, and the Campaspe River in the west, with a small part of the Murray River to the north. Puckapunyal is near its southern edge. The former electoral district of Rodney was in a similar area.</t>
  </si>
  <si>
    <t>Colbinabbin.png</t>
  </si>
  <si>
    <t>['https://upload.wikimedia.org/wikipedia/commons/8/8e/Rodney_Victoria.png']</t>
  </si>
  <si>
    <t>Corop</t>
  </si>
  <si>
    <t>Corop is a town in the Goulburn Valley region of Victoria, Australia. The town is in the Shire of Campaspe and on the Midland Highway, 178 kilometres (111 mi) north of the state capital, Melbourne. At the 2011 census, Corop and the surrounding area had a population of 269, while the town itself claims a population of 33.
Nearby the town is Lake Cooper and Greens Lake, both popular venues for aquatic activities. The town is home to as many holiday homes as permanent dwellings and the town is much larger in holiday times.
Corop Post Office opened on 1 January 1868.
</t>
  </si>
  <si>
    <t>Corop.jpg</t>
  </si>
  <si>
    <t>['https://upload.wikimedia.org/wikipedia/commons/f/f0/CoropGeneralStore.JPG', 'https://upload.wikimedia.org/wikipedia/commons/f/ff/VIC_in_Australia_map.png', 'https://upload.wikimedia.org/wikipedia/commons/5/52/Australia_Victoria_Campaspe_Shire_location_map.svg', 'https://upload.wikimedia.org/wikipedia/en/4/4a/Commons-logo.svg', 'https://upload.wikimedia.org/wikipedia/en/0/0c/Red_pog.svg']</t>
  </si>
  <si>
    <t>Echuca</t>
  </si>
  <si>
    <t>Echuca (/əˈtʃuːkə/ ə-CHOO-kə) is a town located on the banks of the Murray River and Campaspe River in Victoria, Australia. The border town of Moama is on the northern side of the Murray River in New South Wales. Echuca is the administrative centre and largest settlement in the Shire of Campaspe. As of the 2011 census, Echuca had a population of 13,708.
Echuca, an Aboriginal name meaning "Meeting of the Waters" is indicative of the role rivers have played in the town's existence. Echuca is situated close to the junction of the Goulburn, Campaspe and Murray Rivers. Its position at the closest point of the Murray to Melbourne contributed to its development as a thriving river port city during the 19th century.</t>
  </si>
  <si>
    <t>Echuca.jpg</t>
  </si>
  <si>
    <t>['https://upload.wikimedia.org/wikipedia/commons/1/19/EchucaCampaspeShireOffice.JPG', 'https://upload.wikimedia.org/wikipedia/commons/a/a7/PS_Pevensey.JPG', 'https://upload.wikimedia.org/wikipedia/commons/b/b2/EchucaWharf.JPG', 'https://upload.wikimedia.org/wikipedia/commons/2/27/Echuca-Moama_rail_bridge_Stevage.jpg', 'https://upload.wikimedia.org/wikipedia/commons/5/52/Australia_Victoria_Campaspe_Shire_location_map.svg', 'https://upload.wikimedia.org/wikipedia/en/4/4a/Commons-logo.svg', 'https://upload.wikimedia.org/wikipedia/en/0/0c/Red_pog.svg', 'https://upload.wikimedia.org/wikipedia/commons/1/1c/Wiki_letter_w_cropped.svg']</t>
  </si>
  <si>
    <t>Cockatoo</t>
  </si>
  <si>
    <t>Cockatoo is a town in Victoria, Australia, 48 km south-east of Melbourne's central business district. Its local government area is the Shire of Cardinia. At the 2011 Census, Cockatoo had a population of 4,400.
Cockatoo is named after Cockatoo Creek, which runs through the town, and which the town was previously named.</t>
  </si>
  <si>
    <t>Cockatoo.jpg</t>
  </si>
  <si>
    <t>['https://upload.wikimedia.org/wikipedia/en/d/d0/Bus_stop_on_Bailey_Road%2C_Cockatoo%2C_Victoria%2C_Australia_%282006%29.jpg', 'https://upload.wikimedia.org/wikipedia/commons/9/9c/Cockatoosign.jpg', 'https://upload.wikimedia.org/wikipedia/en/e/e7/Entrance_to_Wrights_Forest%2C_Cockatoo%2C_Victoria%2C_Australia.jpg', 'https://upload.wikimedia.org/wikipedia/commons/7/7d/Cockatoo102.jpg', 'https://upload.wikimedia.org/wikipedia/commons/1/1a/Australia_Victoria_metropolitan_Melbourne_location_map.svg', 'https://upload.wikimedia.org/wikipedia/en/0/0c/Red_pog.svg']</t>
  </si>
  <si>
    <t>Gembrook</t>
  </si>
  <si>
    <t>https://en.wikipedia.org/wiki/Gembrook,_Victoria</t>
  </si>
  <si>
    <t>Gembrook is a town in Victoria, Australia, 54 kilometres (34 mi) south-east of Melbourne's central business district. Its local government area is the Shire of Cardinia. At the 2011 Census, Gembrook had a population of 2,149.[1]
Gembrook is a popular destination for the residents of Melbourne as it is less than 1.5 hours drive from the city centre.</t>
  </si>
  <si>
    <t>https://upload.wikimedia.org/wikipedia/commons/2/21/6AatLakeside.jpg</t>
  </si>
  <si>
    <t>Gembrook.jpg</t>
  </si>
  <si>
    <t>Bunyip</t>
  </si>
  <si>
    <t>Bunyip North is a bounded rural locality in Victoria, Australia. Its local government area is the Shire of Cardinia.</t>
  </si>
  <si>
    <t>Bunyip.png</t>
  </si>
  <si>
    <t>['https://upload.wikimedia.org/wikipedia/commons/2/2c/Victoria_locator-MJC.png', 'https://upload.wikimedia.org/wikipedia/commons/9/92/Australia_Victoria_location_map.svg', 'https://upload.wikimedia.org/wikipedia/en/0/0c/Red_pog.svg']</t>
  </si>
  <si>
    <t>Garfield</t>
  </si>
  <si>
    <t>Garfield North is a bounded rural locality in Victoria, Australia. Its local government area is the Shire of Cardinia. At the 2011 Census, Garfield North had a population of 219.</t>
  </si>
  <si>
    <t>Garfield.png</t>
  </si>
  <si>
    <t>Clyde</t>
  </si>
  <si>
    <t>Clyde North is a suburb in Melbourne, Victoria, Australia, 47 km south-east of Melbourne's central business district. Its local government area is the City of Casey.
Clyde North is centred on the Berwick – Cranbourne Road and was the original Clyde township before it moved to the area around the railway station to the south.</t>
  </si>
  <si>
    <t>Clyde.png</t>
  </si>
  <si>
    <t>['https://upload.wikimedia.org/wikipedia/commons/2/2c/Victoria_locator-MJC.png']</t>
  </si>
  <si>
    <t>Hallam</t>
  </si>
  <si>
    <t>Hallam is a suburb in Melbourne, Victoria, Australia, 34 km south-east of Melbourne's central business district. Its local government area is the City of Casey. At the 2011 Census, Hallam had a population of 10,162.
The suburb has its own railway station.
Hallam is bounded by the South Gippsland Freeway in the west, Eumemmerring Creek and Hallam North Road in the north, a drain easement in the east, and Centre Road in the south.</t>
  </si>
  <si>
    <t>Hallam.svg</t>
  </si>
  <si>
    <t>Warneet</t>
  </si>
  <si>
    <t>Warneet is a town in Victoria, Australia, 54 km (34 mi) south-east of Melbourne's central business district at the head of the large bay of Western Port. Its local government area is the City of Casey. At the 2011 census, Warneet had a population of 466.
For education, most of the children go to Tooradin Primary School or Koo Wee Rup Secondary College.</t>
  </si>
  <si>
    <t>Warneet.jpg</t>
  </si>
  <si>
    <t>['https://upload.wikimedia.org/wikipedia/commons/2/20/Warneet_Jetty.jpg', 'https://upload.wikimedia.org/wikipedia/commons/2/2c/Victoria_locator-MJC.png', 'https://upload.wikimedia.org/wikipedia/en/4/4a/Commons-logo.svg']</t>
  </si>
  <si>
    <t>Harkaway</t>
  </si>
  <si>
    <t>Harkaway is a suburb in Melbourne, Victoria, Australia, 40 km south-east of Melbourne's central business district. Its local government area is the City of Casey. At the 2011 census, Harkaway had a population of 772.
The suburb is one which is home to many who wish to avoid the inner city clutter, yet remain relatively close to the city, and is characterised by its large distinguished homes and parkland.
Harkaway is located at the northeast corner of the City of Casey and is bounded by Robinson, Halleur and Harkaway Roads in the west, Boundary Road in the north, Cardinia Creek in the east, and by an irregular border with Berwick, Victoria below Dalton reserve in the south.</t>
  </si>
  <si>
    <t>Harkaway.jpg</t>
  </si>
  <si>
    <t>['https://upload.wikimedia.org/wikipedia/commons/4/4f/Harkaway-aerial.jpg', 'https://upload.wikimedia.org/wikipedia/commons/1/1a/Australia_Victoria_metropolitan_Melbourne_location_map.svg', 'https://upload.wikimedia.org/wikipedia/en/0/0c/Red_pog.svg']</t>
  </si>
  <si>
    <t>Adelaide Lead</t>
  </si>
  <si>
    <t>Adelaide Lead is a district in Victoria, Australia, site of a former settlement, located on Old Avoca Road, south-west of Maryborough, west of the Paddy Ranges State Park, in the Shire of Central Goldfields. Located on the northern slopes of the Central Highlands, 225 metres above sea level, the area is naturally characterised by Box-Ironbark forest. Remnants of aboriginal settlement include rock wells beside the Possum Gully Road.
Adelaide Lead began as a mining settlement, and covered about 3 miles (4.8 km) along the banks of Timor Creek. A state school operated from 1863 to 1954. The building, which still stands, was later used as a community hall in which Saturday night 'old time' dances were held until the late 1970s.
The area was in the eastern part of the Glenmona Pastoral Station, taken up by Isaac Moorson and Edmund McNeill in 1839 and officially established as Glenmona by Edmund McNeill and Charles Hall in 1845. In 1848 Glenmona controlled 62,080 acres (251.2 km2), grazing 12,000 sheep and 150 cattle. It was the second largest property in the area, centred on the Bet Bet Creek which provided permanent water. The property was owned by the Mills family from 1875 until 1995. When the property was sold in 1995 it comprised 1182 acres (478 hectares).
Gold was officially first discovered at Adelaide Lead in December 1854. Adelaide Lead is close to Daisy Hill where a shepherd on Glenmona station had discovered gold in 1848 and sold it in Melbourne. This discovery gained media attention, but pastoralists tried to keep any finds quiet for fear of the impact on their runs. Gold was again discovered at Daisy Hill in June 1852 and brought many prospectors into the area.
A major gold rush to Maryborough occurred from June 1854, although some miners had been working in the area from the previous December. The population grew from 150 to 1,300 in that month and from 7,000 to 20,000 in August 1854.
Three men, one of whom was William Howard, were camped on their way to the rush at Daisy Hill and found gold at Opossum Gully. As Howard came from Adelaide, he named the location Adelaide Lead.
The Adelaide Lead began as a rush of 60 diggers who pegged all of Opossum Gully. The lead was part of a long string of leads which stretched from north of Amherst through Opossum Gully in the south and via the Inkerman Lead to Alma, seven miles (11 km) to the north. The lead followed Timor Creek on the east side. There were two hotels – the Adelaide Hotel and the Junction Hotel and a Camp was established in July 1855 under the control of Phillip Champion de Crespigny, the gold commissioner appointed to oversee the Amherst gold district.
The Adelaide Lead goldfields were just a small part of a huge goldfield with very significant yields and large numbers of miners following the latest gold discoveries. Adelaide Lead was never formally gazetted as a township, it was only a postal district. At that time there were several other gazetted townships close by such as Amherst and Alma.
The initial gold discoveries were alluvial and a series of new finds and rushes opened up over seven miles (11 km) of rich alluvial field from Daisy Hill to Alma. The depth of the main lead was 70 feet (21 m). New ground continued to be discovered throughout the 50s. In1858 it was reported that up to 8 ounces of gold was recovered from a load of wash dirt (60 buckets). In March 1858 the Maryborough and District Advertiser reported that 9 oz of gold was gained from a load of wash dirt at Adelaide Lead. On 12 October 1858 a 22 oz nugget was reported as found at Adelaide Lead. A 25oz nugget was found at Adelaide Lead in June 1862. In October 1869 a 160oz nugget was found by Thomas Mole at a depth of 25feet.
The population fluctuated enormously in the gold rushes and reached over 6000 at one stage. Sometimes the population of the area was mainly Chinese diggers. In October 1855 there were three encampments of Chinese at Adelaide Lead, which were visited by Bernhard Smith, Acting Gold Receiver at Amherst, who had been made Protector to watch over the interests of the Chinese.
After the initial rush in 1855, numbers of miners at Adelaide Lead fluctuated and declined as the surface alluvial gold was exhausted. In 1860 the Croydon Reef was discovered and quartz mining commenced. The Croydon Reef mine yielded 26,000 oz of gold and the Federal Reef mine 5,000 oz. However, there were very few large deep lead mines in the area, unlike Talbot, Alma and Timor.
Prospectors remained in the district for many years, working the alluvial gullies and reefs. However discovery of gold in Western Australia later in the nineteenth century saw some of these miners move west.
The lack of permanent water in the area was a problem for both miners and farmers who took up the small blocks of land. The Timor Creek only flowed after rain and residents depended on wells, tanks and small dams.
Reports in a range of official documents record the following population numbers at Adelaide Lead: 1855 (June)- 6000, 1858 (Aug)- 2000, 1859 - 1055, 1861 - 405  1865 - 600  1923 - less than 100, 1974 - 50.
The 1861 Census return for Adelaide Lead, Blutchers Reef and adjoining gold workings showed a total population of 405 (275 males and 130 females). Only 100 people were born in Victoria, with 169 born in England, 41 in Scotland and 24 in Ireland. 35 were born in Germany. This census listed no people from China. The census listed occupations: 207 men engaged in alluvial sinking, 30 in gold puddling, 45 as diggers undefined, 10 in quartz crushing amalgam and gold quartz raising, 5 in trading, 5 carters, 2 labourers, 3 food and drinks, 184 domestics or children (58 male, 126 female). There were 107 children from 0 to 9 years, with 110 men and 34 women aged 25 to 34 years.</t>
  </si>
  <si>
    <t>Adelaide Lead.jpg</t>
  </si>
  <si>
    <t>['https://upload.wikimedia.org/wikipedia/commons/5/57/Ad.Lead_Railway_Station.jpg', 'https://upload.wikimedia.org/wikipedia/commons/2/2c/David%26Eliza%2C_Adelaide_Lead_-_abt.1895.jpg', 'https://upload.wikimedia.org/wikipedia/commons/0/0a/Adelaide_Lead_Post_Office_circa_1950.jpg', 'https://upload.wikimedia.org/wikipedia/commons/3/34/Australia_Victoria_Central_Goldfields_Shire_location_map.svg', 'https://upload.wikimedia.org/wikipedia/en/0/0c/Red_pog.svg', 'https://upload.wikimedia.org/wikipedia/en/9/99/Question_book-new.svg']</t>
  </si>
  <si>
    <t>Alma</t>
  </si>
  <si>
    <t>Alma is a town in Victoria, Australia, along the Maryborough – St Arnaud Road, west of Maryborough. In the 2006 census, Alma and the surrounding area had a population of 692.
Alma began as a gold-mining settlement and was named after the Battle of Alma in the Crimean War. It was surveyed in 1860, the Post Office opening on 1 July 1861. (closed 1969), and proclaimed in 1891. It had a peak population of 2,109.</t>
  </si>
  <si>
    <t>Alma.png</t>
  </si>
  <si>
    <t>['https://upload.wikimedia.org/wikipedia/commons/f/ff/VIC_in_Australia_map.png', 'https://upload.wikimedia.org/wikipedia/commons/3/34/Australia_Victoria_Central_Goldfields_Shire_location_map.svg', 'https://upload.wikimedia.org/wikipedia/en/0/0c/Red_pog.svg']</t>
  </si>
  <si>
    <t>Amherst</t>
  </si>
  <si>
    <t>Amherst a town in Victoria, Australia is now located in what is known as the Shire of Central Goldfields, northwest of Talbot. The town's location now resembles an uneven paddock of some 10 acres (40,000 m2), but has little showing of its startling and significant historical prevalence. The town began as a mining settlement which was referred to as Daisy Hill, or sometimes Daisy Hill Creek, and extended throughout the village. After a discovery of gold during the Gold Rush of 1853, the location became known as an extremely rich goldfield soon thereafter. Prior to this discovery, Daisy Hill had gained a particular notoriety, due to an illegal gold rush in February 1849, that was based solely upon the spurious claims made by on Thomas "Tommy" Chapman, a shepherd and former Parkhurst prison delinquent. It has been said that Chapman sold a gold nugget substantial in size, and relative to that of an adult hand, to a Melbourne Jeweller, Mr. Bretani from Collins Street. Soon after this alleged sale, Chapman mysteriously vanished. Much confusion surrounds where Chapman actually found the nugget, or if in fact, he stole it, according to the March 1849 issue of the Maitland Chronicle newspaper. As for his disappearance, a number of shepherds used the alias of Thomas Chapman.
The two principal colonial towns of Geelong and Melbourne were involved in the gold fever hype, since the California rush had also started, with the discovery of Daisy Hill, as was reported in local newspapers between February and March 1849. Because the actual location of Daisy Hill is still unknown, it often gets confused with a land division nearby in the Paddy Ranges known as the Daisy Hill Block, which was an earlier squatter survey lease in the Pyrenees. In addition to this, the Colonial Police Troopers were stationed at a place that had been widely known to be to referred to as Daisy Hill in 1849, which is located on the highway to Maryborough. However, newspapers of the period often loosely referred to Cluned Station, some 10 miles (16 km) east as the "Pyrenees".
The village name actually comes from a mining camp which saw tens of thousands of miners rush the area, and changed the name from Daisy Hill to Amherst in 1855, after the area was surveyed. With a Post Office opening in January 1856, (closed 1963), Amherst eventually became a municipality in 1858, which included the town of Talbot (formerly known as Back Creek, for rioting miners in 1855).
Talbot increased in size and eventually replaced Amherst as the municipality. Much of the original township has been destroyed by bushfire, and little remains other than the Amherst Cemetery. Due to years of isolation, time stood still for Talbot as it exhibits the charm of restored buildings dating back to its thriving heyday.</t>
  </si>
  <si>
    <t>Amherst.jpg</t>
  </si>
  <si>
    <t>['https://upload.wikimedia.org/wikipedia/commons/0/05/AmherstCemetery.JPG', 'https://upload.wikimedia.org/wikipedia/commons/3/34/Australia_Victoria_Central_Goldfields_Shire_location_map.svg', 'https://upload.wikimedia.org/wikipedia/en/4/4a/Commons-logo.svg', 'https://upload.wikimedia.org/wikipedia/en/0/0c/Red_pog.svg', 'https://upload.wikimedia.org/wikipedia/en/9/99/Question_book-new.svg']</t>
  </si>
  <si>
    <t>Bung Bong</t>
  </si>
  <si>
    <t>Bung Bong is a town in Victoria near the rural towns of Avoca and Maryborough. It is divided in half with one half in Pyrenees Shire and the other half in Shire of Central Goldfields. The Bet Bet Creek runs through the middle of Bung Bong and then into the Loddon River.
Bung Bong has a large range of native flora and fauna, with a large area of State Forest and Nature Conservation Reserves around it and making it an ideal area for bush walkers.
The disused Anglican Church on the Pyrenees Highway is a popular stopping place for caravans.
The old Glenmona Bridge over Bet Bet Creek was built in 1871 and is the third oldest of its type in Victoria. Its location is directly south of the new bridge over the Bet Bet on the Pyrenees Highway.
Bung Bong Post Office opened on 1 February 1864 and closed in 1961.</t>
  </si>
  <si>
    <t>Bung Bong.png</t>
  </si>
  <si>
    <t>Alvie</t>
  </si>
  <si>
    <t>Alvie is a small town in Victoria, Australia. It is located along Baynes Road, in the Colac Otway Shire, north-west of Colac. It was named after a Scottish town of the same name, which was the birthplace of James Macpherson Grant, the Minister of Lands. It is situated in what became a rich dairying, potato and onion growing area.
A Post Office at Alvie opened on 27 June 1894  and was closed in 1978.
A railway branch line to Alvie from Colac was opened in 1923, mainly to assist the development of soldier settlement in the area after World War I. The line closed in 1954.
Alvie has an Australian rules football team competing in the Colac &amp; District Football League.</t>
  </si>
  <si>
    <t>Alvie.png</t>
  </si>
  <si>
    <t>['https://upload.wikimedia.org/wikipedia/commons/f/ff/VIC_in_Australia_map.png', 'https://upload.wikimedia.org/wikipedia/commons/9/93/Australia_Victoria_Colac_Otway_Shire_location_map.svg', 'https://upload.wikimedia.org/wikipedia/en/0/0c/Red_pog.svg']</t>
  </si>
  <si>
    <t>Apollo Bay</t>
  </si>
  <si>
    <t>Apollo Bay is a coastal town in southwestern Victoria, Australia. It is situated on the eastern side of Cape Otway, along the edge of the Barham River and on the Great Ocean Road, in the Colac Otway Shire. The town had a population of 1,095 at the 2011 Australian census.
It is now a tourist destination, though it is smaller and quieter than other nearby places such as Lorne. It is also host to the annual Apollo Bay Music Festival and the Great Ocean Sports Festival.
In winter to spring, southern right whales come to the area mainly to breed, to give birth their calves, and to raise them in the warmer, calm waters of South Australia during their migration season. Less frequently, humpback whales can be seen off the coast.</t>
  </si>
  <si>
    <t>Apollo Bay.jpg</t>
  </si>
  <si>
    <t>['https://upload.wikimedia.org/wikipedia/commons/5/5a/Apollo_Bay_from_Mariners_Lookout.jpg', 'https://upload.wikimedia.org/wikipedia/commons/7/73/Coastine_golf_australia.jpg', 'https://upload.wikimedia.org/wikipedia/commons/1/1f/Amphitrite_Australiastamp.jpg', 'https://upload.wikimedia.org/wikipedia/commons/2/2a/Apollo_Bay%2C_Vic_during_GVBR_Pano_jjron_03.12.2009.jpg', 'https://upload.wikimedia.org/wikipedia/en/5/58/Marriner%27s_Falls_Apollo_Bay.jpg', 'https://upload.wikimedia.org/wikipedia/commons/9/93/Australia_Victoria_Colac_Otway_Shire_location_map.svg', 'https://upload.wikimedia.org/wikipedia/en/4/4a/Commons-logo.svg', 'https://upload.wikimedia.org/wikipedia/commons/d/dd/Wikivoyage-Logo-v3-icon.svg', 'https://upload.wikimedia.org/wikipedia/en/0/0c/Red_pog.svg', 'https://upload.wikimedia.org/wikipedia/en/4/48/Folder_Hexagonal_Icon.svg', 'https://upload.wikimedia.org/wikipedia/en/9/99/Question_book-new.svg']</t>
  </si>
  <si>
    <t>Beeac</t>
  </si>
  <si>
    <t>Beeac is a town in the Western District of Victoria, Australia. The town is located on the shore of the hyper-saline Lake Beeac in the Colac Otway Shire local government area, 160 kilometres south of the state capital, Melbourne. At the 2006 census, Beeac had a population of 204.</t>
  </si>
  <si>
    <t>Beeac.jpg</t>
  </si>
  <si>
    <t>['https://upload.wikimedia.org/wikipedia/commons/1/17/BeeacMainStreet.JPG', 'https://upload.wikimedia.org/wikipedia/commons/f/ff/VIC_in_Australia_map.png', 'https://upload.wikimedia.org/wikipedia/commons/9/93/Australia_Victoria_Colac_Otway_Shire_location_map.svg', 'https://upload.wikimedia.org/wikipedia/en/4/4a/Commons-logo.svg', 'https://upload.wikimedia.org/wikipedia/en/0/0c/Red_pog.svg']</t>
  </si>
  <si>
    <t>Beech Forest</t>
  </si>
  <si>
    <t>Beech Forest is a town in Victoria, Australia. The area of Beech Forest is largely used for potato farming.
The town was named after the many myrtle beech trees of the area. Beech Forest Post Office opened on 10 May 1890 and closed in 1994. 
The town had a railway station on the Crowes railway line from 1902 until 1962. Much of the route of the old railway has been converted to the Old Beechy Rail Trail, via which cyclists and walkers can travel 45 kilometres (28 mi) between Beech Forest and Colac.
Cliff Young, winner of the 1983 Westfield Sydney to Melbourne Ultra Marathon at the age of 61, lived in Beech Forest.</t>
  </si>
  <si>
    <t>Beech Forest.jpg</t>
  </si>
  <si>
    <t>['https://upload.wikimedia.org/wikipedia/commons/b/ba/Beech_Forest_Main_Street_001.JPG', 'https://upload.wikimedia.org/wikipedia/commons/f/ff/VIC_in_Australia_map.png', 'https://upload.wikimedia.org/wikipedia/commons/9/93/Australia_Victoria_Colac_Otway_Shire_location_map.svg', 'https://upload.wikimedia.org/wikipedia/en/4/4a/Commons-logo.svg', 'https://upload.wikimedia.org/wikipedia/en/0/0c/Red_pog.svg', 'https://upload.wikimedia.org/wikipedia/en/9/99/Question_book-new.svg']</t>
  </si>
  <si>
    <t>Camperdown</t>
  </si>
  <si>
    <t>Camperdown /ˈkæmpədaʊn/ is a historically significant rural town in southwestern Victoria, Australia, 194 kilometres (121 mi) west of the state capital, Melbourne. At the 2011 census, Camperdown had a population of 3,463.</t>
  </si>
  <si>
    <t>Camperdown.jpg</t>
  </si>
  <si>
    <t>['https://upload.wikimedia.org/wikipedia/commons/6/67/Lake_Bullen_Merri_at_Sunset.jpg', 'https://upload.wikimedia.org/wikipedia/commons/6/6b/Camperdown_main_street.jpg', 'https://upload.wikimedia.org/wikipedia/commons/5/51/Australia_Victoria_Corangamite_Shire_location_map.svg', 'https://upload.wikimedia.org/wikipedia/en/4/4a/Commons-logo.svg', 'https://upload.wikimedia.org/wikipedia/en/0/0c/Red_pog.svg']</t>
  </si>
  <si>
    <t>Cobden</t>
  </si>
  <si>
    <t>Cobden /ˈkɒbdən/ is a town located 210 kilometres southwest of Melbourne, Victoria, Australia named in honour of Richard Cobden. At the 2006 census, Cobden had a population of 1813. At the 2001 census, Cobden had a population of 1419.</t>
  </si>
  <si>
    <t>Cobden.jpg</t>
  </si>
  <si>
    <t>['https://upload.wikimedia.org/wikipedia/commons/3/3b/CobdenFonterraPlant.JPG', 'https://upload.wikimedia.org/wikipedia/commons/5/51/Australia_Victoria_Corangamite_Shire_location_map.svg', 'https://upload.wikimedia.org/wikipedia/en/4/4a/Commons-logo.svg', 'https://upload.wikimedia.org/wikipedia/en/0/0c/Red_pog.svg']</t>
  </si>
  <si>
    <t>Derrinallum</t>
  </si>
  <si>
    <t>Lismore is a town in Victoria, Australia, located on the Hamilton Highway 170 kilometres (106 mi) west of Melbourne. It is part of the Corangamite Shire local government area. The town is located at a point equidistant from Geelong and Warrnambool. At the 2006 census, Lismore had a population of 513. At the 2001 census, Lismore had a population of 262.</t>
  </si>
  <si>
    <t>Derrinallum.jpg</t>
  </si>
  <si>
    <t>['https://upload.wikimedia.org/wikipedia/commons/a/a8/LismoreHotel2010.JPG', 'https://upload.wikimedia.org/wikipedia/commons/5/51/Australia_Victoria_Corangamite_Shire_location_map.svg', 'https://upload.wikimedia.org/wikipedia/en/4/4a/Commons-logo.svg', 'https://upload.wikimedia.org/wikipedia/en/0/0c/Red_pog.svg']</t>
  </si>
  <si>
    <t>Foxhow</t>
  </si>
  <si>
    <t>Foxhow is a locality in Victoria, Australia, located 200 km south-west of Melbourne in an agricultural area at the northern end of Lake Corangamite.
Foxhow Post Office opened around 1902 and closed in 1959 although an earlier office had a brief existence around 1870.</t>
  </si>
  <si>
    <t>Foxhow.png</t>
  </si>
  <si>
    <t>['https://upload.wikimedia.org/wikipedia/commons/f/ff/VIC_in_Australia_map.png', 'https://upload.wikimedia.org/wikipedia/commons/5/51/Australia_Victoria_Corangamite_Shire_location_map.svg', 'https://upload.wikimedia.org/wikipedia/en/0/0c/Red_pog.svg']</t>
  </si>
  <si>
    <t>Reservoir</t>
  </si>
  <si>
    <t>Preston</t>
  </si>
  <si>
    <t>The City of Preston was a local government area about 11 kilometres (7 mi) north-northeast of Melbourne, the state capital of Victoria, Australia. The city covered an area of 37.05 square kilometres (14.31 sq mi), and existed from 1871 until 1994.</t>
  </si>
  <si>
    <t>Preston.png</t>
  </si>
  <si>
    <t>['https://upload.wikimedia.org/wikipedia/commons/9/97/Old_lga_Preston.png', 'https://upload.wikimedia.org/wikipedia/commons/1/17/Prestoncitylogo.jpg']</t>
  </si>
  <si>
    <t>Kingsbury</t>
  </si>
  <si>
    <t>Kingsbury is a suburb of Melbourne, Victoria, Australia, 14 km north-east from Melbourne's Central Business District. Its local government area is the City of Darebin. At the 2011 Census, Kingsbury had a population of 3,362.
The suburb was named after Bruce Kingsbury VC, who died in Papua New Guinea during the Second World War.
Kingsbury is an established suburb with the majority of homes established in the 1960s from either weatherboard or brick. Recently there has been an increased number of new housing developments in the area with Kingsbury following close trend from neighbouring suburbs Reservoir and Preston largely due to the large block land size and close proximity to public transport and Melbourne CBD. The suburb of Kingsbury previously had a golf course running through it before being built over in the 1960s for new housing developments. One side of Kingsbury's street names are made up of golfing terms; Green Avenue, Eagle Avenue, Flag Street, Bunker Avenue, Club Avenue, Golf Avenue, and The Fairway. The other half of Kingsbury's street names reference famous poets from across the world; Lowell Avenue, Whittier Street, Scott Grove, Bradshaw Street, and Keats Avenue.</t>
  </si>
  <si>
    <t>Kingsbury.svg</t>
  </si>
  <si>
    <t>['https://upload.wikimedia.org/wikipedia/commons/1/1a/Australia_Victoria_metropolitan_Melbourne_location_map.svg', 'https://upload.wikimedia.org/wikipedia/en/0/0c/Red_pog.svg', 'https://upload.wikimedia.org/wikipedia/commons/a/a4/Text_document_with_red_question_mark.svg', 'https://upload.wikimedia.org/wikipedia/en/9/99/Question_book-new.svg']</t>
  </si>
  <si>
    <t>Thornbury</t>
  </si>
  <si>
    <t>Thornbury ( original pronunciation ) is a suburb of Melbourne, Victoria, Australia, 7 km north of Melbourne's Central Business District. Its local government area is the City of Darebin. At the 2011 census, Thornbury had a population of 17,434. Thornbury is bordered by the Merri Creek to the west, and the Darebin Creek to the east. The heart of Thornbury is known as Thornbury Village, and is located at the centre of Thornbury at the intersection of High Street and Normanby Avenue/Clarendon Street.
Thornbury is shaped as a thin strip of land sandwiched between Northcote and Preston. Its east-west width being over six times greater than its north-south width. For 111 years Thornbury was part of the former City of Northcote Local Government Area, which existed from 1883 until June 1994. As such, Thornbury is universally understood to be a demographic and commercial satellite of Northcote, along with Westgarth, although the latter does not have its own postcode. Whilst both Westgarth and Thornbury each have their own distinct central hub, unlike Westgarth, the majority of Thornbury is too far away from its centre for the whole of Thornbury to ever be able to develop its own separate identity.</t>
  </si>
  <si>
    <t>Thornbury.ogg</t>
  </si>
  <si>
    <t>['https://upload.wikimedia.org/wikipedia/commons/e/e9/Thornbury%2C_Victoria_pronunciation.ogg', 'https://upload.wikimedia.org/wikipedia/commons/1/1a/Australia_Victoria_metropolitan_Melbourne_location_map.svg', 'https://upload.wikimedia.org/wikipedia/en/0/0c/Red_pog.svg', 'https://upload.wikimedia.org/wikipedia/commons/8/8a/Loudspeaker.svg']</t>
  </si>
  <si>
    <t>Anglers Rest</t>
  </si>
  <si>
    <t>Anglers Rest is a locality in Victoria, Australia. It is on the Omeo Highway, 28.5 kilometres (17.7 mi) north of Omeo in the Shire of East Gippsland, almost totally surrounded by the Alpine National Park. At the 2006 census, Anglers Rest had a nominal population, being counted as part of Omeo.</t>
  </si>
  <si>
    <t>Anglers Rest.jpg</t>
  </si>
  <si>
    <t>['https://upload.wikimedia.org/wikipedia/commons/5/52/Omeo_Hwy_crossing_the_Cobungra_River_at_Anglers_Rest%2C_Vic%2C_jjron%2C_6.06.2009.jpg', 'https://upload.wikimedia.org/wikipedia/commons/a/a0/2003_Bushfires_aftermath_near_Anglers_Rest.jpg', 'https://upload.wikimedia.org/wikipedia/commons/4/49/Blue_Duck_Inn_on_the_Omeo_Hwy%2C_Anglers_Rest%2C_Vic%2C_jjron%2C_6.06.2009.jpg', 'https://upload.wikimedia.org/wikipedia/commons/9/95/Anglers_Rest_Camping_Area%2C_Anglers_Rest%2C_Vic%2C_jjron%2C_6.06.2009.jpg', 'https://upload.wikimedia.org/wikipedia/commons/5/55/Australia_Victoria_East_Gippsland_Shire_location_map.svg', 'https://upload.wikimedia.org/wikipedia/en/4/4a/Commons-logo.svg', 'https://upload.wikimedia.org/wikipedia/en/0/0c/Red_pog.svg']</t>
  </si>
  <si>
    <t>Bairnsdale</t>
  </si>
  <si>
    <t>Bairnsdale Airport (IATA: BSJ, ICAO: YBNS) is located 4 nautical miles (7.4 km; 4.6 mi) south west of Bairnsdale, Victoria, Australia, off the Princes Highway.
It was originally RAAF Station Bairnsdale, which was a training establishment formed during World War II. No. 1 Operational Training Unit (1OTU) and the General Reconnaissance School (GRS) were based there during the war years.</t>
  </si>
  <si>
    <t>Bairnsdale.png</t>
  </si>
  <si>
    <t>['https://upload.wikimedia.org/wikipedia/commons/6/68/Aviacionavion.png', 'https://upload.wikimedia.org/wikipedia/commons/9/92/Australia_Victoria_location_map.svg', 'https://upload.wikimedia.org/wikipedia/commons/c/c5/Airplane_silhouette.svg', 'https://upload.wikimedia.org/wikipedia/commons/4/49/Airport_symbol.svg', 'https://upload.wikimedia.org/wikipedia/commons/0/08/Flag_of_Victoria_%28Australia%29.svg']</t>
  </si>
  <si>
    <t>Bemm River</t>
  </si>
  <si>
    <t>Bemm River is a township and locality in the East Gippsland region of Victoria, Australia. At the 2011 census, Bemm River and the surrounding area had a population of 287.</t>
  </si>
  <si>
    <t>Bemm River.jpg</t>
  </si>
  <si>
    <t>['https://upload.wikimedia.org/wikipedia/commons/e/e7/DarkSunset2.jpg', 'https://upload.wikimedia.org/wikipedia/commons/f/ff/VIC_in_Australia_map.png', 'https://upload.wikimedia.org/wikipedia/commons/5/55/Australia_Victoria_East_Gippsland_Shire_location_map.svg', 'https://upload.wikimedia.org/wikipedia/en/0/0c/Red_pog.svg']</t>
  </si>
  <si>
    <t>Benambra</t>
  </si>
  <si>
    <t>Benambra is a small town 28 kilometres (17 mi) north-east of Omeo and 430 kilometres (267 mi) east of the state capital Melbourne, in the Australian Alps of East Gippsland, Victoria, Australia. Nearby towns include Swifts Creek, Ensay, and the major town of Bairnsdale. At the 2006 census, Benambra and the surrounding area had a population of 265.</t>
  </si>
  <si>
    <t>Benambra.jpg</t>
  </si>
  <si>
    <t>['https://upload.wikimedia.org/wikipedia/commons/d/db/Boating-on-Lake-Omeo%2C-Benambra-1892.jpg', 'https://upload.wikimedia.org/wikipedia/commons/0/01/Benambra%26OmeoPlains-from-MtBlowhard.jpg', 'https://upload.wikimedia.org/wikipedia/commons/f/f0/Benambra-Pub%26MainStreet.jpg', 'https://upload.wikimedia.org/wikipedia/commons/a/ac/Benambra-PresbyterianChurch-1905.jpg', 'https://upload.wikimedia.org/wikipedia/commons/a/a3/1961EK-Holden_Benambra%2CVic.jpg', 'https://upload.wikimedia.org/wikipedia/commons/e/e1/Benambra-Hotel-from-Gibbo-St.jpg', 'https://upload.wikimedia.org/wikipedia/commons/b/b1/Benambra-RoadSignage.jpg', 'https://upload.wikimedia.org/wikipedia/commons/4/4c/View_from_mcmillans_lookout_at_dusk02.jpg', 'https://upload.wikimedia.org/wikipedia/commons/5/55/Australia_Victoria_East_Gippsland_Shire_location_map.svg', 'https://upload.wikimedia.org/wikipedia/en/4/4a/Commons-logo.svg', 'https://upload.wikimedia.org/wikipedia/en/0/0c/Red_pog.svg']</t>
  </si>
  <si>
    <t>Langwarrin</t>
  </si>
  <si>
    <t>Langwarrin is a semi rural suburb on the urban fringe of Melbourne, Victoria, Australia, 42 km south-east from Melbourne's central business district. Its local government area is Frankston City. At the 2011 census, Langwarrin had a population of 21,371.
Langwarrin is bounded in the north generally by Valley Road, in the east by Dandenong-Hastings Road, in the south by Robinsons Road and in the west by the route of the proposed extension of the Mornington Peninsula Freeway and by McClelland Drive to the north of the suburb.</t>
  </si>
  <si>
    <t>Langwarrin.jpg</t>
  </si>
  <si>
    <t>['https://upload.wikimedia.org/wikipedia/commons/5/5d/Inge-King-Jabaroo-1984-85-photo-2009-05-b.jpg', 'https://upload.wikimedia.org/wikipedia/commons/1/1a/Australia_Victoria_metropolitan_Melbourne_location_map.svg', 'https://upload.wikimedia.org/wikipedia/en/0/0c/Red_pog.svg']</t>
  </si>
  <si>
    <t>Frankston</t>
  </si>
  <si>
    <t>Frankston South is a suburb in Melbourne, Victoria, Australia, 43 km south-east of Melbourne city centre. Its local government area is the City of Frankston. According to the 2006 Census, Frankston South had a population of 17,360.
Sharing the same postcode as Frankston (3199), it is a separate suburb.</t>
  </si>
  <si>
    <t>Frankston.jpg</t>
  </si>
  <si>
    <t>['https://upload.wikimedia.org/wikipedia/en/6/64/Frankstonsouthrooftops01.jpg', 'https://upload.wikimedia.org/wikipedia/commons/1/1a/Australia_Victoria_metropolitan_Melbourne_location_map.svg', 'https://upload.wikimedia.org/wikipedia/en/0/0c/Red_pog.svg']</t>
  </si>
  <si>
    <t>Karingal</t>
  </si>
  <si>
    <t>https://en.wikipedia.org/wiki/Karingal,_Victoria</t>
  </si>
  <si>
    <t>Karingal is a locality within the suburb of Frankston located inMelbourne, Victoria in Australia. It is in the local government area of theCity of Frankston.</t>
  </si>
  <si>
    <t>https://upload.wikimedia.org/wikipedia/commons/4/4f/Frankston_railway_station_entrance.jpg</t>
  </si>
  <si>
    <t>Karingal.jpg</t>
  </si>
  <si>
    <t>Carrum Downs</t>
  </si>
  <si>
    <t>Carrum Downs is a suburb in Melbourne, Victoria, Australia, 36 km south-east from Melbourne's central business district. Its local government area is the City of Frankston. At the 2006 Census, Carrum Downs had a population of 17,213.
Prior to December 1994 the majority of Carrum Downs was within the City of Cranbourne. However, after statewide local government reform, the suburb was moved to be part of a new, larger City of Frankston
In late 2006, RealEstatesource compiled a list of the top ten performing suburbs in Melbourne, Carrum Downs was ranked fourth with property showing a 94.4% median value increase since the real estate market's 'peak' of 2001. In January 2008, the 'Your Investment Property' periodical published an article on Carrum Downs, predicting an increased demand for residential and commercial property in the area, following the completion of the Eastlink project in June 2008.</t>
  </si>
  <si>
    <t>Carrum Downs.jpg</t>
  </si>
  <si>
    <t>['https://upload.wikimedia.org/wikipedia/en/5/50/Carrum-downs-tennis-club.jpg', 'https://upload.wikimedia.org/wikipedia/en/5/50/View-from-carrum-downs-of-dandenong-ranges.jpg', 'https://upload.wikimedia.org/wikipedia/en/2/20/Rotary-park-carrum-downs.jpg', 'https://upload.wikimedia.org/wikipedia/en/1/16/Shri-shiva-vishnu-temple.jpg', 'https://upload.wikimedia.org/wikipedia/en/0/0d/Carrum-downs-regional-shopping-centre.jpg', 'https://upload.wikimedia.org/wikipedia/commons/c/cb/Carving_on_the_doors_of_Shiva_Vishnu_Temple_in_Victoria_Australia.jpg', 'https://upload.wikimedia.org/wikipedia/commons/1/1a/Australia_Victoria_metropolitan_Melbourne_location_map.svg', 'https://upload.wikimedia.org/wikipedia/en/0/0c/Red_pog.svg']</t>
  </si>
  <si>
    <t>Cohuna</t>
  </si>
  <si>
    <t>For the Central American palm tree see Attalea cohune.
Cohuna /koʊˈhuːnə/ is a town situated 274 kilometres (170 mi) north of Melbourne, on the Murray Valley Highway, in northern Victoria, Australia. At the 2011 census, Cohuna had a population of 2,313.</t>
  </si>
  <si>
    <t>Cohuna.jpg</t>
  </si>
  <si>
    <t>['https://upload.wikimedia.org/wikipedia/commons/4/48/CohunaWaterTower.JPG', 'https://upload.wikimedia.org/wikipedia/commons/4/48/CohunaGunbowerCreek.JPG', 'https://upload.wikimedia.org/wikipedia/commons/2/29/Australia_Victoria_Gannawarra_Shire_location_map.svg', 'https://upload.wikimedia.org/wikipedia/en/4/4a/Commons-logo.svg', 'https://upload.wikimedia.org/wikipedia/en/0/0c/Red_pog.svg', 'https://upload.wikimedia.org/wikipedia/en/9/99/Question_book-new.svg']</t>
  </si>
  <si>
    <t>Kerang</t>
  </si>
  <si>
    <t>Kerang is a rural town on the Loddon River in northern Victoria in Australia. It is the commercial centre to an irrigation district based on livestock, horticulture, lucerne and grain. It is located 279 kilometres (173 mi) north-west of Melbourne on the Murray Valley Highway a few kilometres north of its intersection with the Loddon Valley Highway, elevation 78 metres (256 ft). At the 2011 census, Kerang had a population of 3,872. Kerang is believed to be an Aboriginal word for Cockatoo.</t>
  </si>
  <si>
    <t>Kerang.jpg</t>
  </si>
  <si>
    <t>['https://upload.wikimedia.org/wikipedia/commons/2/2a/KerangMainStreet.JPG', 'https://upload.wikimedia.org/wikipedia/commons/e/e2/Kerang_location_map_in_Victoria.PNG', 'https://upload.wikimedia.org/wikipedia/commons/2/29/Australia_Victoria_Gannawarra_Shire_location_map.svg', 'https://upload.wikimedia.org/wikipedia/en/4/4a/Commons-logo.svg', 'https://upload.wikimedia.org/wikipedia/en/0/0c/Red_pog.svg']</t>
  </si>
  <si>
    <t>Koondrook</t>
  </si>
  <si>
    <t>Koondrook (/ˈkuːndrʊk/ KOON-druuk) is a town situated on the Murray River, Victoria, Australia. The town is located in the Shire of Gannawarra local government area, 301 kilometres (187 mi) north west of the state capital, Melbourne. At the 2011 census, Koondrook had a population of 769.</t>
  </si>
  <si>
    <t>Koondrook.jpg</t>
  </si>
  <si>
    <t>['https://upload.wikimedia.org/wikipedia/commons/3/33/KoondrookMainStreet.JPG', 'https://upload.wikimedia.org/wikipedia/commons/2/29/Australia_Victoria_Gannawarra_Shire_location_map.svg', 'https://upload.wikimedia.org/wikipedia/en/4/4a/Commons-logo.svg', 'https://upload.wikimedia.org/wikipedia/en/0/0c/Red_pog.svg']</t>
  </si>
  <si>
    <t>Leitchville</t>
  </si>
  <si>
    <t>Leitchville is a town in northern Victoria, Australia. The town is in the Shire of Gannawarra local government area, 262  kilometres from the state capital, Melbourne. At the 2011 census, Leitchville had a population of 619.</t>
  </si>
  <si>
    <t>Leitchville.jpg</t>
  </si>
  <si>
    <t>['https://upload.wikimedia.org/wikipedia/commons/a/a6/LeitchvilleMurrayGoulburnPlant.JPG', 'https://upload.wikimedia.org/wikipedia/commons/2/29/Australia_Victoria_Gannawarra_Shire_location_map.svg', 'https://upload.wikimedia.org/wikipedia/en/4/4a/Commons-logo.svg', 'https://upload.wikimedia.org/wikipedia/en/0/0c/Red_pog.svg']</t>
  </si>
  <si>
    <t>Bentleigh</t>
  </si>
  <si>
    <t>East Bentleigh is a suburb in Melbourne, Victoria, Australia. Its local government area is the City of Glen Eira. At the 2011 Census, Bentleigh East had a population of 25,925.</t>
  </si>
  <si>
    <t>Bentleigh.svg</t>
  </si>
  <si>
    <t>Caulfield</t>
  </si>
  <si>
    <t>Caulfield is a suburb of Melbourne, Victoria, Australia, 12 kilometres (7.5 mi) south-east of Melbourne's central business district. Its local government area is the City of Glen Eira. At the 2011 Census, Caulfield had a population of 5,160.
It is bounded by Kooyong Road in the west, Glen Eira Road in the north, Glen Huntly Road in the south and Booran Road in the east.
Caulfield is best known as the location of Caulfield Racecourse and the Caulfield campus of Monash University.</t>
  </si>
  <si>
    <t>Caulfield.svg</t>
  </si>
  <si>
    <t>Carnegie</t>
  </si>
  <si>
    <t>Carnegie is a suburb in Melbourne, Victoria, Australia, 12 km south-east from Melbourne's central business district. Its local government area is the City of Glen Eira. At the 2011 Census, Carnegie had a population of 16,299. Its postcode is 3163.
The suburb's main shopping precinct is on Koornang Road, between Dandenong Road and Neerim Road.
Originally called Rosstown, after William Murray Ross, a prominent property developer and entrepreneur, a name change came about due to Ross' failed speculative developments and in 1909 it was renamed Carnegie in an ultimately unsuccessful attempt to secure funds for a library from the philanthropist Andrew Carnegie.
</t>
  </si>
  <si>
    <t>Carnegie.jpg</t>
  </si>
  <si>
    <t>['https://upload.wikimedia.org/wikipedia/en/4/4a/Rosstown_sugarworks_-_Melbourne.jpg', 'https://upload.wikimedia.org/wikipedia/en/5/5e/Carnegie%2C_Princes_Hwy.jpg', 'https://upload.wikimedia.org/wikipedia/commons/b/be/Carnegie_Station_2009.JPG', 'https://upload.wikimedia.org/wikipedia/en/9/90/Carnegie_Princes_Entertainment_Centre.jpg', 'https://upload.wikimedia.org/wikipedia/commons/1/1a/Australia_Victoria_metropolitan_Melbourne_location_map.svg', 'https://upload.wikimedia.org/wikipedia/en/0/0c/Red_pog.svg']</t>
  </si>
  <si>
    <t>Brighton East</t>
  </si>
  <si>
    <t>Brighton East.png</t>
  </si>
  <si>
    <t>Allestree</t>
  </si>
  <si>
    <t>Allestree /ˈæləztri/ is a small town in Victoria, Australia. It is located along the Princes Highway, north-east of Portland. At the 2006 census, Allestree and the surrounding area had a population of 316.
Allestree is named after Allestree in Derbyshire, England. Allestree Post Office opened on 9 August 1907 (replacing nearby Bolwarra) and closed in 1971.
Within the locality of Allestree is the Convincing Ground where a massacre of aborigines is alleged to have taken place in around 1833.</t>
  </si>
  <si>
    <t>Allestree.ogg</t>
  </si>
  <si>
    <t>['https://upload.wikimedia.org/wikipedia/commons/0/0e/En-allestree.ogg', 'https://upload.wikimedia.org/wikipedia/commons/f/ff/VIC_in_Australia_map.png', 'https://upload.wikimedia.org/wikipedia/commons/f/f1/Australia_Victoria_Glenelg_Shire_location_map.svg', 'https://upload.wikimedia.org/wikipedia/en/0/0c/Red_pog.svg', 'https://upload.wikimedia.org/wikipedia/commons/8/87/Gnome-mime-sound-openclipart.svg']</t>
  </si>
  <si>
    <t>Cape Bridgewater</t>
  </si>
  <si>
    <t>Bridgewater On Loddon is a town in north central Victoria, Australia. The town is located on the Calder Highway, north west of Bendigo, astride the Loddon River. At the 2011 census, Bridgewater On Loddon had a population of 363. The rural area which surrounds Bridgewater on Loddon is named simply "Bridgewater". The Loddon Shire covers an area of approximately 6,700 square kilometres making it the seventh largest municipality (in area) in Victoria. The Shire’s population is approximately 8,600. The municipality is characterised by a number of small towns dispersed throughout the area.Loddon Shire Council
The Post Office opened on 1 January 1868 as Bridgewater-on-Loddon and was renamed Bridgewater around 1941.
Bridgewater has a new swimming pool and beach about two minutes walk from the Loddon Bridge Hotel, opposite the Post Office.
When reasonable water levels flow, the Mill Rapid downstream of the Calder Hwy bridge provides technical whitewater kayaking of Grade 3 standard featuring a short fast run. This should only be attempted by kayakers with an appropriate level of experience and training and equipped at the very least with spray covers, buoyancy vests and helmets. Access is usually via local roads on the west bank. If approaching on the water from upstream, beware of entering the flour mill race area on the right (east) bank. Upstream of the Calder Hwy bridge kayakers and canoeists will have a pleasant paddling experience but may have to share the river with swimmers, fishers, and waterskiers.
The town has an Australian Rules football team competing in the Loddon Valley Football League.
Golfers play at the Bridgewater-On-Loddon Golf Club on the Calder Highway.</t>
  </si>
  <si>
    <t>Cape Bridgewater.jpg</t>
  </si>
  <si>
    <t>['https://upload.wikimedia.org/wikipedia/commons/f/fa/Bridgewater_on_Loddon_Loddon_Bridge_Hotel_004.JPG', 'https://upload.wikimedia.org/wikipedia/commons/f/ff/VIC_in_Australia_map.png', 'https://upload.wikimedia.org/wikipedia/commons/a/ac/Australia_Victoria_Loddon_Shire_location_map.svg', 'https://upload.wikimedia.org/wikipedia/en/4/4a/Commons-logo.svg', 'https://upload.wikimedia.org/wikipedia/en/0/0c/Red_pog.svg']</t>
  </si>
  <si>
    <t>Casterton</t>
  </si>
  <si>
    <t>Casterton /ˈkɑːstətən, ˈkæs-/ is a town in Victoria, Australia, located on the Glenelg Highway, 42 kilometres east of the South Australian border, in the Shire of Glenelg. The Glenelg River passes through the town. Casterton is named after the village of Casterton in south-east Cumbria in England.</t>
  </si>
  <si>
    <t>Casterton.jpg</t>
  </si>
  <si>
    <t>['https://upload.wikimedia.org/wikipedia/commons/d/dc/Casterton_Henty_Street_003.JPG', 'https://upload.wikimedia.org/wikipedia/commons/f/f1/Australia_Victoria_Glenelg_Shire_location_map.svg', 'https://upload.wikimedia.org/wikipedia/en/4/4a/Commons-logo.svg', 'https://upload.wikimedia.org/wikipedia/en/0/0c/Red_pog.svg']</t>
  </si>
  <si>
    <t>Condah</t>
  </si>
  <si>
    <t>Framlingham was an Aboriginal reserve established by the Board for the Protection of Aborigines in Victoria, Australia in 1861. It was located beside the Hopkins River in the territory of the Girai wurrung near the boundary with the Gunditjmara, not too far from Warrnambool on the south-west coast of the state. The reserve operated until it was closed in 1916, with the aboriginal community continuing to the present.</t>
  </si>
  <si>
    <t>Condah.svg</t>
  </si>
  <si>
    <t>['https://upload.wikimedia.org/wikipedia/commons/1/12/Australia_Victoria_Moyne_Shire_location_map.svg', 'https://upload.wikimedia.org/wikipedia/en/0/0c/Red_pog.svg', 'https://upload.wikimedia.org/wikipedia/en/3/3f/Australian_Aboriginal_Flag.svg']</t>
  </si>
  <si>
    <t>Bannockburn</t>
  </si>
  <si>
    <t>Bannockburn is a rural township near Geelong, Victoria, Australia, 93 km southwest of Melbourne. It is located in Golden Plains Shire. At the 2006 census, Bannockburn had a population of 2486.</t>
  </si>
  <si>
    <t>Bannockburn.jpg</t>
  </si>
  <si>
    <t>['https://upload.wikimedia.org/wikipedia/commons/2/28/Bannockburn_former_railway_station.jpg', 'https://upload.wikimedia.org/wikipedia/commons/4/4c/Australia_Victoria_Golden_Plains_Shire_location_map.svg', 'https://upload.wikimedia.org/wikipedia/en/0/0c/Red_pog.svg']</t>
  </si>
  <si>
    <t>Berringa</t>
  </si>
  <si>
    <t>Berringa is a small township in west-central Victoria, Australia. It is situated in Golden Plains Shire, about 43 km southwest of Ballarat.
The township and surrounding rural community are located on the southern extremity of a range of Silurian slate and sandstone rock. The area was a centre of intensive gold mining in the 19th and early 20th centuries.
The township was known as Kangaroo prior to 1900, the Post Office opening in January 1878 as Kangaroo, being renamed Berringa in 1900 and closing in 1955. Gold has been mined at Berringa since the 1850s, with the main period of production being from 1898 to 1917, during which time about 280,000 ounces of gold were extracted from five major mines and several other, smaller operations. Mining continued after World War I on a lesser scale until the area was abandoned in the 1950s.
Ballarat Goldfields NL, through its subsidiary, Berringa Resources Pty. Ltd., still conducts exploration operations at Berringa.
Gold mining had a direct effect on Berringa's population, which increased from 150 in 1899 to a peak of about 4000 in 1908. By 1922, with the gold mining boom over, the population had fallen to about 100. As of the 2006 census, Berringa and the surrounding area had a population of 259. The Berringa district is showing a modest population revival with the tree change phenomenon. The district was the site of a significant bushfire in February 1995.</t>
  </si>
  <si>
    <t>Berringa.jpg</t>
  </si>
  <si>
    <t>['https://upload.wikimedia.org/wikipedia/commons/9/99/Berringa_Birthday_Mine.jpg', 'https://upload.wikimedia.org/wikipedia/commons/f/ff/VIC_in_Australia_map.png', 'https://upload.wikimedia.org/wikipedia/commons/4/4c/Australia_Victoria_Golden_Plains_Shire_location_map.svg', 'https://upload.wikimedia.org/wikipedia/en/0/0c/Red_pog.svg']</t>
  </si>
  <si>
    <t>Cape Clear</t>
  </si>
  <si>
    <t>Cape Clear is a small town located in Victoria, Australia. Cape Clear has a hotel and a general store. The town is close to the Woady Yaloak River. The area was once vibrant during the gold rush in the 19th century. Cape Clear Post Office opened on 17 April 1865. It is now largely dependent on farming.
Cape Clear was named by Irish goldminers who originated from Cape Clear in Ireland. Despite its name, it is about 100 kilometres from the coast. A 13 metre high model lighthouse with a working light was constructed near the hotel in 2008 to create a local landmark.
The Cape Clear Cast Iron Mileposts, located on Lismore-Scarsdale Road and Rokewood-Skipton Road, are listed on the Victorian Heritage Register.</t>
  </si>
  <si>
    <t>Cape Clear.jpg</t>
  </si>
  <si>
    <t>['https://upload.wikimedia.org/wikipedia/commons/b/be/Cape_Clear_Victoria_model_lighthouse.jpg', 'https://upload.wikimedia.org/wikipedia/commons/0/0a/CapeClearHotel.JPG', 'https://upload.wikimedia.org/wikipedia/commons/f/ff/VIC_in_Australia_map.png', 'https://upload.wikimedia.org/wikipedia/commons/4/4c/Australia_Victoria_Golden_Plains_Shire_location_map.svg', 'https://upload.wikimedia.org/wikipedia/en/0/0c/Red_pog.svg']</t>
  </si>
  <si>
    <t>Corindhap</t>
  </si>
  <si>
    <t>Corindhap is a town in the Australian state of Victoria located on the Ballarat-Colac Road, 38.9 km from Ballarat and 62.9 km from Colac. Formerly known as Break O'Day.</t>
  </si>
  <si>
    <t>Corindhap.png</t>
  </si>
  <si>
    <t>['https://upload.wikimedia.org/wikipedia/commons/f/ff/VIC_in_Australia_map.png', 'https://upload.wikimedia.org/wikipedia/commons/4/4c/Australia_Victoria_Golden_Plains_Shire_location_map.svg', 'https://upload.wikimedia.org/wikipedia/en/0/0c/Red_pog.svg']</t>
  </si>
  <si>
    <t>Eaglehawk</t>
  </si>
  <si>
    <t>Eaglehawk is a former gold-mining town in Victoria, Australia and a suburb within the City of Greater Bendigo.
The town is situated to the north-west of Bendigo on the Loddon Valley Highway. The highway is known locally as High Street until the intersection with Sailors Gully Road (Bendigo - Pyramid Road) and as Peg Leg Road to the west. Located on this intersection is Brassey Square which is the location of the town hall. Next to the town hall is the former post office and the Mechanics' Institute. To the north of the intersection on Napier Street is Canterbury Park and Lake Neangar while the Swan Hill railway line and the local railway station are located to the south.
</t>
  </si>
  <si>
    <t>Eaglehawk.jpg</t>
  </si>
  <si>
    <t>['https://upload.wikimedia.org/wikipedia/commons/0/07/EaglehawkHighStreet2010.JPG', 'https://upload.wikimedia.org/wikipedia/commons/7/71/EaglehawkBrasseySquareBuildings.JPG', 'https://upload.wikimedia.org/wikipedia/commons/0/00/Australia_Victoria_Bendigo_City_location_map.svg', 'https://upload.wikimedia.org/wikipedia/en/4/4a/Commons-logo.svg', 'https://upload.wikimedia.org/wikipedia/commons/4/4c/Wikisource-logo.svg', 'https://upload.wikimedia.org/wikipedia/en/0/0c/Red_pog.svg']</t>
  </si>
  <si>
    <t>California Gully</t>
  </si>
  <si>
    <t>California Gully is a suburb of Bendigo, Victoria, Australia. The suburb is located 5 kilometres (3.1 mi) north-west of the Bendigo city centre along Eaglehawk Road. At the 2011 census, California Gully had a population of 4,263.</t>
  </si>
  <si>
    <t>California Gully.jpg</t>
  </si>
  <si>
    <t>['https://upload.wikimedia.org/wikipedia/commons/1/1e/CaliforniaGullyUnitingChurch1.JPG', 'https://upload.wikimedia.org/wikipedia/commons/f/ff/VIC_in_Australia_map.png', 'https://upload.wikimedia.org/wikipedia/commons/0/00/Australia_Victoria_Bendigo_City_location_map.svg', 'https://upload.wikimedia.org/wikipedia/en/4/4a/Commons-logo.svg', 'https://upload.wikimedia.org/wikipedia/en/0/0c/Red_pog.svg']</t>
  </si>
  <si>
    <t>Epsom</t>
  </si>
  <si>
    <t>Epsom is a suburb of the city of Bendigo in central Victoria, Australia. Epsom is in the City of Greater Bendigo, 7 kilometres (4.3 mi) north of the Bendigo central business district. At the 2011 census, Epsom had a population of 2,687.
</t>
  </si>
  <si>
    <t>Epsom.jpg</t>
  </si>
  <si>
    <t>['https://upload.wikimedia.org/wikipedia/commons/8/8c/EpsomTurfClubHotel.JPG', 'https://upload.wikimedia.org/wikipedia/commons/f/ff/VIC_in_Australia_map.png', 'https://upload.wikimedia.org/wikipedia/commons/0/00/Australia_Victoria_Bendigo_City_location_map.svg', 'https://upload.wikimedia.org/wikipedia/en/4/4a/Commons-logo.svg', 'https://upload.wikimedia.org/wikipedia/en/0/0c/Red_pog.svg']</t>
  </si>
  <si>
    <t>Axedale</t>
  </si>
  <si>
    <t>Quarry Hill is an inner suburb of Bendigo, Victoria, Australia 3 kilometres (1.9 mi) south of the Bendigo city centre. At the 2011 census, Quarry Hill had a population of 2,338.
</t>
  </si>
  <si>
    <t>Axedale.jpg</t>
  </si>
  <si>
    <t>['https://upload.wikimedia.org/wikipedia/commons/8/83/QuarryHillQueensArmsHotel.JPG', 'https://upload.wikimedia.org/wikipedia/commons/f/ff/VIC_in_Australia_map.png', 'https://upload.wikimedia.org/wikipedia/commons/0/00/Australia_Victoria_Bendigo_City_location_map.svg', 'https://upload.wikimedia.org/wikipedia/en/4/4a/Commons-logo.svg', 'https://upload.wikimedia.org/wikipedia/en/0/0c/Red_pog.svg']</t>
  </si>
  <si>
    <t>Keysborough</t>
  </si>
  <si>
    <t>Keysborough is a suburb in Melbourne, Victoria, Australia, 27 km south-east of Melbourne's central business district. Its local government area is the City of Greater Dandenong. In 2014, Keysborough had an estimated population of 22,800. Keysborough includes market gardens and semi-rural properties and is also a large residential/industrial suburb which started to grow in the 1960s and well into the 1990s.
The Post Office opened on 27 November 1973 and was known as Noble Park South until 1978.
Today, Keysborough facilitates several primary and secondary schools, including the Keysborough campus of Haileybury College and Lighthouse Christian College. Parkmore Shopping Centre includes a Coles, Woolworths, Kmart, Big W, Australia Post and an assortment of specialty stores. As of 2002 the southern corner of the suburb was under development and four new housing estates have been developed including The Keys, Hidden Grove, and Crystal Waters. A new housing estate, Somerfield, in southern Keysborough is currently under development.</t>
  </si>
  <si>
    <t>Keysborough.jpg</t>
  </si>
  <si>
    <t>['https://upload.wikimedia.org/wikipedia/en/d/d1/Parkmore_SC-_Route_10.JPG', 'https://upload.wikimedia.org/wikipedia/commons/e/eb/Parkmore_SC.JPG', 'https://upload.wikimedia.org/wikipedia/commons/1/1a/Australia_Victoria_metropolitan_Melbourne_location_map.svg', 'https://upload.wikimedia.org/wikipedia/en/0/0c/Red_pog.svg']</t>
  </si>
  <si>
    <t>Springvale</t>
  </si>
  <si>
    <t>Springvale South is a suburb in Melbourne, Victoria, Australia, 24 km south-east of Melbourne's central business district. Its local government area is the City of Greater Dandenong.</t>
  </si>
  <si>
    <t>Springvale.svg</t>
  </si>
  <si>
    <t>Bangholme</t>
  </si>
  <si>
    <t>Bangholme is a suburb in Melbourne, Victoria, Australia, 31 km south-east of Melbourne's central business district and adjacent to the urban area. Its local government area is the City of Greater Dandenong. At the 2011 census, Bangholme had a population of 797.
The area is semi-rural and is part of the Melbourne South Eastern green wedge, with much of the land used by the Melbourne Water Eastern Sewage Treatment Plant, and the remainder being mostly small land holdings, with some used for horse acreage.
Bangholme Post Office opened on 15 June 1925, and closed in 1943.
The EastLink tollway passes through the area.&gt;</t>
  </si>
  <si>
    <t>Bangholme.jpg</t>
  </si>
  <si>
    <t>['https://upload.wikimedia.org/wikipedia/en/f/fa/Dandenong_Creek_bike_trail%2C_bridge_across_Eumemmerring_Creek.jpg', 'https://upload.wikimedia.org/wikipedia/commons/e/e2/GreaterDandenongSuburbs-Bangholme.png']</t>
  </si>
  <si>
    <t>Noble Park</t>
  </si>
  <si>
    <t>Noble Park is a suburb in Melbourne, Victoria, Australia, 25 km south-east of Melbourne's central business district. Its local government area is the City of Greater Dandenong. At the 2011 census, Noble Park had a population of 28,377.
Noble Park has a mixture of residential, commercial and industrial zones and is home to a highly multicultural population, with residents who have immigrated from Europe, Asia, the Americas, and Africa.</t>
  </si>
  <si>
    <t>Noble Park.jpg</t>
  </si>
  <si>
    <t>['https://upload.wikimedia.org/wikipedia/commons/7/76/Springvalestationsiemens.jpg', 'https://upload.wikimedia.org/wikipedia/commons/1/1a/Australia_Victoria_metropolitan_Melbourne_location_map.svg', 'https://upload.wikimedia.org/wikipedia/en/0/0c/Red_pog.svg']</t>
  </si>
  <si>
    <t>Anakie</t>
  </si>
  <si>
    <t>Anakie /ænəˈkiː/ is a rural township between Geelong, Victoria, and Bacchus Marsh, Victoria, Australia. At the 2011 census, Anakie and the surrounding area had a population of 602. The town is divided between the City of Greater Geelong and Golden Plains Shire local government areas.
The name is believed to be derived from 'Anakie Youang', an expression in one of the local Australian Aboriginal languages, meaning 'little hill' or 'twin hills'. The nearby Brisbane Ranges National Park contains three hills known as The Anakies, as well as Mount Anakie.
Anakie's industry consists mainly of farms and vineyards. Fairy Park, a fairytale-themed amusement park overlooking the Anakie township, is a prominent local attraction. The town is also a stopping off point for the Brisbane Ranges National Park.
The town has an Australian rules football team competing in the Geelong &amp; District Football League.</t>
  </si>
  <si>
    <t>Anakie.jpg</t>
  </si>
  <si>
    <t>['https://upload.wikimedia.org/wikipedia/commons/2/2c/AnakieFairyPark.JPG', 'https://upload.wikimedia.org/wikipedia/commons/a/af/AnakieGeneralStore.JPG', 'https://upload.wikimedia.org/wikipedia/commons/e/e8/Australia_Victoria_Greater_Geelong_City_location_map.svg', 'https://upload.wikimedia.org/wikipedia/en/4/4a/Commons-logo.svg', 'https://upload.wikimedia.org/wikipedia/en/0/0c/Red_pog.svg']</t>
  </si>
  <si>
    <t>Corio</t>
  </si>
  <si>
    <t>Corio is a residential and industrial area, which forms one of the largest suburbs of Geelong, Victoria in Australia. It is located approximately 9 km north of the Geelong central business district. The area was formerly known as Cowie's Creek after James Cowie, an early land owner who was active in the local and state government.</t>
  </si>
  <si>
    <t>Corio.jpg</t>
  </si>
  <si>
    <t>['https://upload.wikimedia.org/wikipedia/commons/a/a6/CSIRO_ScienceImage_2719_Petroleum_Refinery.jpg', 'https://upload.wikimedia.org/wikipedia/commons/e/e8/Australia_Victoria_Greater_Geelong_City_location_map.svg', 'https://upload.wikimedia.org/wikipedia/en/0/0c/Red_pog.svg']</t>
  </si>
  <si>
    <t>Belmont</t>
  </si>
  <si>
    <t>Belmont is a southern suburb of Geelong, Victoria, Australia. The name means "beautiful hill". Belmont is geographically separated from the Geelong central business district by the Barwon River. The suburb is primarily residential, with some light industry along Barwon Heads Road. The suburb is part of the City of Greater Geelong local government area. At the 2011 census, belmont had a population of 13,616.</t>
  </si>
  <si>
    <t>Belmont.jpg</t>
  </si>
  <si>
    <t>['https://upload.wikimedia.org/wikipedia/commons/f/f7/BelmontCommonFlood1.jpg', 'https://upload.wikimedia.org/wikipedia/commons/c/c5/Pratt-brothers-belmont-common-victoria-australia.JPG', 'https://upload.wikimedia.org/wikipedia/commons/9/9a/Bus-high-street-geelong.jpg', 'https://upload.wikimedia.org/wikipedia/commons/2/21/Barwon-river-bridges-geelong.jpg', 'https://upload.wikimedia.org/wikipedia/commons/e/e8/Australia_Victoria_Greater_Geelong_City_location_map.svg', 'https://upload.wikimedia.org/wikipedia/en/0/0c/Red_pog.svg']</t>
  </si>
  <si>
    <t>Bellarine</t>
  </si>
  <si>
    <t>Bellarine is a rural locality in the City of Greater Geelong, Victoria, Australia. In the 2011 census, the population of Bellarine was too low to separately report; however in June 2014 the Victorian Electoral Commission recorded 134 enrolled voters in Bellarine, living in 81 properties.</t>
  </si>
  <si>
    <t>Bellarine.svg</t>
  </si>
  <si>
    <t>['https://upload.wikimedia.org/wikipedia/commons/e/e8/Australia_Victoria_Greater_Geelong_City_location_map.svg', 'https://upload.wikimedia.org/wikipedia/en/0/0c/Red_pog.svg']</t>
  </si>
  <si>
    <t>Arcadia</t>
  </si>
  <si>
    <t>Arcadia is a small town in Victoria, Australia. It is on Kennedys Road, in the City of Greater Shepparton, south of Shepparton. At the 2011 census, Arcadia had a population of 227.
The local railway station on the Goulburn Valley line opened on 13 January 1880 and closed on 30 June 1977.
The Post Office opened on 24 November 1873, being replaced by Arcadia Railway Station office, which was renamed Arcadia around 1902 and closed in 1993.</t>
  </si>
  <si>
    <t>Arcadia.png</t>
  </si>
  <si>
    <t>['https://upload.wikimedia.org/wikipedia/commons/f/ff/VIC_in_Australia_map.png', 'https://upload.wikimedia.org/wikipedia/commons/0/02/Australia_Victoria_Greater_Shepparton_City_location_map.svg', 'https://upload.wikimedia.org/wikipedia/en/0/0c/Red_pog.svg']</t>
  </si>
  <si>
    <t>Congupna</t>
  </si>
  <si>
    <t>Congupna is a town in the Goulburn Valley region of Victoria, Australia. The town is in the City of Greater Shepparton local government area, 203 kilometres (126 mi) north of the state capital, Melbourne and 10 kilometres (6 mi) north of the regional centre of Shepparton. At the 2006 census, Congupna had a population of 616.</t>
  </si>
  <si>
    <t>Congupna.jpg</t>
  </si>
  <si>
    <t>['https://upload.wikimedia.org/wikipedia/commons/0/01/CongupnaGeneralStore.JPG', 'https://upload.wikimedia.org/wikipedia/commons/f/ff/VIC_in_Australia_map.png', 'https://upload.wikimedia.org/wikipedia/commons/0/02/Australia_Victoria_Greater_Shepparton_City_location_map.svg', 'https://upload.wikimedia.org/wikipedia/en/4/4a/Commons-logo.svg', 'https://upload.wikimedia.org/wikipedia/en/0/0c/Red_pog.svg']</t>
  </si>
  <si>
    <t>Dookie</t>
  </si>
  <si>
    <t>Dookie /ˈduːki/ is a town in the Goulburn Valley region of Victoria, Australia. It is situated in a valley between Mount Major and Mount Saddleback. Dookie is a farming community. At the 2006 census, Dookie had a population of 286.
Dookie is five minutes by car from Dookie College, jointly managed by the Goulburn Ovens Institute of TAFE and University of Melbourne since 2005. Dookie has many sporting and community groups.
The Post Office opened around February 1878, was replaced by Dookie Railway Station office in 1888 when the railway arrived, which was then renamed Dookie in 1901.
The town has an Australian rules football team Dookie United competing in the Picola &amp; District Football League.</t>
  </si>
  <si>
    <t>Dookie.jpg</t>
  </si>
  <si>
    <t>['https://upload.wikimedia.org/wikipedia/commons/a/a3/DookieMaryStreet.JPG', 'https://upload.wikimedia.org/wikipedia/commons/2/27/DookieRomanCatholicChurch2010.JPG', 'https://upload.wikimedia.org/wikipedia/commons/7/7a/DookiePlains.JPG', 'https://upload.wikimedia.org/wikipedia/commons/d/db/DookiePark.JPG', 'https://upload.wikimedia.org/wikipedia/commons/6/66/DookieGladstoneHotel2010.JPG', 'https://upload.wikimedia.org/wikipedia/commons/0/02/Australia_Victoria_Greater_Shepparton_City_location_map.svg', 'https://upload.wikimedia.org/wikipedia/en/4/4a/Commons-logo.svg', 'https://upload.wikimedia.org/wikipedia/en/0/0c/Red_pog.svg']</t>
  </si>
  <si>
    <t>Grahamvale</t>
  </si>
  <si>
    <t>Grahamvale is a small town in Victoria, Australia that encompasses the outer-most eastern regions of the city of Shepparton. At the 2006 census, Grahamvale had a population of 425.
The region includes a mix of industrial, grazing and orchard land as well as several highly sought after housing estates. The most notable of these estates is Dobson Estate which comprises approximately 200 residences spread over approximately 300 acres (121 hectares or 4056 sq. metres).
The Grahamvale region is bounded by Ford Road, Central Avenue, Old Dookie Road and the non distinct boundary of Shepparton. It is primarily a designation applied by the post office to define this area as something different from the Shepparton township. The Post Code for the region is 3631, as compared to Shepparton's 3630, although there is now no 'Grahamvale' post office. (A Post Office, Grahamvale State School, opened on 1 July 1912 was renamed Grahamvale around 1920 and closed in 1979).
There is a Primany School located on Grahamvale Rd called Grahamvale Primany School which has 312 students. Their motto is " Quality Education for all". The Grahamvale region is serviced by the Alternative Truck Route (Doyle's Road) and it is along this route within the area that many famous orchards are located. These orchards are abundant in pears, apricots, apples and peaches which are purchased predominately by the SPC Ardmona company, which is based 2 km (1.2 mi) into Shepparton along Old Dookie Road.</t>
  </si>
  <si>
    <t>Grahamvale.png</t>
  </si>
  <si>
    <t>['https://upload.wikimedia.org/wikipedia/commons/f/ff/VIC_in_Australia_map.png', 'https://upload.wikimedia.org/wikipedia/commons/0/02/Australia_Victoria_Greater_Shepparton_City_location_map.svg', 'https://upload.wikimedia.org/wikipedia/en/0/0c/Red_pog.svg', 'https://upload.wikimedia.org/wikipedia/en/9/99/Question_book-new.svg']</t>
  </si>
  <si>
    <t>Allendale</t>
  </si>
  <si>
    <t>Allendale (aka Allandale) is a town in Victoria, Australia, located north-east of Creswick, in the Shire of Hepburn. At the 2011 census, Allendale and the surrounding area had a population of 211.
The town began as a mining settlement around the Berry Leads mining area. It had a peak population of about 1,500. Allendale once had 5 small pubs, a railway station and a few corner shops, now all of which have closed. The small boarding school located in Leishman Street has just been sold 3 years ago.
Allendale Post Office opened on 6 May 1881, was known as Allandale from 1885 to 1893, and closed in 1974.</t>
  </si>
  <si>
    <t>Allendale.jpg</t>
  </si>
  <si>
    <t>['https://upload.wikimedia.org/wikipedia/commons/b/bd/AllendaleSchool.JPG', 'https://upload.wikimedia.org/wikipedia/commons/f/ff/VIC_in_Australia_map.png', 'https://upload.wikimedia.org/wikipedia/commons/0/0c/Australia_Victoria_Hepburn_Shire_location_map.svg', 'https://upload.wikimedia.org/wikipedia/en/4/4a/Commons-logo.svg', 'https://upload.wikimedia.org/wikipedia/en/0/0c/Red_pog.svg']</t>
  </si>
  <si>
    <t>Blampied</t>
  </si>
  <si>
    <t>Blampied is a town in the central highlands of Victoria on the Midland Highway. The town is in the Shire of Hepburn, 117 kilometres (73 mi) north west of the state capital of Melbourne. At the 2011 census, Blampied and the surrounding area had a population of 174.
The town was named after Louis Blampied who built a hotel here which is now called the Swiss Mountain Inn.
Blampied Post Office opened on 20 November 1879 and closed in 1971.</t>
  </si>
  <si>
    <t>Blampied.jpg</t>
  </si>
  <si>
    <t>['https://upload.wikimedia.org/wikipedia/commons/0/03/BlampiedSwissMountainHotel.JPG', 'https://upload.wikimedia.org/wikipedia/commons/4/4d/BlampiedRomanCatholicChurch.JPG', 'https://upload.wikimedia.org/wikipedia/commons/f/ff/VIC_in_Australia_map.png', 'https://upload.wikimedia.org/wikipedia/commons/0/0c/Australia_Victoria_Hepburn_Shire_location_map.svg', 'https://upload.wikimedia.org/wikipedia/en/4/4a/Commons-logo.svg', 'https://upload.wikimedia.org/wikipedia/en/0/0c/Red_pog.svg']</t>
  </si>
  <si>
    <t>Bullarto</t>
  </si>
  <si>
    <t>Bullarto is a town located in the Shire of Hepburn, Victoria, Australia. At the 2006 census, Bullarto had a population of 358.
Bullarto is 7 km south east of Daylesford on the Trentham road and is a potato growing district. The Bullarto railway station is the current terminus of the Daylesford Spa Country Railway rail motor tourist services. A post office opened there in 1874 and used barred numeral number 855 cancel (rated RRRR - 4 to 12 examples considered to exist). Another post office was opened at the railway station from 1884 using numeral 1392.</t>
  </si>
  <si>
    <t>Bullarto.png</t>
  </si>
  <si>
    <t>['https://upload.wikimedia.org/wikipedia/commons/f/ff/VIC_in_Australia_map.png', 'https://upload.wikimedia.org/wikipedia/commons/0/0c/Australia_Victoria_Hepburn_Shire_location_map.svg', 'https://upload.wikimedia.org/wikipedia/en/0/0c/Red_pog.svg']</t>
  </si>
  <si>
    <t>Clunes</t>
  </si>
  <si>
    <t>Clunes is a town in Victoria, Australia, 36 kilometres north of Ballarat, in the Shire of Hepburn. At the 2006 census it had a population of 1,026. The 2011 census recorded a population of 1,656 usual residents.</t>
  </si>
  <si>
    <t>Clunes.jpg</t>
  </si>
  <si>
    <t>['https://upload.wikimedia.org/wikipedia/commons/0/03/ClunesStreetscape.JPG', 'https://upload.wikimedia.org/wikipedia/commons/d/d9/ClunesFootballGround.JPG', 'https://upload.wikimedia.org/wikipedia/commons/0/0c/Australia_Victoria_Hepburn_Shire_location_map.svg', 'https://upload.wikimedia.org/wikipedia/en/4/4a/Commons-logo.svg', 'https://upload.wikimedia.org/wikipedia/en/0/0c/Red_pog.svg']</t>
  </si>
  <si>
    <t>Antwerp</t>
  </si>
  <si>
    <t>Antwerp is a small town in Victoria, Australia on the Dimboola – Rainbow Road, in the Shire of Hindmarsh, 14 kilometres (8.7 mi) north of Dimboola and 356 kilometres (221 mi) north-west of Melbourne. The Wimmera River is located 500 metres (550 yd) west of the town.</t>
  </si>
  <si>
    <t>Antwerp.jpg</t>
  </si>
  <si>
    <t>['https://upload.wikimedia.org/wikipedia/commons/4/47/Antwerp_Methodist_Church.JPG', 'https://upload.wikimedia.org/wikipedia/commons/2/20/Entering_Antwerp.JPG', 'https://upload.wikimedia.org/wikipedia/commons/c/ca/Antwerp_Former_Shop.JPG', 'https://upload.wikimedia.org/wikipedia/commons/6/62/Antwerp_Weir_foundations_under_construction.jpg', 'https://upload.wikimedia.org/wikipedia/commons/a/a1/Antwerp_Hall.JPG', 'https://upload.wikimedia.org/wikipedia/commons/6/67/Australia_Victoria_Hindmarsh_Shire_location_map.svg', 'https://upload.wikimedia.org/wikipedia/en/4/4a/Commons-logo.svg', 'https://upload.wikimedia.org/wikipedia/en/0/0c/Red_pog.svg']</t>
  </si>
  <si>
    <t>Dimboola</t>
  </si>
  <si>
    <t>Dimboola is a town in the Shire of Hindmarsh in the Wimmera region of western Victoria, Australia, 334 kilometres north-west of Melbourne.</t>
  </si>
  <si>
    <t>Dimboola.jpg</t>
  </si>
  <si>
    <t>['https://upload.wikimedia.org/wikipedia/commons/9/9b/Dimboola_Jellex_Advertisement.JPG', 'https://upload.wikimedia.org/wikipedia/commons/6/67/Australia_Victoria_Hindmarsh_Shire_location_map.svg', 'https://upload.wikimedia.org/wikipedia/en/4/4a/Commons-logo.svg', 'https://upload.wikimedia.org/wikipedia/en/0/0c/Red_pog.svg']</t>
  </si>
  <si>
    <t>Jeparit</t>
  </si>
  <si>
    <t>https://en.wikipedia.org/wiki/Jeparit</t>
  </si>
  <si>
    <t>Jeparit (/dʒəˈpærɪt/ jə-parr-it) is situated on the Wimmera River in Western Victoria, Australia, 370 kilometres (230 mi) north west of Melbourne. At the 2011 census Jeparit had a population of 632. The area around Jeparit had been home to the Gromiluk Aborigines prior to European settlement. The name Jeparit is believed to be derived from a Gromiluk word meaning "home of small birds". European settlement began in the 1880s when German Lutheran immigrants began to settle and grow wheat.
The town was surveyed in 1883 and gazetted in 1889, the post office opening on 31 August 1889 [2] though known as Lake Hindmarsh until December. Two earlier post offices called Lake Hindmarsh had existed in the area at various times since 1861 to serve a smaller population of graziers.
Jeparit’s most famous son is former Australian Prime Minister and founder of the Liberal Party, Sir Robert Menzies, who was born in the town in 1894. He is commemorated with a spire and a memorial bust installed at the town square. The spire is topped with a monument resembling a Scotch Thistle which contains the ashes of Sir Robert Menzies. The spire is inscribed:
This spire has been erected by the people of Jeparit and district, to honour Sir Robert Menzies. The spire symbolises the rise to world recognition of a boy who was born in Jeparit and who rose by his own efforts to become Australia's Prime Minister and a statesman recognised and honoured throughout the world.</t>
  </si>
  <si>
    <t>https://c2.staticflickr.com/2/1458/24124450169_e69b8ef580_b.jpg</t>
  </si>
  <si>
    <t>Jeparit.jpg</t>
  </si>
  <si>
    <t>Netherby</t>
  </si>
  <si>
    <t>Netherby is a town in western Victoria, in Australia. The town is approximately 406 kilometres (252 mi) north west from Melbourne and has a population of just 20 people.</t>
  </si>
  <si>
    <t>Netherby.jpg</t>
  </si>
  <si>
    <t>['https://upload.wikimedia.org/wikipedia/commons/e/ef/NetherbyMainStreet.JPG', 'https://upload.wikimedia.org/wikipedia/commons/f/ff/VIC_in_Australia_map.png', 'https://upload.wikimedia.org/wikipedia/commons/6/67/Australia_Victoria_Hindmarsh_Shire_location_map.svg', 'https://upload.wikimedia.org/wikipedia/en/4/4a/Commons-logo.svg', 'https://upload.wikimedia.org/wikipedia/en/0/0c/Red_pog.svg']</t>
  </si>
  <si>
    <t>Altona</t>
  </si>
  <si>
    <t>Altona North is a suburb of Melbourne, Victoria, Australia, 10 km south-west of Melbourne's central business district. Its local government area is the City of Hobsons Bay. At the 2011 census, Altona North had a population of 11,379. Bordering suburbs include Altona, Brooklyn, Laverton North, Newport, South Kingsville, Williamstown North, Yarraville. In addition to Paisley Park sporting complex, Altona North is home to three parks, S J Clement Reserve - Gilligan Rd, W L J Crofts Reserve - Blackshaws Rd, Urban Forest Reserve - Grieve Pde.</t>
  </si>
  <si>
    <t>Altona.svg</t>
  </si>
  <si>
    <t>Newport</t>
  </si>
  <si>
    <t>Newport is a suburb of Melbourne, Victoria, Australia, 7 km south-west of Melbourne's CBD. Its local government area is the City of Hobsons Bay. At the 2011 Census, Newport had a population of 11,987.
Newport is approximately 10 minutes by car from Melbourne via the West Gate Freeway or a 20-minute train journey from Flinders Street Station.</t>
  </si>
  <si>
    <t>Newport.jpg</t>
  </si>
  <si>
    <t>['https://upload.wikimedia.org/wikipedia/commons/2/21/The_Newport_Substation.jpg', 'https://upload.wikimedia.org/wikipedia/commons/8/80/Sandy_point_newport.jpg', 'https://upload.wikimedia.org/wikipedia/commons/d/d5/Substation_fiesta.jpg', 'https://upload.wikimedia.org/wikipedia/commons/2/23/Newport_lakes_bridge.jpg', 'https://upload.wikimedia.org/wikipedia/commons/e/ed/Street_Art_Newport.jpg', 'https://upload.wikimedia.org/wikipedia/commons/9/98/Newport_skate_park.jpg', 'https://upload.wikimedia.org/wikipedia/commons/7/7b/Street_Art_Newport_2.jpg', 'https://upload.wikimedia.org/wikipedia/commons/2/2c/Newport_to_melbourne.jpg', 'https://upload.wikimedia.org/wikipedia/commons/d/da/Substation_galleries.jpg', 'https://upload.wikimedia.org/wikipedia/commons/e/e2/Bus_Interchange_Newport.jpg', 'https://upload.wikimedia.org/wikipedia/commons/3/33/Newport_lakes_birds.jpg', 'https://upload.wikimedia.org/wikipedia/commons/2/24/Paine_Reserve_Newport.jpg', 'https://upload.wikimedia.org/wikipedia/commons/b/b8/Warmies_boat_ramp.jpg', 'https://upload.wikimedia.org/wikipedia/commons/2/2e/Ship_newport.jpg', 'https://upload.wikimedia.org/wikipedia/commons/3/34/Newport_athletics_track.jpg', 'https://upload.wikimedia.org/wikipedia/commons/9/9a/Newport_Railway_Station_Artwork.jpg', 'https://upload.wikimedia.org/wikipedia/commons/b/b8/Hall_St_Shops_Newport.jpg', 'https://upload.wikimedia.org/wikipedia/commons/6/61/The_strand_newport.jpg', 'https://upload.wikimedia.org/wikipedia/commons/d/dd/HMAS_Yarra_jetty.jpg', 'https://upload.wikimedia.org/wikipedia/commons/c/ce/Substation_cabaret.jpg', 'https://upload.wikimedia.org/wikipedia/commons/b/b4/Railway_Station_Newport.jpg', 'https://upload.wikimedia.org/wikipedia/commons/c/c9/Taxi_Rank_Newport.jpg', 'https://upload.wikimedia.org/wikipedia/commons/e/e9/Newport_lakes_south_lake.jpg', 'https://upload.wikimedia.org/wikipedia/commons/0/0f/Newport_lakes_steps.jpg', 'https://upload.wikimedia.org/wikipedia/commons/1/1a/Australia_Victoria_metropolitan_Melbourne_location_map.svg', 'https://upload.wikimedia.org/wikipedia/en/0/0c/Red_pog.svg']</t>
  </si>
  <si>
    <t>Seabrook</t>
  </si>
  <si>
    <t>Seabrook is a suburb of Melbourne, Victoria, Australia, 19 km south-west of Melbourne's central business district. Its local government area is the City of Hobsons Bay. At the 2011 Census, Seabrook had a population of 4,972.
</t>
  </si>
  <si>
    <t>Seabrook.jpg</t>
  </si>
  <si>
    <t>['https://upload.wikimedia.org/wikipedia/commons/0/0e/Seabrook-homesteadrun.jpg', 'https://upload.wikimedia.org/wikipedia/commons/9/95/Seabrook-shops.jpg', 'https://upload.wikimedia.org/wikipedia/commons/9/93/Seabrook-servicestation.jpg', 'https://upload.wikimedia.org/wikipedia/commons/5/5d/Seabrook-park.jpg', 'https://upload.wikimedia.org/wikipedia/commons/d/d7/Seabrook-boulevard.jpg', 'https://upload.wikimedia.org/wikipedia/commons/2/2c/Victoria_locator-MJC.png', 'https://upload.wikimedia.org/wikipedia/commons/1/1a/Australia_Victoria_metropolitan_Melbourne_location_map.svg', 'https://upload.wikimedia.org/wikipedia/en/4/4a/Commons-logo.svg', 'https://upload.wikimedia.org/wikipedia/en/0/0c/Red_pog.svg']</t>
  </si>
  <si>
    <t>Spotswood</t>
  </si>
  <si>
    <t>Spotswood is a suburb of Melbourne, Victoria, Australia, 7 km south-west of Melbourne's central business district. Its local government area is the City of Hobsons Bay. At the 2011 Census, Spotswood had a population of 2,339.
The suburb is bounded generally by the Geelong railway line in the west, the West Gate Freeway in the north, the Yarra River in the east and by the boundaries of the properties below Burleigh Street in the south.
Spotswood was named after J.S. Spottiswoode (shortened Spotswood), one of the first farmers who owned much of the area in the 1840s.</t>
  </si>
  <si>
    <t>Spotswood.jpg</t>
  </si>
  <si>
    <t>['https://upload.wikimedia.org/wikipedia/commons/b/bd/Spotswood2.jpg', 'https://upload.wikimedia.org/wikipedia/commons/1/1f/Spotswood.jpg', 'https://upload.wikimedia.org/wikipedia/commons/1/1a/Australia_Victoria_metropolitan_Melbourne_location_map.svg', 'https://upload.wikimedia.org/wikipedia/en/0/0c/Red_pog.svg']</t>
  </si>
  <si>
    <t>Brimpaen</t>
  </si>
  <si>
    <t>This is a list of locality names and populated place names in the state of Victoria, Australia, outside the Melbourne metropolitan area. It is organised by region from the south-west of the state to the east and, for convenience, is sectioned by Local Government Area (LGA).
Localities are bounded areas as recognised by the Registrar of Geographic Names acting under the Geographic Place Names Act (1998), although boundaries are the responsibility of each council. Many localities overlap LGA boundaries, some being partly within three LGAs, but are listed here once under the LGA in which the major population centre or area occurs. Detailed maps showing locality boundaries within a LGA are available on the Land Victoria website.
</t>
  </si>
  <si>
    <t>Brimpaen.svg</t>
  </si>
  <si>
    <t>['https://upload.wikimedia.org/wikipedia/commons/7/7b/Victoria_Local_Government_Areas.svg', 'https://upload.wikimedia.org/wikipedia/commons/archive/7/7b/20070318132837%21Victoria_Local_Government_Areas.svg', 'https://upload.wikimedia.org/wikipedia/commons/archive/7/7b/20070318132545%21Victoria_Local_Government_Areas.svg']</t>
  </si>
  <si>
    <t>Dadswells Bridge</t>
  </si>
  <si>
    <t>Dadswells Bridge is a town in Victoria, Australia, located along the Western Highway in the Wimmera region. At the 2006 census, Dadswells Bridge had a population of 172.
The town has been threatened by major Bushfires and grassfires, most recently in 2010 and 2014.
</t>
  </si>
  <si>
    <t>Dadswells Bridge.jpg</t>
  </si>
  <si>
    <t>['https://upload.wikimedia.org/wikipedia/commons/7/7d/Giant_Koala.jpg', 'https://upload.wikimedia.org/wikipedia/commons/f/ff/VIC_in_Australia_map.png', 'https://upload.wikimedia.org/wikipedia/commons/9/92/Australia_Victoria_location_map.svg', 'https://upload.wikimedia.org/wikipedia/en/4/4a/Commons-logo.svg', 'https://upload.wikimedia.org/wikipedia/en/0/0c/Red_pog.svg']</t>
  </si>
  <si>
    <t>Dooen</t>
  </si>
  <si>
    <t>Dooen is a small town situated in the Wimmera region, Western Victoria, Australia. The Henty Highway between Mildura and Portland passes through the tiny town. At the 2006 census, Dooen and the surrounding area had a population of 544.
Dooen Post Office opened on 1 September 1877 and closed in 1982. The Old Dooen pub is one of the few remaining occupied buildings and is popular amongst the agricultural students of Longerenong College. The Dooen School closed in 1994, the Dooen Hall is all that remains on the site.</t>
  </si>
  <si>
    <t>Dooen.png</t>
  </si>
  <si>
    <t>['https://upload.wikimedia.org/wikipedia/commons/f/ff/VIC_in_Australia_map.png', 'https://upload.wikimedia.org/wikipedia/commons/5/5b/Australia_Victoria_Horsham_Rural_City_location_map.svg', 'https://upload.wikimedia.org/wikipedia/en/0/0c/Red_pog.svg']</t>
  </si>
  <si>
    <t>Haven</t>
  </si>
  <si>
    <t>Haven is a town in the Wimmera region of Victoria, Australia about 5 km from Horsham. At the 2006 census, it had a population of 943.
Haven has a general store, a recreation reserve and a small primary school with approximately 25-30 students. The town has a monthly market. Haven Post Office opened on 1 December 1911 and closed in 1985.
During the Black Saturday bushfires in February 2009, a fire enveloping the outskirts of Horsham threatened Haven; firefighters managed to save the general store, hall and school, despite flames coming within metres of those buildings.</t>
  </si>
  <si>
    <t>Haven.png</t>
  </si>
  <si>
    <t>Bulla</t>
  </si>
  <si>
    <t>Bulla is a locality and township of Melbourne, Victoria, Australia, 29 kilometres (18 mi) north-west from Melbourne's central business district. Its local government area is the City of Hume. At the 2011 Census, Bulla had a population of 651, and is adjacent to the Melbourne metropolitan area.
Deep Creek, a tributary of the Maribyrnong River, flows through the township.</t>
  </si>
  <si>
    <t>Bulla.jpg</t>
  </si>
  <si>
    <t>['https://upload.wikimedia.org/wikipedia/commons/2/20/View_of_Bulla%2C_Victoria.JPG', 'https://upload.wikimedia.org/wikipedia/commons/8/8a/Bulla_Bridge.JPG', 'https://upload.wikimedia.org/wikipedia/commons/1/1a/Australia_Victoria_metropolitan_Melbourne_location_map.svg', 'https://upload.wikimedia.org/wikipedia/en/4/4a/Commons-logo.svg', 'https://upload.wikimedia.org/wikipedia/en/0/0c/Red_pog.svg']</t>
  </si>
  <si>
    <t>Campbellfield</t>
  </si>
  <si>
    <t>Campbellfield is a suburb of Melbourne, Victoria, Australia, 16 km north of Melbourne's central business district. Its local government area is the City of Hume. At the 2011 Census, Campbellfield had a population of 5,467.</t>
  </si>
  <si>
    <t>Campbellfield.svg</t>
  </si>
  <si>
    <t>Somerton</t>
  </si>
  <si>
    <t>Somerton is a suburb of Melbourne, Victoria, Australia, 21 km north of Melbourne's central business district. Its local government area is the City of Hume.
Somerton is mostly an industrial and business suburb, and has a number of industrial parks including the Austrak Business Park, Somerton Logistics Centre and the Northgate Distribution Centre.
Transport in Somerton include bus route 532 (Craigieburn - Broadmeadows) and SmartBus route 901 (Frankston - Melbourne Airport). Roxburgh Park Station on the Craigieburn line, and Upfield Station on the Upfield line are the nearest railway stations to Somerton. Somerton originally had a railway station that opened in 1881 and closed to passengers in 1960.</t>
  </si>
  <si>
    <t>Somerton.jpg</t>
  </si>
  <si>
    <t>['https://upload.wikimedia.org/wikipedia/commons/2/21/Somerton_1_aerial.jpg', 'https://upload.wikimedia.org/wikipedia/commons/2/2c/Victoria_locator-MJC.png', 'https://upload.wikimedia.org/wikipedia/commons/1/1a/Australia_Victoria_metropolitan_Melbourne_location_map.svg', 'https://upload.wikimedia.org/wikipedia/en/0/0c/Red_pog.svg']</t>
  </si>
  <si>
    <t>Coolaroo</t>
  </si>
  <si>
    <t>Coolaroo is a suburb of Melbourne, Victoria, Australia, 19 km north of the Melbourne CBD. Its local government area is the City of Hume. At the 2011 Census, Coolaroo had a population of 3,261.
Coolaroo is an Aboriginal word for 'star'. The popular 1997 Australian film The Castle was set in Coolaroo, although the house featured was actually located in Strathmore. Coolaroo railway station opened to passengers on Sunday 6 June 2010, almost 40 years after plans for a station first surfaced.</t>
  </si>
  <si>
    <t>Coolaroo.png</t>
  </si>
  <si>
    <t>Allans Flat</t>
  </si>
  <si>
    <t>Allans Flat is a small town in Victoria, Australia. It is located along Osbornes Flat Road, north-east of Yackandandah. The areas around the town were mined for gold between the 1850s and 1904 though without sufficient population for a Post Office until 26 October 1876.
The town was surveyed and proclaimed in 1905. The Post Office closed in 1975.</t>
  </si>
  <si>
    <t>Allans Flat.png</t>
  </si>
  <si>
    <t>['https://upload.wikimedia.org/wikipedia/commons/f/ff/VIC_in_Australia_map.png', 'https://upload.wikimedia.org/wikipedia/commons/0/07/Australia_Victoria_Indigo_Shire_location_map.svg', 'https://upload.wikimedia.org/wikipedia/en/0/0c/Red_pog.svg']</t>
  </si>
  <si>
    <t>Barnawartha</t>
  </si>
  <si>
    <t>Barnawartha is a small town located on the Hume Highway in regional north-east Victoria, Australia, approximately 299 kilometres (186 mi) from Melbourne on the banks of Indigo Creek which runs into the Murray River to the north.</t>
  </si>
  <si>
    <t>Barnawartha.jpg</t>
  </si>
  <si>
    <t>['https://upload.wikimedia.org/wikipedia/commons/3/34/BarnawarthaPostOffice.JPG', 'https://upload.wikimedia.org/wikipedia/commons/f/ff/VIC_in_Australia_map.png', 'https://upload.wikimedia.org/wikipedia/commons/0/07/Australia_Victoria_Indigo_Shire_location_map.svg', 'https://upload.wikimedia.org/wikipedia/en/4/4a/Commons-logo.svg', 'https://upload.wikimedia.org/wikipedia/en/0/0c/Red_pog.svg']</t>
  </si>
  <si>
    <t>Beechworth</t>
  </si>
  <si>
    <t>Beechworth is a well-preserved historical town located in the north-east of Victoria, Australia, famous for its major growth during the gold rush days of the mid-1850s. At the 2011 census, Beechworth had a population of 2,789.
Beechworth's many historical buildings are well preserved and the town has re-invented itself and evolved into a popular tourist destination and growing wine-producing centre.</t>
  </si>
  <si>
    <t>Beechworth.jpg</t>
  </si>
  <si>
    <t>['https://upload.wikimedia.org/wikipedia/commons/0/08/Woolshed_Creek.JPG', 'https://upload.wikimedia.org/wikipedia/commons/8/8a/BeechworthOldPriory.JPG', 'https://upload.wikimedia.org/wikipedia/commons/d/d3/Beechworth_panorama.jpg', 'https://upload.wikimedia.org/wikipedia/commons/4/4f/Beechworth_%282%29.JPG', 'https://upload.wikimedia.org/wikipedia/commons/0/00/BeechworthStateBankOfVictoria.JPG', 'https://upload.wikimedia.org/wikipedia/commons/a/a0/BeechworthGallery.JPG', 'https://upload.wikimedia.org/wikipedia/commons/c/c4/Yarra_Valley%2C_vineyards_at_Yarra_Yering.jpg', 'https://upload.wikimedia.org/wikipedia/commons/0/07/Australia_Victoria_Indigo_Shire_location_map.svg', 'https://upload.wikimedia.org/wikipedia/en/4/4a/Commons-logo.svg', 'https://upload.wikimedia.org/wikipedia/en/0/0c/Red_pog.svg', 'https://upload.wikimedia.org/wikipedia/commons/1/1c/Wiki_letter_w_cropped.svg']</t>
  </si>
  <si>
    <t>Chiltern</t>
  </si>
  <si>
    <t>Chiltern is a town in Victoria, Australia, in the northeast of the state between Wangaratta and Wodonga, in the Shire of Indigo. At the 2006 census, Chiltern had a population of 1063. The town is close to the Chiltern-Mount Pilot National Park. Chiltern was once on the main road between Melbourne and Sydney but is now bypassed by the Hume Freeway running one kilometre to the east.</t>
  </si>
  <si>
    <t>Chiltern.jpg</t>
  </si>
  <si>
    <t>['https://upload.wikimedia.org/wikipedia/commons/f/f7/ChilternLakeViewHouseHomeHenryHandelRichardson_004.jpg', 'https://upload.wikimedia.org/wikipedia/commons/6/6c/20051210ChilternLakeViewHouseHomeHenryHandelRichardson_003.jpg', 'https://upload.wikimedia.org/wikipedia/commons/9/95/ChilternMainStreet.JPG', 'https://upload.wikimedia.org/wikipedia/commons/0/07/Australia_Victoria_Indigo_Shire_location_map.svg', 'https://upload.wikimedia.org/wikipedia/en/4/4a/Commons-logo.svg', 'https://upload.wikimedia.org/wikipedia/en/0/0c/Red_pog.svg']</t>
  </si>
  <si>
    <t>Chelsea</t>
  </si>
  <si>
    <t>Chelsea is a suburb in Melbourne, Victoria, Australia, 30 km south-east from Melbourne's central business district. Its local government area is the City of Kingston. At the 2011 Census, Chelsea had a population of 7,223.
Chelsea is located on Port Philip Bay and is the most important bayside suburban centre between Mordialloc and Frankston. Chelsea is very popular with beachgoers during summer. Also popular is Bicentennial Park, located about 1 km inland on the site of a former rubbish tip. It has recently been redeveloped with modern barbecue and play equipment, most notably the Mount Chelsea adventure playground.
While there are older homes in the area—the Chelsea Post Office opened around 1907—most of Chelsea was developed post-World War II. Many houses were demolished to make way for single storey units in the 1960s and 1970s. Chelsea has smaller households, fewer families with children and more elderly people than most other Melbourne suburbs.
A large shopping strip is located along Nepean Highway. The largest shop is a Woolworths Supermarket that opened at new nearby premises in November 2009. The old supermarket site has been redeveloped as an arcade.
Chelsea has its own railway station on the Frankston line. Its main bus route902) is a SmartBus service operating to Springvale, Glen Waverley and Nunawading. Route 858 858 operates to Edithvale, Aspendale Gardens and Chelsea Heights. There are also limited services to Mordialloc via Route 706 and Dandenong via Route 857.
Chelsea is also home to many church, community and sporting organisations. The town has an Australian Rules football team competing in the Mornington Peninsula Nepean Football League. AFL legend Leigh Matthews played his junior football at the Chelsea Football Club.
Golfers play at the Australasian Golf Club's Chelsea Public Golf Course on Fraser Avenue in neighbouring Edithvale.</t>
  </si>
  <si>
    <t>Chelsea.svg</t>
  </si>
  <si>
    <t>Highett</t>
  </si>
  <si>
    <t>Highett is a suburb in Melbourne, Victoria, Australia, 16 km south-east of Melbourne's central business district and 2 km east of Port Phillip. Its local government area is the City of Bayside and the City of Kingston. At the 2011 Census, Highett had a population of 10,263. Highett is bordered by Hampton/Sandringham to the west, Hampton East/Moorabbin to the north and Cheltenham to the east and south.</t>
  </si>
  <si>
    <t>Highett.svg</t>
  </si>
  <si>
    <t>Edithvale</t>
  </si>
  <si>
    <t>Edithvale is a suburb in Melbourne, Victoria, Australia, 28 km south-east from Melbourne's central business district. Its local government area is the City of Kingston. At the 2011 Census, Edithvale had a population of 5,450.</t>
  </si>
  <si>
    <t>Edithvale.jpg</t>
  </si>
  <si>
    <t>['https://upload.wikimedia.org/wikipedia/commons/0/0c/20060304_Edithvale_Boatsheds.jpg', 'https://upload.wikimedia.org/wikipedia/commons/1/1a/Australia_Victoria_metropolitan_Melbourne_location_map.svg', 'https://upload.wikimedia.org/wikipedia/en/0/0c/Red_pog.svg']</t>
  </si>
  <si>
    <t>Mentone</t>
  </si>
  <si>
    <t>Mentone is a suburb in Melbourne, Victoria, Australia, 21 km south-east of Melbourne's central business district. Its local government area is the City of Kingston. At the 2011 census, Mentone had a population of 11,667.
It is known locally for Mentone Beach, which extends alongside Beaumaris Bay from the cliffs in Beaumaris and ends at Warrigal Road where it meets Parkdale.
Mentone is associated with the Heidelberg School of Australian artists.</t>
  </si>
  <si>
    <t>Mentone.jpg</t>
  </si>
  <si>
    <t>['https://upload.wikimedia.org/wikipedia/commons/a/ae/Mentone_Beach_1%2C_Mentone%2C_Vic%2C_jjron%2C_08.01.2014.jpg', 'https://upload.wikimedia.org/wikipedia/commons/b/b0/Mentone_Beach_Victoria.jpg', 'https://upload.wikimedia.org/wikipedia/commons/d/dd/Mentone_Beach_2%2C_Mentone%2C_Vic%2C_jjron%2C_08.01.2014.jpg', 'https://upload.wikimedia.org/wikipedia/commons/b/b5/Charles_Conder_-_A_holiday_at_Mentone_-_Google_Art_Project.jpg', 'https://upload.wikimedia.org/wikipedia/commons/1/1a/Australia_Victoria_metropolitan_Melbourne_location_map.svg', 'https://upload.wikimedia.org/wikipedia/en/4/4a/Commons-logo.svg', 'https://upload.wikimedia.org/wikipedia/en/0/0c/Red_pog.svg']</t>
  </si>
  <si>
    <t>Rowville</t>
  </si>
  <si>
    <t>Rowville is a suburb in Melbourne, Victoria, Australia, 27 km south-east from Melbourne's central business district. Its local government area is the City of Knox. At the 2011 census, Rowville had a population of 34,145.
Rowville is named after the Row family, whose property Stamford Park was established in 1882. The Stamford Park homestead has been restored in recent years by Knox Council. Geographically, Rowville is one of the largest suburbs south-east of Melbourne. Rowville Post Office opened on 20 December 1905 and closed in 1987. In 1989 it reopened in the new Stud Park (formerly Josh Grant Park) Shopping Centre.
Rowville has developed rapidly over the 1980s and 1990s, especially in terms of housing and light industrial activities. Culturally, Rowville is still developing, like many of Melbourne’s outer suburbs. Development has included the construction of the Wellington Village shopping centre on Wellington Road, complementing the Rowville Lakes shopping centre on Kelletts Road. Rowville has many estates including the prestigious Sovereign Crest Estate and the older Timbertop Estate. Sovereign Crest Estate covers is a medium-sized estate which includes homes located on parts of Karoo Road, in particular 130–above.
Stud Park (formerly Josh Grant Park) Shopping Centre, opened in 1989, is the largest in the suburb. It houses the Rowville branch of the Eastern Regional Library, and is adjacent to the Rowville Community Centre under the Clock Tower. The Stringybark Festival is held at the centre every third weekend of October each year and attracts over 25,000 visitors. The event is organised by the Knox Council, and is one of Australia's longest running sustainability event. There are three golf courses within Rowville. Stud Park is currently getting an expansion.
Rowville is at the intersection of many local government areas with the suburb connecting to suburbs within the Shire of Yarra Ranges, City of Monash, City of Greater Dandenong, City of Casey and City of Knox.</t>
  </si>
  <si>
    <t>Rowville.png</t>
  </si>
  <si>
    <t>['https://upload.wikimedia.org/wikipedia/commons/e/e4/Tirhatuan_Wetlands.PNG', 'https://upload.wikimedia.org/wikipedia/commons/1/1a/Australia_Victoria_metropolitan_Melbourne_location_map.svg', 'https://upload.wikimedia.org/wikipedia/en/0/0c/Red_pog.svg']</t>
  </si>
  <si>
    <t>Scoresby</t>
  </si>
  <si>
    <t>Scoresby is a suburb in Melbourne, Victoria, Australia, 29 km east of Melbourne's central business district. Its local government area is the City of Knox. At the 2011 census, Scoresby had a population of 5,892.
In the Parish system of Victoria (mainly used with land-ownership documents) the local parish is called Scoresby, a part of the County of Mornington.</t>
  </si>
  <si>
    <t>Scoresby.svg</t>
  </si>
  <si>
    <t>Bayswater</t>
  </si>
  <si>
    <t>Bayswater is a suburb of Melbourne, Victoria, Australia, 29 km east of Melbourne's Central Business District. Its local government area is the City of Knox. At the 2011 Census, Bayswater had a population of 11,240.</t>
  </si>
  <si>
    <t>Bayswater.jpg</t>
  </si>
  <si>
    <t>['https://upload.wikimedia.org/wikipedia/commons/5/5c/Bayswater%2C_Vic%2C_east_to_Mt_Dandenong.jpg', 'https://upload.wikimedia.org/wikipedia/commons/1/1a/Australia_Victoria_metropolitan_Melbourne_location_map.svg', 'https://upload.wikimedia.org/wikipedia/en/0/0c/Red_pog.svg']</t>
  </si>
  <si>
    <t>Ferntree Gully</t>
  </si>
  <si>
    <t>Upper Ferntree Gully is a suburb in Melbourne, Victoria, Australia, 32 km east from Melbourne's central business district. Its local government area are the City of Knox and Shire of Yarra Ranges. At the 2006 census, Upper Ferntree Gully had a population of 4094.</t>
  </si>
  <si>
    <t>Ferntree Gully.svg</t>
  </si>
  <si>
    <t>['https://upload.wikimedia.org/wikipedia/commons/1/1a/Australia_Victoria_metropolitan_Melbourne_location_map.svg', 'https://upload.wikimedia.org/wikipedia/en/0/0c/Red_pog.svg', 'https://upload.wikimedia.org/wikipedia/en/9/99/Question_book-new.svg']</t>
  </si>
  <si>
    <t>Boolarra</t>
  </si>
  <si>
    <t>Boolarra is a small township located in the Latrobe Valley, in central Gippsland, Victoria, Australia. At the 2006 census, Boolarra had a population of 528 (The postcode area had a population of 1119 which includes the nearby town of Yinnar). The Boolarra Folk Festival is held in the town every year in March and attracts music lovers from around Australia and the world. The town is also infamous for producing the Boolarra strain of carp (Cyprinus carpio) which, after their release into the Murray River near Mildura, spread throughout Australia.
The name Boolarra is believed to be derived from an expression in one of the local Aboriginal languages meaning 'plentiful' or 'twenty'. The Post Office opened on 1 September 1884 prior to the railway arriving in 1885.
The town is at one end of the Grand Ridge Rail Trail, which travels for 13 kilometres through temperate rainforest and dry sclerophyll forest in the Strzelecki Ranges. The original railway branch line from Morwell to Boolarra, was opened on 10 April 1885, with the last train being run on 22 June 1974. The railway was constructed through difficult hilly terrain requiring construction of massive embankments and numerous bridges.
The town has an Australian Rules football team competing in the Mid Gippsland Football League.</t>
  </si>
  <si>
    <t>Boolarra.jpg</t>
  </si>
  <si>
    <t>['https://upload.wikimedia.org/wikipedia/commons/a/a3/BoolaraBridge.jpg', 'https://upload.wikimedia.org/wikipedia/commons/b/be/Australia_Victoria_Latrobe_City_location_map.svg', 'https://upload.wikimedia.org/wikipedia/en/0/0c/Red_pog.svg', 'https://upload.wikimedia.org/wikipedia/en/9/99/Question_book-new.svg']</t>
  </si>
  <si>
    <t>Callignee</t>
  </si>
  <si>
    <t>Callignee is a locality in the Gippsland region of Victoria, Australia. The locality is 175 kilometres (109 mi) east of the state capital, Melbourne. At the 2006 census, Callignee and the surrounding area had a population of 495.
The locality was severely affected by the Black Saturday bushfires, including four fatalities plus another fatality at nearby Upper Callignee.
</t>
  </si>
  <si>
    <t>Callignee.png</t>
  </si>
  <si>
    <t>['https://upload.wikimedia.org/wikipedia/commons/f/ff/VIC_in_Australia_map.png', 'https://upload.wikimedia.org/wikipedia/commons/b/be/Australia_Victoria_Latrobe_City_location_map.svg', 'https://upload.wikimedia.org/wikipedia/en/0/0c/Red_pog.svg']</t>
  </si>
  <si>
    <t>Churchill</t>
  </si>
  <si>
    <t>Churchill is a town in the Latrobe Valley, located in central Gippsland in the east of Victoria, Australia. The town had a population of 4,588 at the 2006 census, and is part of the Latrobe City local government area. The town was named in honour of former British leader Sir Winston Churchill.</t>
  </si>
  <si>
    <t>Churchill.jpg</t>
  </si>
  <si>
    <t>['https://upload.wikimedia.org/wikipedia/commons/4/44/Cigar.jpg', 'https://upload.wikimedia.org/wikipedia/commons/b/be/Australia_Victoria_Latrobe_City_location_map.svg', 'https://upload.wikimedia.org/wikipedia/en/0/0c/Red_pog.svg', 'https://upload.wikimedia.org/wikipedia/en/9/99/Question_book-new.svg']</t>
  </si>
  <si>
    <t>Glengarry</t>
  </si>
  <si>
    <t>Glengarry is a town in the Gippsland region of Victoria, Australia. The town is located in the City of Latrobe local government area, 169 kilometres (105 mi) south east of the state capital, Melbourne. At the 2006 census, Glengarry had a population of 677.</t>
  </si>
  <si>
    <t>Glengarry.png</t>
  </si>
  <si>
    <t>Arnold</t>
  </si>
  <si>
    <t>Arnold is a small town in the Australian state of Victoria. It is located on Bridgewater - Dunolly Road, in the Shire of Loddon. The town was originally named Kangadaar, however the creek crossing below the town was Arnold Bridge (privately owned toll bridge)which the town mistakenly became known as. The post office opened on 17 December 1888 as Arnold's Bridge, and was renamed Arnold Railway Station in 1909 and Arnold in 1924, and closed in 1989.
The main recreational facility in the town is the Arnold Recreation Centre which is home to the cricket team the Arnold Redbacks.</t>
  </si>
  <si>
    <t>Arnold.png</t>
  </si>
  <si>
    <t>['https://upload.wikimedia.org/wikipedia/commons/f/ff/VIC_in_Australia_map.png', 'https://upload.wikimedia.org/wikipedia/commons/a/ac/Australia_Victoria_Loddon_Shire_location_map.svg', 'https://upload.wikimedia.org/wikipedia/en/0/0c/Red_pog.svg']</t>
  </si>
  <si>
    <t>Bealiba</t>
  </si>
  <si>
    <t>Bealiba is a town in the Australian state of Victoria. The town is located in the Central Goldfields Shire local government area, 207 kilometres (129 mi) north-west of the state capital, Melbourne, and 74 kilometres (46 mi) from the regional city of Bendigo. At the 2011 census, Bealiba and the surrounding area had a population of 300.
The first Europeans in the Bealiba area were drovers in the 1840s and in 1845 George Coutts was the first European permanent settler. In the midst of the Victorian gold rush, gold was discovered in Bealiba in 1856 and for 18 months the town grew to a population of 18,000. After the rush subsided, the area was opened up for selection by farmers.
Facilities in Bealiba include a pub, post office and general store. The town is home to many historic buildings including the pub (built in 1857) and the Town Hall (built in 1879).
Bealiba shares an Australian rules football team with nearby Natte Yallock—the Natte Bealiba Swans—who compete in the Maryborough Castlemaine District Football League.</t>
  </si>
  <si>
    <t>Bealiba.jpg</t>
  </si>
  <si>
    <t>['https://upload.wikimedia.org/wikipedia/commons/9/95/Bealiba_Main_Street.JPG', 'https://upload.wikimedia.org/wikipedia/commons/f/ff/VIC_in_Australia_map.png', 'https://upload.wikimedia.org/wikipedia/commons/3/34/Australia_Victoria_Central_Goldfields_Shire_location_map.svg', 'https://upload.wikimedia.org/wikipedia/en/4/4a/Commons-logo.svg', 'https://upload.wikimedia.org/wikipedia/en/0/0c/Red_pog.svg']</t>
  </si>
  <si>
    <t>Boort</t>
  </si>
  <si>
    <t>https://en.wikipedia.org/wiki/Boort</t>
  </si>
  <si>
    <t>Boort (/ˈbɔərt/, locally [ˈboːt]) is a town in Victoria, Australia, located next to Lake Boort, in the Shire of Loddon. At the 2011 census, Boort had a population of 1,173. The town is known for its native birdlife. Boort is a local Aboriginal word meaning "Smoke from the hill".
The Post Office opened on 14 August 1874, and the railway arrived in 1883.
Main sources of employment are retail, olive processing and tourism. Agriculture is a major industry and employer in the Boort region. Produce includes cereal crops, tomatoes, canola, olives and wool.
Boort is known as The Northern Oasis. Lake Boort is central to the town and is used for water sports including skiing, sailing, duck hunting, fishing and swimming.
Boort has an Australian rules football team competing in the North Central Football League. Notable players from Boort are VFL Brownlow Medallist John Schultz. The team recently recruited ex-AFL player Lance Picioane. The club colours are black and white.
Golfers play at the Boort Golf Club on Charlton Road.</t>
  </si>
  <si>
    <t>https://upload.wikimedia.org/wikipedia/commons/0/0c/Boort_Godfrey_Street_002.JPG</t>
  </si>
  <si>
    <t>Boort.jpg</t>
  </si>
  <si>
    <t>Bridgewater on Loddon</t>
  </si>
  <si>
    <t>Bridgewater on Loddon.jpg</t>
  </si>
  <si>
    <t>Ashbourne</t>
  </si>
  <si>
    <t>Ashbourne is a small town in Victoria, Australia. It is located on Falloons Road in the Shire of Macedon Ranges, to the west of Woodend. At the 2011 census, Ashbourne and the surrounding area had a population of 264.
Ashbourne Post Office opened on 16 December 1899 (known as Campaspe until 1900).</t>
  </si>
  <si>
    <t>Ashbourne.jpg</t>
  </si>
  <si>
    <t>['https://upload.wikimedia.org/wikipedia/commons/d/d8/AshbourneRoad.JPG', 'https://upload.wikimedia.org/wikipedia/commons/f/ff/VIC_in_Australia_map.png', 'https://upload.wikimedia.org/wikipedia/commons/1/1e/Australia_Victoria_Macedon_Ranges_Shire_location_map.svg', 'https://upload.wikimedia.org/wikipedia/en/4/4a/Commons-logo.svg', 'https://upload.wikimedia.org/wikipedia/en/0/0c/Red_pog.svg']</t>
  </si>
  <si>
    <t>Baynton</t>
  </si>
  <si>
    <t>Baynton is a small rural community in central Victoria, Australia. Baynton is approximately 20 km (12 mi) north-east of Kyneton, and 20 km (12 mi) north-west of Lancefield. Baynton's elevation varies from 450 to 650 metres (1,475–2,130 ft) above sea level, and rainfall averages 675 millimetres (26.6 in) per annum. Agriculturally the region produces wool, lamb, beef and wine. Baynton is home to several wineries, and tourism has become an important component of the region's economy.</t>
  </si>
  <si>
    <t>Baynton.jpg</t>
  </si>
  <si>
    <t>['https://upload.wikimedia.org/wikipedia/commons/7/79/Baynton_Hall.jpg', 'https://upload.wikimedia.org/wikipedia/commons/1/1e/Australia_Victoria_Macedon_Ranges_Shire_location_map.svg', 'https://upload.wikimedia.org/wikipedia/en/0/0c/Red_pog.svg', 'https://upload.wikimedia.org/wikipedia/en/9/99/Question_book-new.svg']</t>
  </si>
  <si>
    <t>Bolinda</t>
  </si>
  <si>
    <t>Bolinda /bəˈlɪndə/ is a small town and locality north of Melbourne, Australia on the Melbourne-Lancefield Road. It is 6 km. south of Romsey, within the Shire of Macedon Ranges.
John Brock, one of the first British settlers in the Bolinda district, named his station Bullando Vale. However, it is not clear whether this is connected in any way to the present name.
Bolinda Post Office opened on 12 June 1879 and closed in 1980.
The community today is centred on the primary school (established 1870), community hall and recreation reserve.
Bolinda was an intermediate stopping point on the Clarkefield-Lancefield railway which operated between 1881 and 1956.</t>
  </si>
  <si>
    <t>Bolinda.jpg</t>
  </si>
  <si>
    <t>['https://upload.wikimedia.org/wikipedia/commons/f/fc/Bolinda_bridge%2C_west_elevation.JPG', 'https://upload.wikimedia.org/wikipedia/commons/6/65/BolindaHallRepainted.JPG', 'https://upload.wikimedia.org/wikipedia/commons/f/ff/VIC_in_Australia_map.png', 'https://upload.wikimedia.org/wikipedia/commons/1/1e/Australia_Victoria_Macedon_Ranges_Shire_location_map.svg', 'https://upload.wikimedia.org/wikipedia/en/4/4a/Commons-logo.svg', 'https://upload.wikimedia.org/wikipedia/en/0/0c/Red_pog.svg']</t>
  </si>
  <si>
    <t>Bullengarook</t>
  </si>
  <si>
    <t>Bullengarook /bəˈlʌŋɡərʊk/ is a locality in Victoria, Australia. The locality is centred on Bacchus Marsh Road, 14 kilometres (9 mi) from Gisborne towards Bacchus Marsh. Bullengarook is in the Shire of Macedon Ranges local government area. At the 2006 census, Bullengarook and the surrounding area had a population of 681.</t>
  </si>
  <si>
    <t>Bullengarook.jpg</t>
  </si>
  <si>
    <t>['https://upload.wikimedia.org/wikipedia/commons/e/e6/BullengarookSchool.JPG', 'https://upload.wikimedia.org/wikipedia/commons/f/ff/VIC_in_Australia_map.png', 'https://upload.wikimedia.org/wikipedia/commons/1/1e/Australia_Victoria_Macedon_Ranges_Shire_location_map.svg', 'https://upload.wikimedia.org/wikipedia/en/0/0c/Red_pog.svg', 'https://upload.wikimedia.org/wikipedia/en/9/99/Question_book-new.svg']</t>
  </si>
  <si>
    <t>Ringwood North</t>
  </si>
  <si>
    <t>Ringwood North is a suburb of Melbourne, Victoria, Australia, 25 km north-east of Melbourne's Central Business District. Its local government area is the City of Maroondah. At the 2011 Census, Ringwood North had a population of 9,657.
It is bounded on the south by Loughnan, Warrandyte and Wonga Roads (these roads flow into one and other continuously). Glenvale Road forms the western most boundary in the southern part of the suburb, with the Warrandyte-Ringwood Road forming the western boundary at the northern end of the suburb. The eastern and northern boundaries follow property lines, rather than roads.
Ringwood North Post Office opened on 9 August 1920, in the then rural area.
Ringwood North has its own shopping centre and also has plenty of parklands and reserves nearby without being excessively rural, like Wonga Park or Warrandyte. Its roads feature a happy medium between the sterile, parallel streetscapes of Ringwood and the circular, 'contour-line' style streets found in neighbouring Park Orchards.
Ringwood North is a surprisingly hilly area, which is especially evident around the aptly named Loughnan's Hill area and the infamously steep Glenvale Road. Glenvale Road also happens to mark the boundary between Ringwood North and Donvale and also the boundary between Maroondah and Manningham. It was the scene of a rather major car accident several years ago, in which a Holden HQ one-tonne utility carrying a large load of bricks overturned upon making its descent. Glenvale Road is also home to an 80-year-old Tudor house of very famous heritage.
</t>
  </si>
  <si>
    <t>Ringwood North.svg</t>
  </si>
  <si>
    <t>Warrandyte</t>
  </si>
  <si>
    <t>Warrandyte South is a locality within Greater Melbourne, beyond the Melbourne Metropolitan Area Urban Growth Boundary, 25 km north-east of Melbourne's Central Business District. Its local government area is the City of Manningham. At the 2011 census, Warrandyte South had a population of 648.
It is bounded in the west by Ringwood Road, in the north by Anzac Road, in the east by Jumping Creek and in the south by Old Warrandyte Road.</t>
  </si>
  <si>
    <t>Warrandyte.png</t>
  </si>
  <si>
    <t>Nunawading</t>
  </si>
  <si>
    <t>Nunawading /ˌnʌnəˈwɒdɪŋ/ is a suburb of Melbourne, Victoria, Australia, 18 km east of Melbourne's Central Business District. Its local government area is the City of Whitehorse. At the 2011 Census, Nunawading had a population of 10,947.
Nunawading is centred at the intersection of Whitehorse Road and Springvale Road, in Melbourne's eastern suburbs and features the City of Whitehorse's main offices, as well as large retail (e.g. furniture, auto dealerships, hardware, and electrical) and wholesale businesses, along Whitehorse Road.
</t>
  </si>
  <si>
    <t>Nunawading.svg</t>
  </si>
  <si>
    <t>Doncaster</t>
  </si>
  <si>
    <t>Doncaster is a suburb of Melbourne, Victoria, Australia, 15 km East of Melbourne's Central Business District. Its local government area is the City of Manningham. At the 2011 Census, Doncaster had a population of 18,359.
The suburb, locally known as "Donny", just as its namesake in the UK, is situated on 8.9 km2 of land, around the top of the 120 m high Doncaster Hill. The suburb consists of a central area along the top of Doncaster Hill, which includes several historical buildings along Doncaster Road, the Westfield Doncaster Shopping Centre and surrounding high-rise apartments, while the rest of the suburb is typical of many of Melbourne's eastern suburbs, with extensive low-density housing. Today the suburb is perhaps most notable for its shopping centre, one of the largest in Australia.</t>
  </si>
  <si>
    <t>Doncaster.jpg</t>
  </si>
  <si>
    <t>['https://upload.wikimedia.org/wikipedia/commons/4/4e/Doncaster-front.jpg', 'https://upload.wikimedia.org/wikipedia/commons/7/75/Anglican_church_at_Doncaster1.jpg', 'https://upload.wikimedia.org/wikipedia/commons/d/d1/Doncaster_Shire_Hall.jpg', 'https://upload.wikimedia.org/wikipedia/commons/1/1a/Australia_Victoria_metropolitan_Melbourne_location_map.svg', 'https://upload.wikimedia.org/wikipedia/en/4/4a/Commons-logo.svg', 'https://upload.wikimedia.org/wikipedia/en/0/0c/Red_pog.svg']</t>
  </si>
  <si>
    <t>Ancona</t>
  </si>
  <si>
    <t>Ancona is a small town in Victoria, Australia named after Ancona in Italy.
Settled late, a Post Office (briefly named Ancorna) was not opened until 15 September 1905 (closed 1968). It is located on Ancona Road, in a beautiful valley in the Shire of Mansfield local government area.</t>
  </si>
  <si>
    <t>Ancona.png</t>
  </si>
  <si>
    <t>['https://upload.wikimedia.org/wikipedia/commons/f/ff/VIC_in_Australia_map.png', 'https://upload.wikimedia.org/wikipedia/commons/b/b3/Australia_Victoria_Mansfield_Shire_location_map.svg', 'https://upload.wikimedia.org/wikipedia/en/0/0c/Red_pog.svg']</t>
  </si>
  <si>
    <t>Bonnie Doon</t>
  </si>
  <si>
    <t>Bonnie Doon is a small village in Victoria, Australia. It is located on the Maroondah Highway, in the Shire of Mansfield. Bonnie Doon is 168 kilometres north-east from Melbourne. At the 2011 census, Bonnie Doon township had a population of 521.
</t>
  </si>
  <si>
    <t>Bonnie Doon.jpg</t>
  </si>
  <si>
    <t>['https://upload.wikimedia.org/wikipedia/commons/d/d6/Bonnie_Doon_and_Lake_Eildon.jpg', 'https://upload.wikimedia.org/wikipedia/commons/0/02/Lake_near_Bonnie_Doon_Hotel_Motel.JPG', 'https://upload.wikimedia.org/wikipedia/commons/b/b2/Lake_Eildon_view_to_south_2012.JPG', 'https://upload.wikimedia.org/wikipedia/commons/0/03/Bonnie_Doon_main.JPG', 'https://upload.wikimedia.org/wikipedia/commons/7/7e/BonnieDoonOldTownSite.JPG', 'https://upload.wikimedia.org/wikipedia/commons/b/b3/Australia_Victoria_Mansfield_Shire_location_map.svg', 'https://upload.wikimedia.org/wikipedia/en/4/4a/Commons-logo.svg', 'https://upload.wikimedia.org/wikipedia/en/0/0c/Red_pog.svg']</t>
  </si>
  <si>
    <t>Gaffneys Creek</t>
  </si>
  <si>
    <t>Gaffneys Creek is a former mining locality situated between Jamieson and Woods Point in Victoria, Australia. It is located at the junction of Gaffney and Raspberry Creeks in a steep valley in mountainous terrain. It is situated in the Shire of Mansfield on the unsealed Mansfield - Woods Point Rd.</t>
  </si>
  <si>
    <t>Gaffneys Creek.jpg</t>
  </si>
  <si>
    <t>['https://upload.wikimedia.org/wikipedia/commons/4/4c/Gaffneys_Creek_Phone_Booth.JPG', 'https://upload.wikimedia.org/wikipedia/commons/b/b3/Australia_Victoria_Mansfield_Shire_location_map.svg', 'https://upload.wikimedia.org/wikipedia/en/4/4a/Commons-logo.svg', 'https://upload.wikimedia.org/wikipedia/en/0/0c/Red_pog.svg']</t>
  </si>
  <si>
    <t>Jamieson</t>
  </si>
  <si>
    <t>Jamieson is a small town in Victoria, Australia. It is located at the junction of the Goulburn River and Jamieson River, 199 kilometres (124 mi) north-east of Melbourne. The name is believed to have been derived from George Jamieson, a shepherd who grazed sheep in the area in the 1850s. At the time of the 2011 census, Jamieson had a population of 384.
The area was first settled in 1860 and by 1861 there were approximately 300 people working the goldfields. The Post Office opened on 18 January 1858.
The town site was surveyed in 1862, and a borough council was established in 1864. By 1865 the town had a Catholic chapel, an Anglican church, a school, a court house and police station, two banks, two insurance offices, five hotels and several stores. Jamieson reached its peak in the 1870s, but a sharp decline soon followed. Most mining operations had ceased by the beginning of the First World War, and Black Friday bushfires destroyed many mine workings in 1939.
By the 1990s, the town had become a popular tourist destination, boosted by Lake Eildon (situated adjacent to the Jamieson township and formed by the damming of the Goulburn River) reaching 100% capacity in 1996. However the tourism industry suffered in the early 2000s following a drought which affected Lake Eildon. The drought has proven to be long term and in March 2007, the capacity of the lake reached a historic low of 7.9%.
Today, Jamieson has a permanent population of around 250. It is a popular destination for four wheel drive enthusiasts, fishers, and amateur gold diggers. It is close to Lake Eildon and the Mount Buller snowfields. The town has two hotels, a caravan park, and several bed and breakfast establishments.</t>
  </si>
  <si>
    <t>Jamieson.jpg</t>
  </si>
  <si>
    <t>['https://upload.wikimedia.org/wikipedia/commons/e/e6/Jamieson_Victoria_aerial.jpg', 'https://upload.wikimedia.org/wikipedia/commons/b/b3/Australia_Victoria_Mansfield_Shire_location_map.svg', 'https://upload.wikimedia.org/wikipedia/en/4/4a/Commons-logo.svg', 'https://upload.wikimedia.org/wikipedia/en/0/0c/Red_pog.svg']</t>
  </si>
  <si>
    <t>Maidstone</t>
  </si>
  <si>
    <t>Maidstone is a suburb 8 km west of Melbourne, Victoria, Australia. Its local government area is the City of Maribyrnong. At the 2011 Census, Maidstone had a population of 7,750.
Maidstone is a suburb of the City of Maribyrnong, located 8 km from the Melbourne CBD, bordered by West Footscray to the south on Suffolk Street, Braybrook to the west on Ashley St, Footscray to the east along Summerhill Road and Rosamond Road and Maribyrnong to the north and north-east along Williamson Road and Rosamond Road.</t>
  </si>
  <si>
    <t>Maidstone.jpg</t>
  </si>
  <si>
    <t>['https://upload.wikimedia.org/wikipedia/commons/9/9c/Maribyrnong_River_Trail.jpg', 'https://upload.wikimedia.org/wikipedia/commons/0/0f/Footscray_North_Primary.jpg', 'https://upload.wikimedia.org/wikipedia/commons/1/1a/Australia_Victoria_metropolitan_Melbourne_location_map.svg', 'https://upload.wikimedia.org/wikipedia/en/0/0c/Red_pog.svg']</t>
  </si>
  <si>
    <t>Footscray</t>
  </si>
  <si>
    <t>West Footscray is a suburb 7 km west of Melbourne, Victoria, Australia. Its local government area is the City of Maribyrnong. At the 2011 census, West Footscray had a population of 10,222.</t>
  </si>
  <si>
    <t>Footscray.svg</t>
  </si>
  <si>
    <t>Seddon</t>
  </si>
  <si>
    <t>Seddon is a suburb 6 km west of Melbourne, Victoria, Australia, lying south of Footscray and north of Yarraville. Its local government area is the City of Maribyrnong. At the 2011 Census, Seddon had a population of 4,851.
Formerly a semi-industrial, working-class suburb, in recent years Seddon has experienced rapid gentrification due to its close proximity to the Melbourne City Centre.
</t>
  </si>
  <si>
    <t>Seddon.jpg</t>
  </si>
  <si>
    <t>['https://upload.wikimedia.org/wikipedia/commons/9/9a/Seddon_railway_station%2C_Melbourne.jpg']</t>
  </si>
  <si>
    <t>Braybrook</t>
  </si>
  <si>
    <t>Braybrook is a suburb 9 km west of Melbourne, Victoria, Australia. Its local government area is the City of Maribyrnong. At the 2011 Census, Braybrook had a population of 8,180.
Braybrook is bounded in the west by Duke Street, in the north by the Maribyrnong River, in the east by Ashley Street, and in the south by the Sunbury railway line and Sunshine Road.</t>
  </si>
  <si>
    <t>Braybrook.jpg</t>
  </si>
  <si>
    <t>['https://upload.wikimedia.org/wikipedia/en/5/59/Hughes_Street.jpg', 'https://upload.wikimedia.org/wikipedia/commons/1/1a/Australia_Victoria_metropolitan_Melbourne_location_map.svg', 'https://upload.wikimedia.org/wikipedia/en/0/0c/Red_pog.svg', 'https://upload.wikimedia.org/wikipedia/commons/b/b4/Ambox_important.svg', 'https://upload.wikimedia.org/wikipedia/en/9/99/Question_book-new.svg']</t>
  </si>
  <si>
    <t>Croydon</t>
  </si>
  <si>
    <t>Heathmont</t>
  </si>
  <si>
    <t>Heathmont is a suburb of Melbourne, Victoria, Australia, 24 km east of Melbourne's Central Business District. Its local government area is the City of Maroondah. At the 2011 Census, Heathmont had a population of 9,250.</t>
  </si>
  <si>
    <t>Heathmont.svg</t>
  </si>
  <si>
    <t>Warranwood</t>
  </si>
  <si>
    <t>Warranwood is a suburb of Melbourne, Victoria, Australia, 27 km north-east of Melbourne's Central Business District. Its local government area is the City of Maroondah. At the 2011 census, Warranwood had a population of 4,791.</t>
  </si>
  <si>
    <t>Warranwood.png</t>
  </si>
  <si>
    <t>Kilsyth South</t>
  </si>
  <si>
    <t>Kilsyth South is a suburb of Melbourne, Victoria, Australia, 32 km east from Melbourne's Central Business District. Its local government area is the City of Maroondah. At the 2011 Census, Kilsyth South had a population of 3,053. The bushland of the suburb is the only place there Kilsyth South Spider Orchids were found.</t>
  </si>
  <si>
    <t>Kilsyth South.png</t>
  </si>
  <si>
    <t>Carlton</t>
  </si>
  <si>
    <t>Carlton is a suburb of Melbourne, Australia, 2 km north from Melbourne's central business district. Its local government area is the City of Melbourne. At the 2011 Census, Carlton had a population of 13,509.
Its boundaries are Melbourne University to the west, Princes Street to the north, Victoria Parade to the south, and Nicholson Street to the east.
The suburb is well known for its "Little Italy" precinct on Lygon Street, for its Victorian architecture and its garden squares including the Carlton Gardens, the latter being the location of the Royal Exhibition Building, one of Australia's few man-made sites with World Heritage status.
Carlton is thought to have been named after Carlton House, London.</t>
  </si>
  <si>
    <t>Carlton.jpg</t>
  </si>
  <si>
    <t>['https://upload.wikimedia.org/wikipedia/commons/e/e7/Christian_chapel_carlton_1865.jpg', 'https://upload.wikimedia.org/wikipedia/commons/2/2d/Lygon_St%2C_Carlton%2C_Victoria%2C_Australia.jpg', 'https://upload.wikimedia.org/wikipedia/commons/1/1f/Carlton_gardens_panorama.jpg', 'https://upload.wikimedia.org/wikipedia/commons/4/43/Royal_exhibition_building_tulips_straight.jpg', 'https://upload.wikimedia.org/wikipedia/commons/e/e1/Alan_Gilbert_Building%2C_University_of_Melbourne.jpg', 'https://upload.wikimedia.org/wikipedia/commons/b/bb/Carlton_aerial.jpg', 'https://upload.wikimedia.org/wikipedia/commons/b/b2/La_Mama_Theatre%2C_Carlton%2C_Victoria%2C_Australia.jpg', 'https://upload.wikimedia.org/wikipedia/commons/c/cc/Z3_Melbourne_tram%2C_Elgin_and_Lygon_Streets%2C_Melbourne.jpg', 'https://upload.wikimedia.org/wikipedia/commons/8/8e/Melbournia_terrace_drummond_street_carlton.jpg', 'https://upload.wikimedia.org/wikipedia/commons/f/f1/Flag_of_Melbourne.PNG', 'https://upload.wikimedia.org/wikipedia/commons/1/1a/Australia_Victoria_metropolitan_Melbourne_location_map.svg', 'https://upload.wikimedia.org/wikipedia/en/4/4a/Commons-logo.svg', 'https://upload.wikimedia.org/wikipedia/en/0/0c/Red_pog.svg', 'https://upload.wikimedia.org/wikipedia/en/9/99/Question_book-new.svg']</t>
  </si>
  <si>
    <t>Docklands</t>
  </si>
  <si>
    <t>Docklands (also known as Melbourne Docklands to differentiate it from London Docklands) is a suburb of Melbourne, Victoria, Australia, 2 km (1.2 mi) west of Melbourne's Central Business District. Its local government area is the City of Melbourne. At the 2011 Census, Docklands had a population of 5,791.
Docklands occupies an area adjacent to the Melbourne CBD. It is bounded by Wurundjeri Way and the Charles Grimes Bridge to the east, CityLink to the west and Lorimer Street across the Yarra to the south and is a primarily waterfront area centred on the banks of the Yarra River.
Contemporary Docklands is the product of an ongoing urban renewal project to extend the area of the Melbourne CBD (excluding Southbank and St Kilda Road) by over a third when completed around 2015. It is now home to several of Melbourne's modern landmarks, including Etihad Stadium and the Melbourne Star Ferris wheel.
From the 1880s, the former swamp west of Melbourne became heavily used as a dock, with an extensive network of wharfs, heavy rail infrastructure and light industry. However, following the containerisation of shipping traffic it fell into disuse and by the 1990s was virtually abandoned, becoming notable for an underground rave dance scene, a dance culture which survives through popular organised events held at Docklands Stadium.
Docklands Stadium was built in 1996 as a centrepiece to kick-start developer interest in Docklands as a viable renewal area. Urban renewal began in earnest 2000, with several independent privately developed areas overseen by VicUrban, an agency of the State government of Victoria. The brief for the master plan was for wide open water promenades and road boulevards with contributions of landscaping and public art commissions to be made by each developer and construction was to adhere to strict milestones. VicUrban promotes its vision of Docklands as being a major tourist attraction and projected over 20 million visitors a year and a future (2015) residential population of over 20,000.
A handful of significant buildings were retained, generally due to their association with the area's industrial and maritime history. Most of these heritage buildings are intended for adaptive reuse and integrated with new facilities.
Docklands has become a sought-after business address, attracting the national headquarters of the National Australia Bank, ANZ, Medibank Private, Bureau of Meteorology, Myer, National Foods as well as the regional headquarters for Ericsson and Bendigo Bank. The business park model of medium-rise office buildings combined with transport and proximity to the City Centre is seen by many in the real estate industry to be one of the reasons behind the success of the Docklands office market.
Docklands is also the home to a number of water sports, including Dragon Boat racing.
While still incomplete, Docklands developer-centric planning has been widely criticised and many Melbourne politicians and media commentators lament its lack of green open space, pedestrian activity, transport links and culture.</t>
  </si>
  <si>
    <t>Docklands.jpg</t>
  </si>
  <si>
    <t>['https://upload.wikimedia.org/wikipedia/commons/f/f7/Melbourne_Docklands_-_Yarras_Edge_-_marina_panorama.jpg', 'https://upload.wikimedia.org/wikipedia/commons/2/2c/Telstra_Dome_08.jpg', 'https://upload.wikimedia.org/wikipedia/commons/d/df/Web_Bridge_in_Docklands.jpg', 'https://upload.wikimedia.org/wikipedia/commons/1/13/Etihad_Stadium_crop.jpg', 'https://upload.wikimedia.org/wikipedia/commons/e/e6/Victoria_Harbour_Offices_at_Night.jpg', 'https://upload.wikimedia.org/wikipedia/commons/b/bf/Melbourne_docklands_area.jpg', 'https://upload.wikimedia.org/wikipedia/commons/1/1c/Melbourne_from_Waterfront_City%2C_Docklands_Pano%2C_20.07.06.jpg', 'https://upload.wikimedia.org/wikipedia/commons/1/18/Victoria_Point_Docklands.jpg', 'https://upload.wikimedia.org/wikipedia/commons/d/d9/Mlb_docklands_from_etihad.jpg', 'https://upload.wikimedia.org/wikipedia/commons/f/f6/Docklands_of_Melbourne.jpg', 'https://upload.wikimedia.org/wikipedia/en/c/cd/Spencer_street_station_1889.jpg', 'https://upload.wikimedia.org/wikipedia/commons/0/03/Port1010DigitalHarbour.jpg', 'https://upload.wikimedia.org/wikipedia/en/4/43/Victoria_docks_melbourne_in_the_1920s.jpg', 'https://upload.wikimedia.org/wikipedia/commons/1/13/The_Age_Collins_St_2010.jpg', 'https://upload.wikimedia.org/wikipedia/commons/c/c6/Docklands_Stadium%2C_Melbourne%2C_Christmas_1998.jpg', 'https://upload.wikimedia.org/wikipedia/commons/3/39/ANZ_Docklands.jpg', 'https://upload.wikimedia.org/wikipedia/commons/e/ec/Batmans_hill_1840_and_1892.jpg', 'https://upload.wikimedia.org/wikipedia/commons/b/b2/Waterfront_city_studio_lane.jpg', 'https://upload.wikimedia.org/wikipedia/commons/2/2a/Southern-cross-station-melbourne-morning.jpg', 'https://upload.wikimedia.org/wikipedia/commons/1/15/Kylie_minogue_statue_at_waterfront_city.jpg', 'https://upload.wikimedia.org/wikipedia/commons/0/05/After_1892.PNG', 'https://upload.wikimedia.org/wikipedia/commons/9/95/Before_1880.PNG', 'https://upload.wikimedia.org/wikipedia/commons/f/f1/Flag_of_Melbourne.PNG', 'https://upload.wikimedia.org/wikipedia/commons/1/1a/Australia_Victoria_metropolitan_Melbourne_location_map.svg', 'https://upload.wikimedia.org/wikipedia/en/4/4a/Commons-logo.svg', 'https://upload.wikimedia.org/wikipedia/en/0/0c/Red_pog.svg']</t>
  </si>
  <si>
    <t>Kensington</t>
  </si>
  <si>
    <t>Kensington is a suburb of Melbourne, Australia, 4 km north-west of Melbourne's central business district. Its local government area is the City of Melbourne. At the 2011 Census, Kensington had a population of 9,719.
The suburb is bounded by Racecourse Road to the north, Smithfield Road and the Maribyrnong River to the west, Dynon Road to the south, and Moonee Ponds Creek to the east. Kensington was once home to one of Victoria's major abbatoirs and livestock saleyards, an army ordnance depot and a number of factories. The stock yards ceased operation in 1984, prompting significant urban renewal.
Kensington was named after Kensington in London.</t>
  </si>
  <si>
    <t>Kensington.jpg</t>
  </si>
  <si>
    <t>['https://upload.wikimedia.org/wikipedia/commons/1/18/Kensington_town_hall.jpg', 'https://upload.wikimedia.org/wikipedia/commons/d/df/Kensington-Station-Melbourne.jpg', 'https://upload.wikimedia.org/wikipedia/commons/8/81/Gower_street_kensington.jpg', 'https://upload.wikimedia.org/wikipedia/commons/8/8a/Cnr_bellair_and_macauley_streets_kensington.jpg', 'https://upload.wikimedia.org/wikipedia/commons/f/f1/Flag_of_Melbourne.PNG', 'https://upload.wikimedia.org/wikipedia/commons/1/1a/Australia_Victoria_metropolitan_Melbourne_location_map.svg', 'https://upload.wikimedia.org/wikipedia/en/0/0c/Red_pog.svg']</t>
  </si>
  <si>
    <t>Flemington</t>
  </si>
  <si>
    <t>Flemington is a suburb of Melbourne, Australia, 4 km north-west of Melbourne's central business district. Its local government areas are the Cities of Melbourne and Moonee Valley. At the 2011 Census, Flemington had a population of 7,528.
The Melbourne Cup Thoroughbred horse race has been held at Flemington Racecourse since 1861.
Flemington is located between the Maribyrnong River and the Moonee Ponds Creek and includes the locality of Newmarket, in which the main commercial area Racecourse Road is located.
The suburb was named by settler James Watson after Flemington Estate in Scotland. Another version of the origin of the name relates to Robert Fleming, a Brunswick (Victoria) resident who had owned land beside the Saltwater River and operated a butchery there.</t>
  </si>
  <si>
    <t>Flemington.jpg</t>
  </si>
  <si>
    <t>['https://upload.wikimedia.org/wikipedia/commons/f/fe/Newmarket-Station-Melbourne.jpg', 'https://upload.wikimedia.org/wikipedia/commons/6/61/20101212-Houses-in-Flemington-Victoria-AU.JPG', 'https://upload.wikimedia.org/wikipedia/commons/7/75/Flemington_Racecourse.jpg', 'https://upload.wikimedia.org/wikipedia/commons/5/5e/20101211-Post-Office-Flemington-Victoria-AU.JPG', 'https://upload.wikimedia.org/wikipedia/commons/8/8f/Flemington_aerial.jpg', 'https://upload.wikimedia.org/wikipedia/commons/f/fa/20101211-Racecourse-Road-Flemington-Victoria-AU.JPG', 'https://upload.wikimedia.org/wikipedia/commons/f/f1/Flag_of_Melbourne.PNG', 'https://upload.wikimedia.org/wikipedia/commons/1/1a/Australia_Victoria_metropolitan_Melbourne_location_map.svg', 'https://upload.wikimedia.org/wikipedia/en/0/0c/Red_pog.svg']</t>
  </si>
  <si>
    <t>Rockbank</t>
  </si>
  <si>
    <t>Rockbank is a township and rural locality in Melbourne, Victoria, Australia, 29 km west of Melbourne's Central Business District. Its local government area is the City of Melton. At the 2011 Census, Rockbank had a population of 1,349.
Rockbank Post Office opened on 1 January 1862.
The area lies east of the township of Melton and west of the suburb of Caroline Springs. The land contains many large volcanic rocks making it poor for cultivating crops. The rocks have been used to build walls between paddocks - characteristic of the area west of Melbourne. Mount Cottrell is the highest land point in the vicinity.
The railway station is on the Melton line. Rockbank is also served by the Route 456 bus that runs along the Western Freeway, linking Melton and Sunshine.
The rich, red volcanic soil in the area has helped build the reputation of local wineries. Rockbank is also the host to Victoria's Annual Olive Festival. The earlier agricultural activities date back to the pastoral exploits of William Cross Yuille on the plains.
The town has an Australian rules football team, competing in the Riddell District Football League. Koori Elder Steven Hanning also play for the side and are respected elders of the Rockbank community. Hanning also coaches the women's C-grade netball team.</t>
  </si>
  <si>
    <t>Rockbank.jpg</t>
  </si>
  <si>
    <t>['https://upload.wikimedia.org/wikipedia/commons/d/d4/RockbankCommunityHall.JPG', 'https://upload.wikimedia.org/wikipedia/commons/2/2c/Victoria_locator-MJC.png', 'https://upload.wikimedia.org/wikipedia/commons/1/1a/Australia_Victoria_metropolitan_Melbourne_location_map.svg', 'https://upload.wikimedia.org/wikipedia/en/4/4a/Commons-logo.svg', 'https://upload.wikimedia.org/wikipedia/commons/4/4c/Wikisource-logo.svg', 'https://upload.wikimedia.org/wikipedia/en/0/0c/Red_pog.svg']</t>
  </si>
  <si>
    <t>Exford</t>
  </si>
  <si>
    <t>Exford is a town in Victoria, Australia, 51 km west of Melbourne's Central Business District. Its local government area is the City of Melton.
The town is located on the west and south bank of the Melton Reservoir, which was completed in 1916 to supply the Werribee Irrigation District, and also functions as a recreation site with barbecue and picnic facilities. Exford Post Office opened on 1 September 1911 and closed in 1964.
Exford is home to the Melbourne Runabout and Speedboat Club. A primary school with 200 students is also based in Exford.</t>
  </si>
  <si>
    <t>Exford.jpg</t>
  </si>
  <si>
    <t>['https://upload.wikimedia.org/wikipedia/commons/d/d3/ExfordPrimarySchool.JPG', 'https://upload.wikimedia.org/wikipedia/commons/2/2c/Victoria_locator-MJC.png', 'https://upload.wikimedia.org/wikipedia/commons/1/1a/Australia_Victoria_metropolitan_Melbourne_location_map.svg', 'https://upload.wikimedia.org/wikipedia/en/4/4a/Commons-logo.svg', 'https://upload.wikimedia.org/wikipedia/en/0/0c/Red_pog.svg']</t>
  </si>
  <si>
    <t>Brookfield</t>
  </si>
  <si>
    <t>Brookfield is a suburb in Melton, Victoria, Australia, 43 km west of Melbourne's Central Business District. Its local government area is the City of Melton. According to the 2011 Census, Brookfield had a population of 6,104.
Brookfield was first established as Brookfield Estates by Oliver Hume Real Estate in the early 1980s to 1990s during Melton's rapid expansion. Since then, it has also expanded into the new estates of Madison Gardens, Botanica Springs and Silverdale.</t>
  </si>
  <si>
    <t>Brookfield.jpg</t>
  </si>
  <si>
    <t>['https://upload.wikimedia.org/wikipedia/commons/d/d7/Brookfield_Clarkes_Road_005.JPG', 'https://upload.wikimedia.org/wikipedia/commons/2/2c/Victoria_locator-MJC.png', 'https://upload.wikimedia.org/wikipedia/commons/1/1a/Australia_Victoria_metropolitan_Melbourne_location_map.svg', 'https://upload.wikimedia.org/wikipedia/en/4/4a/Commons-logo.svg', 'https://upload.wikimedia.org/wikipedia/en/0/0c/Red_pog.svg']</t>
  </si>
  <si>
    <t>Melton</t>
  </si>
  <si>
    <t>Melton is an urban area within metropolitan Melbourne, Australia located 35 km west from the capital's central business district. It is the administrative centre of the City of Melton local government area and its most populous centre. At the 2011 Census the urban area, with the locality of Melton at its heart, had a population of 45,624. Melton is considered part of the Greater Melbourne metropolitan area and is included in the capital's population statistical division.
Melton began as a small town before being declared a satellite city in 1974, separated from Melbourne's urban area by a green wedge. Since the 1990s it experienced rapid suburban growth into surrounding greenfield land and become a commuter town in the Melbourne-Ballarat growth corridor. Changes to Melbourne's urban growth boundary passed by the state government in 2010 effectively relinquish its satellite city status as it is planned to become part of Melbourne's future conurbation.
It is named after Melton Mowbray in the United Kingdom.
</t>
  </si>
  <si>
    <t>Melton.jpg</t>
  </si>
  <si>
    <t>['https://upload.wikimedia.org/wikipedia/commons/4/45/MeltonDjerriwarrhFestival.jpg', 'https://upload.wikimedia.org/wikipedia/en/5/5e/Melton_railway_station.jpg', 'https://upload.wikimedia.org/wikipedia/commons/2/28/Melton_aerial_1.jpg', 'https://upload.wikimedia.org/wikipedia/commons/e/e2/MeltonShireOffices.JPG', 'https://upload.wikimedia.org/wikipedia/commons/c/c9/MeltonCommunityHall.JPG', 'https://upload.wikimedia.org/wikipedia/commons/1/1a/Australia_Victoria_metropolitan_Melbourne_location_map.svg', 'https://upload.wikimedia.org/wikipedia/en/4/4a/Commons-logo.svg', 'https://upload.wikimedia.org/wikipedia/en/0/0c/Red_pog.svg']</t>
  </si>
  <si>
    <t>Big Desert Wilderness Park</t>
  </si>
  <si>
    <t>https://en.wikipedia.org/wiki/Big_Desert_Wilderness_Park</t>
  </si>
  <si>
    <t>The Big Desert Wilderness Park, on the western border of Victoria, Australia, is the oldest of Victoria's three wilderness parks. It is also a locality of the Rural City of Mildura.[1]
The park is a protected area of 1,130 square kilometres (436 sq mi), with no vehicular access, and no defined walking tracks. Encompassing part of the Big Desert, it also adjoins Ninety Mile Desert across the border in South Australia. As the park is a dedicated wilderness area, there are no facilities of any kind, including toilets or campsites. However, hiking and small fuel stoves are permitted. The park is part of the Wyperfeld, Big Desert and Ngarkat Important Bird Area, identified as such by BirdLife International because of its importance for the conservation of malleefowl and other species of mallee birds.[2]
A large bushfire was ignited by lightning in the park in 2002 then spread rapidly due to strong winds and dry fuel. The fire soon joined another in the adjoining Wyperfield National Park and an area of 1,814 square kilometres (700 sq mi) was burned out. The fire burned for two weeks resulting in the loss of an abandoned house and 400 hectares (988 acres) of private property.</t>
  </si>
  <si>
    <t>http://www.murrayville.com.au/media/Thompsons%20Peak.jpg</t>
  </si>
  <si>
    <t>Big Desert Wilderness Park.jpg</t>
  </si>
  <si>
    <t>['https://upload.wikimedia.org/wikipedia/commons/a/a7/Australia_Victoria_relief_location_map.jpg', 'https://upload.wikimedia.org/wikipedia/commons/a/ab/Green_pog.svg', 'https://upload.wikimedia.org/wikipedia/commons/0/08/Flag_of_Victoria_%28Australia%29.svg']</t>
  </si>
  <si>
    <t>Birdwoodton</t>
  </si>
  <si>
    <t>Birwoodton is a locality situated in the Sunraysia region, in north western Victoria, Australia. The place by road, is situated about 4 kilometres south of Merbein and 14 kilometres northwest of Mildura.
Named after William Birdwood, 1st Baron Birdwood, leader of the ANZAC forces at the Battle of Gallipoli, it was established as an agricultural soldier settler scheme soon after World War I. The Post Office opened on 19 July 1920 (closed in 1978).
The locality is predominantly devoted to grape production.</t>
  </si>
  <si>
    <t>Birdwoodton.jpg</t>
  </si>
  <si>
    <t>['https://upload.wikimedia.org/wikipedia/commons/a/ab/Church_birdwoodton.jpg', 'https://upload.wikimedia.org/wikipedia/commons/5/55/Birdwoodton_roadsign.jpg', 'https://upload.wikimedia.org/wikipedia/commons/a/a4/Australia_Victoria_Mildura_Rural_City_location_map.svg', 'https://upload.wikimedia.org/wikipedia/en/0/0c/Red_pog.svg']</t>
  </si>
  <si>
    <t>Boinka</t>
  </si>
  <si>
    <t>Boinka is a locality situated on the section of the Mallee Highway and Pinnaroo railway line between Ouyen and the South Australian border in the Sunraysia region of Victoria, Australia. Boinka is situated approximately 4 kilometres east from Tutye and 8 kilometres west from Linga.
The name Boinka means "flat black beetle" in the language of the indigenous people of Lake Hindmarsh.
The location has a rich history of settlement and is the subject of a photograph collection within the archives of the Museum of Victoria. The Boinka State School (No 3800) is listed as a part of Heritage Victoria - owned by the Crown Reserve and managed by Rural City Council of Mildura. The township was established in the early 1910s, and the Post Office opened on 15 July 1912 when a regular mail service was provided by the opening of the railway from Ouyen to Murrayville a month earlier. The office closed in 1975. The railway station closed a year later, on 30 June 1976.</t>
  </si>
  <si>
    <t>Boinka.jpg</t>
  </si>
  <si>
    <t>['https://upload.wikimedia.org/wikipedia/commons/3/3d/1940BoinkaStreetscape.jpg', 'https://upload.wikimedia.org/wikipedia/commons/5/50/Boinka1925.jpg', 'https://upload.wikimedia.org/wikipedia/commons/a/a4/Australia_Victoria_Mildura_Rural_City_location_map.svg', 'https://upload.wikimedia.org/wikipedia/en/0/0c/Red_pog.svg']</t>
  </si>
  <si>
    <t>Cabarita</t>
  </si>
  <si>
    <t>Cabarita is a locality in Victoria, Australia, located approximately 10 km from Mildura, Victoria. At the 2006 census, Cabarita had a population of 280.
The Post Office opened on 1 July 1925 and was known for some months as Lake Hawthorn before being renamed Cabarita.</t>
  </si>
  <si>
    <t>Cabarita.png</t>
  </si>
  <si>
    <t>['https://upload.wikimedia.org/wikipedia/commons/f/ff/VIC_in_Australia_map.png', 'https://upload.wikimedia.org/wikipedia/commons/a/a4/Australia_Victoria_Mildura_Rural_City_location_map.svg', 'https://upload.wikimedia.org/wikipedia/en/0/0c/Red_pog.svg']</t>
  </si>
  <si>
    <t>Beveridge</t>
  </si>
  <si>
    <t>Beveridge is a town in Victoria, Australia, located along the Hume Highway, 42 kilometres north of Melbourne in the Shire of Mitchell. An eastern rural portion of the locality is within the City of Whittlesea in Greater Melbourne. At the 2011 Census, Beveridge had a population of 872.</t>
  </si>
  <si>
    <t>Beveridge.jpg</t>
  </si>
  <si>
    <t>['https://upload.wikimedia.org/wikipedia/commons/f/f9/Beveridge_Kelly1_imp.jpg', 'https://upload.wikimedia.org/wikipedia/commons/b/b0/BeveridgeHotel.JPG', 'https://upload.wikimedia.org/wikipedia/commons/e/e2/Australia_Victoria_Mitchell_Shire_location_map.svg', 'https://upload.wikimedia.org/wikipedia/en/4/4a/Commons-logo.svg', 'https://upload.wikimedia.org/wikipedia/en/0/0c/Red_pog.svg']</t>
  </si>
  <si>
    <t>Broadford</t>
  </si>
  <si>
    <t>Broadford is a small town in central Victoria, Australia. At the 2011 census, Broadford had a population of 3,387. The town is the headquarters of the Shire of Mitchell local government area and is approximately 90 kilometres (60 mi) north of the state capital, Melbourne.
Broadford lies on the major transport routes between Melbourne and Sydney. The town is bypassed to the east by the Hume Freeway and the railway line linking the two cities passes through Broadford. Broadford is built on the banks of Sunday Creek, a tributary of the Goulburn River.</t>
  </si>
  <si>
    <t>Broadford.jpg</t>
  </si>
  <si>
    <t>['https://upload.wikimedia.org/wikipedia/commons/6/69/StreetscapeBroadford.JPG', 'https://upload.wikimedia.org/wikipedia/commons/4/48/Broadford_Presbyterian_cropped.JPG', 'https://upload.wikimedia.org/wikipedia/commons/e/e2/Australia_Victoria_Mitchell_Shire_location_map.svg', 'https://upload.wikimedia.org/wikipedia/en/4/4a/Commons-logo.svg', 'https://upload.wikimedia.org/wikipedia/en/0/0c/Red_pog.svg']</t>
  </si>
  <si>
    <t>Clonbinane</t>
  </si>
  <si>
    <t>Clonbinane is a sparse pastoral community in the Australian state of Victoria. It is located 55 kilometres (34 mi) north of the state capital city, Melbourne. Geographically, it lies east of the Hume Freeway but now lacks a distinctive township precinct. According to Crown Land records of 1856, the pastoral region was part of the Western Port District. At the 2011 census, Clonbinane had a population of 381.
The name Clonbinane suggests a marriage of two surnames, Clon and Binane. The Binane part may have found its origins in Welsh, Irish or Scottish clans surnames, deriving from the Latin "Benedictus". It is suggested that the Binane part of the name came from the galectisation of Benedictus and that the Clon part may have its origins in early Scottish history. It is not clear how the name came about as a mention in the Crown Land Leases of 1848.</t>
  </si>
  <si>
    <t>Clonbinane.svg</t>
  </si>
  <si>
    <t>['https://upload.wikimedia.org/wikipedia/commons/e/e2/Australia_Victoria_Mitchell_Shire_location_map.svg', 'https://upload.wikimedia.org/wikipedia/en/0/0c/Red_pog.svg']</t>
  </si>
  <si>
    <t>Kilmore</t>
  </si>
  <si>
    <t>Kilmore (/ˈkɪlmɔːr/, locally [ˈkɪlmoː]) is a town in the Australian state of Victoria. Located 60 kilometres (37 mi) north of Melbourne, it is contentiously claimed as Victoria's oldest inland settled town. At the 2011 census, Kilmore had a population of 6,678.</t>
  </si>
  <si>
    <t>Kilmore.jpg</t>
  </si>
  <si>
    <t>['https://upload.wikimedia.org/wikipedia/commons/c/c0/PostOfficeKilmore.JPG', 'https://upload.wikimedia.org/wikipedia/commons/2/27/StreetscapeKilmore.JPG', 'https://upload.wikimedia.org/wikipedia/commons/6/6d/KilmoreCourthouse.jpg', 'https://upload.wikimedia.org/wikipedia/commons/e/e2/Australia_Victoria_Mitchell_Shire_location_map.svg', 'https://upload.wikimedia.org/wikipedia/en/4/4a/Commons-logo.svg', 'https://upload.wikimedia.org/wikipedia/en/0/0c/Red_pog.svg']</t>
  </si>
  <si>
    <t>Almonds</t>
  </si>
  <si>
    <t>Almonds is a small town in Victoria, Australia. The post office opened on 15 August 1901, closed on the 28 December 1919, reopened on the 23 December 1925 and later closed on 24 November 1952.
</t>
  </si>
  <si>
    <t>Almonds.svg</t>
  </si>
  <si>
    <t>['https://upload.wikimedia.org/wikipedia/commons/9/9f/Australia_Victoria_Moira_Shire_location_map.svg', 'https://upload.wikimedia.org/wikipedia/en/0/0c/Red_pog.svg']</t>
  </si>
  <si>
    <t>Barmah</t>
  </si>
  <si>
    <t>Nathalia (/nəˈθeɪliə/ nə-THAY-li-ə) is a town in northern Victoria, Australia. The town is located within the Shire of Moira local government area on the banks of Broken Creek and on the Murray Valley Highway. At the 2011 census, Nathalia had a population of 1,902.
Prior to European settlement, the area around Nathalia was occupied by the Yorta Yorta people. In 1838, Charles Sturt was the first European to explore the area, following the Murray River downstream. The squatter, W.J Locke established Kotupna station on the future site of Nathalia in 1843. The station was broken up for closer settlement in 1869. A selector, Richard Blake took up the townsite in 1875 and established a sawmill and flour mill soon after. Hotels, a post office (opened on 7 September 1878), schools and churches followed and Nathalia was officially gazetted as a village in 1880. The railway arrived in 1888, allowing local production to increase and a butter factory was established in 1895.</t>
  </si>
  <si>
    <t>Barmah.jpg</t>
  </si>
  <si>
    <t>['https://upload.wikimedia.org/wikipedia/commons/5/59/Nathalia_Murray_Valley_Highway_Park.JPG', 'https://upload.wikimedia.org/wikipedia/commons/c/c2/Barmah_Forest_Heritage_Centre.JPG', 'https://upload.wikimedia.org/wikipedia/commons/9/9f/Australia_Victoria_Moira_Shire_location_map.svg', 'https://upload.wikimedia.org/wikipedia/en/4/4a/Commons-logo.svg', 'https://upload.wikimedia.org/wikipedia/en/0/0c/Red_pog.svg']</t>
  </si>
  <si>
    <t>Bathumi</t>
  </si>
  <si>
    <t>Bundalong is a town in Victoria, Australia located on the Murray River and the Murray Valley Highway, east of Yarrawonga. At the 2011 census, Bundalong had a population of 604. Bundalong is in the Shire of Moira local government area, with the name "Bundalong" being the Aboriginal word for "joined together". The towns farming sites include wheat plantations.</t>
  </si>
  <si>
    <t>Bathumi.jpg</t>
  </si>
  <si>
    <t>['https://upload.wikimedia.org/wikipedia/commons/2/2b/HousesBundalong.JPG', 'https://upload.wikimedia.org/wikipedia/commons/e/e0/Bundalong_General_Store.JPG', 'https://upload.wikimedia.org/wikipedia/commons/f/ff/VIC_in_Australia_map.png', 'https://upload.wikimedia.org/wikipedia/commons/9/9f/Australia_Victoria_Moira_Shire_location_map.svg', 'https://upload.wikimedia.org/wikipedia/en/4/4a/Commons-logo.svg', 'https://upload.wikimedia.org/wikipedia/en/0/0c/Red_pog.svg']</t>
  </si>
  <si>
    <t>Bearii</t>
  </si>
  <si>
    <t>Bearii (/ˈbɪəraɪ/ BEER-eye) is a small settlement in Victoria, Australia. The town is in the Shire of Moira local government area. Bearii is located 252 kilometres (157 mi) north of the state capital, Melbourne, 18 kilometres (11 mi) north of Waaia and is just south of the Barmah National Park. At the 2011 census, Bearii had a population of 136.
Bearii Post Office opened on 10 November 1913 and closed in 1956.</t>
  </si>
  <si>
    <t>Bearii.jpg</t>
  </si>
  <si>
    <t>['https://upload.wikimedia.org/wikipedia/commons/0/0a/BeariiShop.JPG', 'https://upload.wikimedia.org/wikipedia/commons/f/ff/VIC_in_Australia_map.png', 'https://upload.wikimedia.org/wikipedia/commons/9/9f/Australia_Victoria_Moira_Shire_location_map.svg', 'https://upload.wikimedia.org/wikipedia/en/4/4a/Commons-logo.svg', 'https://upload.wikimedia.org/wikipedia/en/0/0c/Red_pog.svg']</t>
  </si>
  <si>
    <t>Clayton</t>
  </si>
  <si>
    <t>Clayton South is a suburb in Melbourne, Victoria, Australia, 21 km south-east from Melbourne's central business district. Its local government area is the City of Kingston. At the 2011 Census, Clayton South had a population of 11,625.
The suburb sometimes goes by the name Westall, due to the name of the main road and the railway station that serve the area. Westall is not, however, an official name, and all post addressed to the area is addressed to Clayton South.</t>
  </si>
  <si>
    <t>Clayton.svg</t>
  </si>
  <si>
    <t>Mulgrave</t>
  </si>
  <si>
    <t>https://en.wikipedia.org/wiki/Mulgrave,_Victoria</t>
  </si>
  <si>
    <t>Mulgrave is a suburb in Melbourne, Victoria, Australia, 21 km south-east of Melbourne's central business district.[1] Its local government area is the City of Monash. At the 2011 Census, Mulgrave had a population of 17,647.[2]
The suburb takes its name from Mulgrave Castle in the County of York. Sir George Phipps, the Earl of Mulgrave in the Peerage of Great Britain would serve as the Governor of Victoria between 1879 and 1884.
Most notably, the suburb gave its name to the Mulgrave Freeway, which was later renamed to the Monash Freeway</t>
  </si>
  <si>
    <t>https://upload.wikimedia.org/wikipedia/commons/1/1b/Waverley_Park.jpg</t>
  </si>
  <si>
    <t>Mulgrave.jpg</t>
  </si>
  <si>
    <t>['https://upload.wikimedia.org/wikipedia/commons/7/7c/VIC_Mulgrave_District_2014.png', 'https://upload.wikimedia.org/wikipedia/commons/f/ff/VIC_in_Australia_map.png']</t>
  </si>
  <si>
    <t>Oakleigh</t>
  </si>
  <si>
    <t>Oakleigh East is a suburb of Melbourne, Victoria, Australia 16 km south-east of Melbourne's central business district. Its local government area is the City of Monash. At the 2011 Census, Oakleigh East had a population of 5,972.</t>
  </si>
  <si>
    <t>Oakleigh.png</t>
  </si>
  <si>
    <t>Huntingdale</t>
  </si>
  <si>
    <t>Huntingdale is a suburb in Melbourne, Victoria, Australia, 17 km south-east from Melbourne's central business district. Its local government area is the City of Monash. At the 2011 Census, Huntingdale had a population of 1,784.
The suburb has a railway station.</t>
  </si>
  <si>
    <t>Huntingdale.png</t>
  </si>
  <si>
    <t>Aberfeldie</t>
  </si>
  <si>
    <t>Not to be confused with Aberfeldy, Victoria, a small town located on Mount Lookout, 125 kilometres east of Melbourne.
Aberfeldie is a suburb 9 km north-west of Melbourne, Victoria, Australia. Its local government area is the City of Moonee Valley. At the 2011 census, Aberfeldie had a population of 3,621.
Aberfeldie is bounded in the west by Afton Street, in the north by Buckley Street, in the east by Waverley Street and the edge of Aberfeldie Park, and in the south by the Maribyrnong River.</t>
  </si>
  <si>
    <t>Aberfeldie.svg</t>
  </si>
  <si>
    <t>Essendon</t>
  </si>
  <si>
    <t>Essendon West is a suburb of Melbourne, Victoria, Australia, 11 km north-west of Melbourne's central business district. Its local government area is the City of Moonee Valley. At the 2011 Census, Essendon West had a population of 1,398.
Essendon West is bounded in the west by the Steele Creek, in the north by Rosehill Road, in the east by Afton Street and Hoffmans Road, and in the south by the Maribyrnong River.
Essendon West is primarily residential with a range of housing ranging from inter war Californian Bungalows to post war dwellings to more modern homes.
</t>
  </si>
  <si>
    <t>Essendon.jpg</t>
  </si>
  <si>
    <t>['https://upload.wikimedia.org/wikipedia/commons/5/5e/Maribyrnong_river_at_West_Essendon.jpg', 'https://upload.wikimedia.org/wikipedia/commons/2/2c/Victoria_locator-MJC.png', 'https://upload.wikimedia.org/wikipedia/commons/1/1a/Australia_Victoria_metropolitan_Melbourne_location_map.svg', 'https://upload.wikimedia.org/wikipedia/en/0/0c/Red_pog.svg']</t>
  </si>
  <si>
    <t>Niddrie</t>
  </si>
  <si>
    <t>Niddrie is a suburb of Melbourne, Victoria, Australia, 13 km north-west of Melbourne's central business district. Its local government area is the City of Moonee Valley. At the 2011 Census, Niddrie had a population of 4,876.
Niddrie is bounded by the Calder Freeway to the north, Steele Creek to the west, Hoffmans Road to the east and Rosehill Road to the south.</t>
  </si>
  <si>
    <t>Niddrie.svg</t>
  </si>
  <si>
    <t>Travancore</t>
  </si>
  <si>
    <t>Travancore is a suburb of Melbourne, Victoria, Australia, 5 km north-west of Melbourne's central business district. Its local government area is the City of Moonee Valley. At the 2011 census, Travancore had a population of 1,700.
The suburb is located between the Tullamarine Freeway and Mount Alexander Road, south of Ormond Road, however some of this area is still incorrectly referred to as Ascot Vale. Travancore was initially supposed to encompass the entirety of the area flanked by Ormond and Mount Alexander Rds and the Tullamarine Freeway.
Travancore takes its name from the Travancore Mansion and Estate, a property owned by Henry Madden. Madden purchased the property, previously Flemington House, from the relatives of Hugh Glass in 1906 and renamed the property. Henry exported horses to India (hence the property is named after the Indian state of Travancore). When the land around Travancore Mansion was sub-divided, many of the streets were named in keeping with the Indian theme, such as Lucknow Street, Bengal Street, Cashmere Street and Mangalore Street. Many of the houses reflect the Old English architecture of the former Travancore region of India in the state of Kerala.
The Travancore Mansion was purchased by the Victorian Government and became a special education school. The original Flemington House/Travancore Mansion was demolished in the 1940s. The area is now occupied by Travancore Mental Health Service.
Travancore, only 5 km from Melbourne's CBD, has seen a transformation in recent years following a fire that destroyed the Lombard Paper Factory. This was replaced with residential towers that now flank the suburb on the southern side.</t>
  </si>
  <si>
    <t>Travancore.png</t>
  </si>
  <si>
    <t>Ballan</t>
  </si>
  <si>
    <t>Ballan /bəˈlæn/ is a small town in the state of Victoria, Australia located on the Werribee River, 78 kilometres (48 mi) northwest of Melbourne. At the 2011 census, Ballan had a population of 2,774.
It is the main administrative centre for the Shire of Moorabool local government area.
During the Victorian Gold Rush, it became an important staging point for coaches travelling to the Ballarat goldfields.</t>
  </si>
  <si>
    <t>Ballan.jpg</t>
  </si>
  <si>
    <t>['https://upload.wikimedia.org/wikipedia/commons/7/71/Light_Horse%2C_Ballan.jpg', 'https://upload.wikimedia.org/wikipedia/commons/4/4e/Ballan_Inglis_St_001.JPG', 'https://upload.wikimedia.org/wikipedia/commons/4/43/Court_house.jpg', 'https://upload.wikimedia.org/wikipedia/commons/3/3a/Ballan_Post_Office_and_War_Memorial.jpg', 'https://upload.wikimedia.org/wikipedia/commons/0/0c/Ballan_Mechanic%27s_Institute.jpg', 'https://upload.wikimedia.org/wikipedia/commons/5/5d/Fisken_and_Inglis_St%27s_Ballan.jpg', 'https://upload.wikimedia.org/wikipedia/commons/4/45/BallanTrainStation.JPG', 'https://upload.wikimedia.org/wikipedia/commons/3/36/Australia_Victoria_Moorabool_Shire_location_map.svg', 'https://upload.wikimedia.org/wikipedia/en/4/4a/Commons-logo.svg', 'https://upload.wikimedia.org/wikipedia/en/0/0c/Red_pog.svg', 'https://upload.wikimedia.org/wikipedia/commons/3/3b/Speakerlink-new.svg']</t>
  </si>
  <si>
    <t>Buninyong</t>
  </si>
  <si>
    <t>Mount Helen is a fast-growing southern suburb of Ballarat situated just north of the town of Buninyong in Victoria, Australia on the Canadian Creek. At the 2011 census, the population was 2,718.
Mount Helen, like nearby Mount Clear is characterised by its topography of gently undulating hills flanked by bush and pine plantation forestry. Canadian Creek, runs north to south through the suburb's centre.
Mount Helen is the headquarters of Federation University Australia and the Ballarat Technology Park, a campus style office park with tenants including IBM, and a number of state government offices including the State Revenue Office, collectively employing more than 1,400 people.
Mount Helen once had its own railway station on the Buninyong railway line but the station closed to passengers in 1930. Mount Helen is classed as automobile dependent and traffic along its main roads are some of the heaviest in urban Ballarat with over 15,000 vehicles per day and expected to increase by almost 50% over the next three decades. The main form of public transport is a bus service which runs along the Midland Highway between Bunninyong and northern Ballarat at a frequency of approximately 30 minutes.</t>
  </si>
  <si>
    <t>Buninyong.png</t>
  </si>
  <si>
    <t>['https://upload.wikimedia.org/wikipedia/commons/f/ff/VIC_in_Australia_map.png', 'https://upload.wikimedia.org/wikipedia/commons/3/3f/Australia_Victoria_Ballarat_City_location_map.svg', 'https://upload.wikimedia.org/wikipedia/en/0/0c/Red_pog.svg', 'https://upload.wikimedia.org/wikipedia/commons/8/84/Eureka_Flag.svg']</t>
  </si>
  <si>
    <t>Parwan</t>
  </si>
  <si>
    <t>Parwan is a town in Victoria, Australia, 45 km west of Melbourne's Central Business District. Predominantly Parwan lies within the local government area (LGA) of the Shire of Moorabool but some of Parwan lies within the LGA of the City of Melton. At the 2011 Census, Parwan had a population of 312.
</t>
  </si>
  <si>
    <t>Parwan.png</t>
  </si>
  <si>
    <t>['https://upload.wikimedia.org/wikipedia/commons/f/ff/VIC_in_Australia_map.png', 'https://upload.wikimedia.org/wikipedia/commons/3/36/Australia_Victoria_Moorabool_Shire_location_map.svg', 'https://upload.wikimedia.org/wikipedia/en/0/0c/Red_pog.svg']</t>
  </si>
  <si>
    <t>Myrniong</t>
  </si>
  <si>
    <t>Myrniong (/ˈmɜːrnɒŋ/, locally [ˈmɜːnɔŋ]) is a town in Victoria, Australia. The town is located near the Western Freeway, 72 kilometres (45 mi) north west of the state capital, Melbourne and 15 kilometres (9 mi) west of Bacchus Marsh. Situated close by the Lerderderg River, at the 2011 census, Myrniong had a population of 221. The town is in the eastern area of Shire of Moorabool local government area.
Myrniong was named for the murrnong plant the Aboriginal word for yam daisy, a popular food source. European settlement began in around 1850 with local farmers producing wheat for hungry gold miners at nearby Blackwood. Later production concentrated on beef and dairy.
The Post Office opened on 6 September 1858 as Pentland Hills, was renamed Myrniong in 1872 and closed in 1970.
Myrniong is known for its many bluestone buildings, including the historic Plough Hotel, established in 1859, and the Anglican church. Other attractions in the area include Pykes Creek Reservoir, providing water to the market gardens in nearby Bacchus Marsh and Mount Blackwood, an extinct volcano offering panoramic views over the Wombat State Forest. and Werribee Gorge State Park. An Historic Car Sprint is held in the town each April, and in March an annual music event, 'Myrniong Music in The Park', is a fixture on the Blues music Calendar.
</t>
  </si>
  <si>
    <t>Myrniong.jpg</t>
  </si>
  <si>
    <t>['https://upload.wikimedia.org/wikipedia/commons/b/b2/Myrniong.JPG', 'https://upload.wikimedia.org/wikipedia/commons/3/36/Australia_Victoria_Moorabool_Shire_location_map.svg', 'https://upload.wikimedia.org/wikipedia/en/4/4a/Commons-logo.svg', 'https://upload.wikimedia.org/wikipedia/en/0/0c/Red_pog.svg']</t>
  </si>
  <si>
    <t>Coburg</t>
  </si>
  <si>
    <t>Coburg is a suburb of Melbourne, Victoria, Australia, 8 km north of Melbourne's central business district. Its local government area is the City of Moreland, although a handful of properties on Coburg's eastern boundary are located in the City of Darebin. At the 2011 Census, Coburg had a population of 24,977.
Coburg's boundaries are Gaffney Street and Murray Road in the north, Elizabeth Street and Merri Creek in the east, Moreland Road in the South and Melville Road, Devon Avenue, Sussex Street and West Street in the west. Coburg is designated one of 26 Principal Activity Centres in the Melbourne 2030 Metropolitan Strategy.
</t>
  </si>
  <si>
    <t>Coburg.jpg</t>
  </si>
  <si>
    <t>['https://upload.wikimedia.org/wikipedia/commons/8/8b/Sydney_Rd_Coburg.jpg', 'https://upload.wikimedia.org/wikipedia/commons/2/24/Pentridge.jpg', 'https://upload.wikimedia.org/wikipedia/commons/1/1a/Australia_Victoria_metropolitan_Melbourne_location_map.svg', 'https://upload.wikimedia.org/wikipedia/en/0/0c/Red_pog.svg']</t>
  </si>
  <si>
    <t>Hadfield</t>
  </si>
  <si>
    <t>Hadfield is a suburb of Melbourne, Victoria, Australia, 13 km north of Melbourne's central business district. Its local government area is the City of Moreland. At the 2011 Census, Hadfield had a population of 5,366.
The suburb of Hadfield is bounded by West Street in the west, South Street and Boundary Road in the south, Sydney Road in the east and Hilton Street in the north. Hadfield is located between Fawkner and Glenroy and falls within the 3046 postcode.
In 2001 Census recorded 5370 people were living in Hadfield. The suburb has high proportions of 5–17 year olds and over 70 year olds in comparison to the City of Moreland average.</t>
  </si>
  <si>
    <t>Hadfield.png</t>
  </si>
  <si>
    <t>Fawkner</t>
  </si>
  <si>
    <t>Fawkner is a suburb of Melbourne, Victoria, Australia, 12 km north of Melbourne's central business district. Its local government areas are the City of Moreland and the City of Hume. At the 2011 Census, Fawkner had a population of 12,596.
The major portion within the City of Moreland is bounded by Merri Creek on the east, Sydney Road on the west, the Western Ring Road on the north and Boundary Road on the south separating the suburb from Coburg North. The smaller portion within the City of Hume extends north to Camp Road and Mahoneys Road.</t>
  </si>
  <si>
    <t>Fawkner.jpg</t>
  </si>
  <si>
    <t>['https://upload.wikimedia.org/wikipedia/commons/5/59/Fawkner-Melbourne-aerial.jpg', 'https://upload.wikimedia.org/wikipedia/commons/1/1a/Australia_Victoria_metropolitan_Melbourne_location_map.svg', 'https://upload.wikimedia.org/wikipedia/en/0/0c/Red_pog.svg']</t>
  </si>
  <si>
    <t>Brunswick</t>
  </si>
  <si>
    <t>Brunswick West is a suburb of Melbourne, Victoria, Australia, 6 km north from Melbourne's central business district. Its local government area is the City of Moreland. At the 2011 Census, Brunswick West had a population of 13,148.
Brunswick West adjoins Parkville to the south, Moonee Ponds at the Moonee Ponds Creek to the west, Pascoe Vale South and Coburg along Moreland Road to the north, and Brunswick along Grantham, Pearson and Shamrock Streets to the east. Parts of the suburb also borders the Tullamarine Freeway.
Brunswick West is primarily a residential suburb with some light industry.</t>
  </si>
  <si>
    <t>Brunswick.svg</t>
  </si>
  <si>
    <t>['https://upload.wikimedia.org/wikipedia/commons/1/1a/Australia_Victoria_metropolitan_Melbourne_location_map.svg', 'https://upload.wikimedia.org/wikipedia/en/4/4a/Commons-logo.svg', 'https://upload.wikimedia.org/wikipedia/en/0/0c/Red_pog.svg']</t>
  </si>
  <si>
    <t>Merricks</t>
  </si>
  <si>
    <t>Merricks North is a rural locality in the south side of Victoria, Australia. Its local government area is the Shire of Mornington Peninsula.</t>
  </si>
  <si>
    <t>Merricks.png</t>
  </si>
  <si>
    <t>Flinders</t>
  </si>
  <si>
    <t>The Shire of Flinders was a local government area, encompassing the extremity of the Mornington Peninsula, about 65 kilometres (40 mi) south of Melbourne, the state capital of Victoria, Australia. The shire covered an area of 324 square kilometres (125.1 sq mi), and existed from 1874 until 1994.
</t>
  </si>
  <si>
    <t>Flinders.jpg</t>
  </si>
  <si>
    <t>['https://upload.wikimedia.org/wikipedia/en/0/03/Flinders_Council_1994.jpg', 'https://upload.wikimedia.org/wikipedia/commons/4/4f/Old_lga_Flinders.png']</t>
  </si>
  <si>
    <t>Baxter</t>
  </si>
  <si>
    <t>Baxter is a township and rural locality in Melbourne, Victoria, Australia, beyond the urban area. Its local government area is the Shire of Mornington Peninsula. It is served by Baxter railway station on the Stony Point greater-metropolitan line.
Originally named Baxter's Flat, Baxter was founded by pastoralist Benjamin Baxter, who lived in a property named Carrup Carrup - the Aboriginal name. The property still exists today on what is now the Frankston-Flinders road, as does the original cottage he and his wife Martha lived in. Benjamin Baxter died in 1892 and his gravestone, found in the Frankston Cemetery, reads "Benjamin Baxter, late of h. m. 50th regiment. Died at Currup Currup 15 May 1892, aged 87. Also Martha, beloved wife of above 31 January 1906 age 94 years".
It was at Baxter's Flat that the railway to Mornington and Stony Point (built in the late 1880s) separated. The station was called Mornington Junction before being changed to Baxter, however its role as a junction ended in the 1980s with the closure of the Mornington line. The early township grew around the railway station and a Post Office named Mornington Junction opened on December 1, 1892 (Baxter from 1918) 
Other historic cottages in the area include a primitive 1850s homestead called Eurutta (formerly Sage's Cottage), and a 1920s American-style residence called Mulberry Hill.
Baxter Primary School was established in 1890.</t>
  </si>
  <si>
    <t>Baxter.jpg</t>
  </si>
  <si>
    <t>['https://upload.wikimedia.org/wikipedia/commons/3/34/Baxter%2C_Victoria_panorama.jpg', 'https://upload.wikimedia.org/wikipedia/commons/1/1a/Australia_Victoria_metropolitan_Melbourne_location_map.svg', 'https://upload.wikimedia.org/wikipedia/en/0/0c/Red_pog.svg']</t>
  </si>
  <si>
    <t>Rosebud</t>
  </si>
  <si>
    <t>Rosebud West is a suburb in Melbourne, Victoria, Australia. Its local government area is the Shire of Mornington Peninsula.
A distinguishing landmark feature of Rosebud West is the Tootgarook Swamp, the largest example left of a shallow freshwater marsh in the Port Phillip bay region. The swamp is also described by Melbourne water as a ground water dependent ecosystem. The 381 hectare swamp is found on the lower section of the Mornington Peninsula, called the Nepean Peninsula in Victoria, Australia. A large portion of the Tootgarook Swamp is inappropriately zoned as residential and industrial, with roughly half of the actual swamp inside the green wedge and half within the urban growth boundary.
Rosebud West Post Office opened on 12 January 1938 and closed around 1996.</t>
  </si>
  <si>
    <t>Rosebud.png</t>
  </si>
  <si>
    <t>Barfold</t>
  </si>
  <si>
    <t>Barfold is a locality situated on the Heathcote-Kyneton Road (C326) in Victoria, Australia. It has a community hall, Barfold Hall, and an Anglican church, Barfold Union Church.
A significant geological feature in the area is the Barfold Gorge, a four kilometre long gorge which is up to 80 metres deep and has two waterfalls, basalt columns and a lava cave.
A Barfold Post Office opened on 1 November 1861, some distance to the south of the present township. It was renamed Langley in 1867 when a new Barfold office was renamed from Emberton which had been open a few months. This closed in 1957, as did Langley in 1970
Barfold was the birthplace of William Watt, Premier of Victoria in 1912 and 1913.</t>
  </si>
  <si>
    <t>Barfold.jpg</t>
  </si>
  <si>
    <t>['https://upload.wikimedia.org/wikipedia/commons/0/00/Barfold_Hall.jpg', 'https://upload.wikimedia.org/wikipedia/commons/f/ff/VIC_in_Australia_map.png', 'https://upload.wikimedia.org/wikipedia/commons/0/08/Australia_Victoria_Mount_Alexander_Shire_location_map.svg', 'https://upload.wikimedia.org/wikipedia/en/4/4a/Commons-logo.svg', 'https://upload.wikimedia.org/wikipedia/en/0/0c/Red_pog.svg']</t>
  </si>
  <si>
    <t>Campbells Creek</t>
  </si>
  <si>
    <t>Campbells Creek is a town in Victoria, Australia.</t>
  </si>
  <si>
    <t>Campbells Creek.jpg</t>
  </si>
  <si>
    <t>['https://upload.wikimedia.org/wikipedia/commons/0/0a/Campbells_Creek_Victoria_Five_Flags.jpg', 'https://upload.wikimedia.org/wikipedia/commons/0/08/Australia_Victoria_Mount_Alexander_Shire_location_map.svg', 'https://upload.wikimedia.org/wikipedia/en/4/4a/Commons-logo.svg', 'https://upload.wikimedia.org/wikipedia/en/0/0c/Red_pog.svg', 'https://upload.wikimedia.org/wikipedia/en/9/99/Question_book-new.svg']</t>
  </si>
  <si>
    <t>Castlemaine</t>
  </si>
  <si>
    <t>Castlemaine (/ˈkæsəlmeɪn/) is a small city in Victoria, Australia, in the goldfields region of Victoria about 120 kilometres northwest by road from Melbourne and about 40 kilometres from the major provincial centre of Bendigo. It is the administrative and economic centre of the Shire of Mount Alexander. The population at the 2011 Census was 6,751.
It was named by the chief goldfield commissioner, Captain W. Wright, in honour of his Irish uncle, Viscount Castlemaine.
Castlemaine began as a gold rush boomtown in 1851 and developed into a major regional centre, being officially proclaimed a City on 4 December 1965, although since declining in population.
It is home to many cultural institutions including the Theatre Royal, the oldest continuously operating theatre in mainland Australia.</t>
  </si>
  <si>
    <t>Castlemaine.jpg</t>
  </si>
  <si>
    <t>['https://upload.wikimedia.org/wikipedia/commons/4/40/CastlemaineStation.JPG', 'https://upload.wikimedia.org/wikipedia/commons/7/7b/CastlemaineArtGallery.JPG', 'https://upload.wikimedia.org/wikipedia/commons/d/d1/Castlemaine_from_burke_and_wills_memorial_lookout.jpg', 'https://upload.wikimedia.org/wikipedia/commons/9/9c/CastlemaineHarryLawsonBust.JPG', 'https://upload.wikimedia.org/wikipedia/commons/3/3b/CastlemainePostOffice.JPG', 'https://upload.wikimedia.org/wikipedia/commons/e/e6/Mount_Alexander_Diggings.jpg', 'https://upload.wikimedia.org/wikipedia/commons/0/01/CastlemaineTownHall.JPG', 'https://upload.wikimedia.org/wikipedia/commons/d/de/Forest_Creek_%28Castlemaine%2C_Victoria%29_1852.jpg', 'https://upload.wikimedia.org/wikipedia/commons/0/00/Barker_street_castlemaine_1908.jpg', 'https://upload.wikimedia.org/wikipedia/commons/c/c6/Chinese_leaving_for_the_diggings._Cobb_%26_Co._coach%2C_Castlemaine..jpeg', 'https://upload.wikimedia.org/wikipedia/commons/0/08/Australia_Victoria_Mount_Alexander_Shire_location_map.svg', 'https://upload.wikimedia.org/wikipedia/en/4/4a/Commons-logo.svg', 'https://upload.wikimedia.org/wikipedia/en/0/0c/Red_pog.svg']</t>
  </si>
  <si>
    <t>Chewton</t>
  </si>
  <si>
    <t>Chewton is a town in central Victoria, Australia in the Shire of Mount Alexander local government area, 116 kilometres north west of the state capital, Melbourne. At the 2006 census, Chewton had a population of 403.</t>
  </si>
  <si>
    <t>Chewton.jpg</t>
  </si>
  <si>
    <t>['https://upload.wikimedia.org/wikipedia/commons/3/3b/Chewton_Victoria.jpg', 'https://upload.wikimedia.org/wikipedia/commons/0/08/Australia_Victoria_Mount_Alexander_Shire_location_map.svg', 'https://upload.wikimedia.org/wikipedia/en/4/4a/Commons-logo.svg', 'https://upload.wikimedia.org/wikipedia/en/0/0c/Red_pog.svg']</t>
  </si>
  <si>
    <t>Caramut</t>
  </si>
  <si>
    <t>Caramut /ˈkærəmət/ is a town in the Western District of Victoria, Australia on the Hamilton Highway. It is in the Shire of Moyne local government area and the federal Division of Wannon. At the 2006 census, Caramut and the surrounding area had a population of 392.</t>
  </si>
  <si>
    <t>Caramut.png</t>
  </si>
  <si>
    <t>['https://upload.wikimedia.org/wikipedia/commons/f/ff/VIC_in_Australia_map.png', 'https://upload.wikimedia.org/wikipedia/commons/1/12/Australia_Victoria_Moyne_Shire_location_map.svg', 'https://upload.wikimedia.org/wikipedia/en/0/0c/Red_pog.svg']</t>
  </si>
  <si>
    <t>Framlingham</t>
  </si>
  <si>
    <t>Framlingham.svg</t>
  </si>
  <si>
    <t>Garvoc</t>
  </si>
  <si>
    <t>The County of Hampden is one of the 37 counties of Victoria which are part of the cadastral divisions of Australia, used for land titles. The County is in the Western District of Victoria bounded by Lake Corangamite in the east and the Hopkins River in the west. In the north and south the County was bounded approximately by the existing roads, now the Glenelg Highway and the Princes Highway. Larger towns include Terang and Skipton . The County was proclaimed in 1849.</t>
  </si>
  <si>
    <t>Garvoc.png</t>
  </si>
  <si>
    <t>['https://upload.wikimedia.org/wikipedia/commons/7/7e/Hampden.PNG', 'https://upload.wikimedia.org/wikipedia/commons/f/ff/VIC_in_Australia_map.png']</t>
  </si>
  <si>
    <t>Hawkesdale</t>
  </si>
  <si>
    <t>Hawkesdale /ˈhɔːksdeɪl/ is a town in the Western District of Victoria, Australia on the Penshurst-Warrnambool Road. It is in the Shire of Moyne local government area and the federal Division of Wannon. At the 2006 census, Hawkesdale and the surrounding area had a population of 399.</t>
  </si>
  <si>
    <t>Hawkesdale.jpg</t>
  </si>
  <si>
    <t>['https://upload.wikimedia.org/wikipedia/commons/0/05/Hawksedale_Pub_Stevage.jpg', 'https://upload.wikimedia.org/wikipedia/commons/3/3c/Hawkesdale_Pool_exterior_stevage.jpg', 'https://upload.wikimedia.org/wikipedia/commons/f/ff/VIC_in_Australia_map.png', 'https://upload.wikimedia.org/wikipedia/commons/1/12/Australia_Victoria_Moyne_Shire_location_map.svg', 'https://upload.wikimedia.org/wikipedia/en/0/0c/Red_pog.svg']</t>
  </si>
  <si>
    <t>Acheron</t>
  </si>
  <si>
    <t>Acheron is a small town in Victoria, Australia. At the 2011 census, Acheron had a population of 270.</t>
  </si>
  <si>
    <t>Acheron.png</t>
  </si>
  <si>
    <t>['https://upload.wikimedia.org/wikipedia/commons/f/ff/VIC_in_Australia_map.png', 'https://upload.wikimedia.org/wikipedia/commons/b/bf/Australia_Victoria_Murrindindi_Shire_location_map.svg', 'https://upload.wikimedia.org/wikipedia/en/0/0c/Red_pog.svg']</t>
  </si>
  <si>
    <t>Alexandra</t>
  </si>
  <si>
    <t>Alexandra is a town in Victoria, Australia. Located at the junction of the Goulburn Valley Highway (B340) and Maroondah Highway (B360), 26 kilometres west of Eildon, in the Shire of Murrindindi local government area. At the 2011 census, Alexandra had a population of 2,656.</t>
  </si>
  <si>
    <t>Alexandra.jpg</t>
  </si>
  <si>
    <t>['https://upload.wikimedia.org/wikipedia/commons/e/e4/Alexandra_Victoria_Grant_Street.jpg', 'https://upload.wikimedia.org/wikipedia/commons/8/8b/AlexandraPrincessAlexandra.JPG', 'https://upload.wikimedia.org/wikipedia/commons/3/3e/Australia_Alexandra_Brass_Band%2C_1906.jpg', 'https://upload.wikimedia.org/wikipedia/commons/f/f7/AlexandraPostOffice.JPG', 'https://upload.wikimedia.org/wikipedia/commons/2/22/AlexandraBillsHorseTrough.JPG', 'https://upload.wikimedia.org/wikipedia/commons/e/e4/AlexandraLibrary.JPG', 'https://upload.wikimedia.org/wikipedia/commons/2/28/Alexandra_Victoria_aerial.jpg', 'https://upload.wikimedia.org/wikipedia/commons/8/88/AlexandraBuilding1.JPG', 'https://upload.wikimedia.org/wikipedia/commons/6/63/Australia_Alexandra_Fire_Brigade_Band%2C_1912.jpg', 'https://upload.wikimedia.org/wikipedia/commons/b/bf/Australia_Victoria_Murrindindi_Shire_location_map.svg', 'https://upload.wikimedia.org/wikipedia/en/4/4a/Commons-logo.svg', 'https://upload.wikimedia.org/wikipedia/en/0/0c/Red_pog.svg']</t>
  </si>
  <si>
    <t>Buxton</t>
  </si>
  <si>
    <t>Buxton is a small town 104 kilometres (65 mi) north-east of Melbourne in the Australian state of Victoria. At the 2011 Census, Buxton had a population of 257.
The district around Buxton was significantly impacted by the Black Saturday bushfires. It was isolated for several days with no telephone or power.
Today Buxton remains a small township with a roadhouse, a general store, a fishing and outdoors store, a town hall, a primary school, and several bed and breakfasts.
It has an active Country Fire Authority station with one tanker and one slip-on unit. The Buxton Fire Brigade was formed in 1943 and officially recognised on 25 February 1944.
After the 2009 Black Saturday fires, the Marysville Police station was temporarily relocated in Buxton until the new station was opened in 2012.
The igloo roadhouse was established in 1944. The Buxton Primary School opened in 1875. Buxton Post Office opened on 1 February 1873.</t>
  </si>
  <si>
    <t>Buxton.jpg</t>
  </si>
  <si>
    <t>['https://upload.wikimedia.org/wikipedia/commons/8/89/Buxton_Hotel.JPG', 'https://upload.wikimedia.org/wikipedia/commons/f/ff/VIC_in_Australia_map.png', 'https://upload.wikimedia.org/wikipedia/commons/b/bf/Australia_Victoria_Murrindindi_Shire_location_map.svg', 'https://upload.wikimedia.org/wikipedia/en/4/4a/Commons-logo.svg', 'https://upload.wikimedia.org/wikipedia/en/0/0c/Red_pog.svg']</t>
  </si>
  <si>
    <t>Cathkin</t>
  </si>
  <si>
    <t>Cathkin is a small town in Central Victoria, in Australia. It is a small stop along the Goulburn Valley Highway, and is approximately 100km North from Melbourne.
The railway to Mansfield arrived in the town from Tallarook in 1890, being closed on 18 November 1978. The last passenger service was on 28 May 1977.
Cathkin was the junction of a short branch railway to Koriella, which opened in September 1890 and was later extended to Alexandra in 1909. The branch closed at the same time as the line to Mansfield.</t>
  </si>
  <si>
    <t>Cathkin.png</t>
  </si>
  <si>
    <t>['https://upload.wikimedia.org/wikipedia/commons/f/ff/VIC_in_Australia_map.png']</t>
  </si>
  <si>
    <t>Wattle Glen</t>
  </si>
  <si>
    <t>https://en.wikipedia.org/wiki/Wattle_Glen,_Victoria</t>
  </si>
  <si>
    <t>Wattle Glen is a suburb of Melbourne, Victoria, Australia, 25 km north-east of Melbourne's Central Business District. Its local government area is the Shire of Nillumbik. At the 2011 census, Wattle Glen had a population of 1,946.
The Post Office opened on 1 November 1901 as Diamond Creek Upper, was renamed Wattle Glen on 1 November 1922, and closed on 4 April 1975. When the railway line arrived in 1912 the railway station was named Balee on 25 June. This was renamed Wattleglen (as one word) on 14 August 1922.
Its popular meet and greet spot is the local general store, which was built and opened in 1988. The original general store was burnt down in the early 1900s and was located across the road from this one. Locals also gather at the Wattle Glen Cricket Club.
Wattle Glen is a small town wedged between suburbia, Diamond Creek, and the rural fringes of Hurstbridge. There are few facilities except the General Store, Tennis Club, CFA station and a scout hall. Wattle Glen has a small primary school known as Wattle Glen Primary School.</t>
  </si>
  <si>
    <t>https://upload.wikimedia.org/wikipedia/commons/2/27/Wattle_Glen_station.jpg</t>
  </si>
  <si>
    <t>Wattle Glen.jpg</t>
  </si>
  <si>
    <t>Diamond Creek</t>
  </si>
  <si>
    <t>Diamond Creek is a suburb of Melbourne, Victoria, Australia, 23 km north-east of Melbourne's Central Business District. Its local government area is the Shire of Nillumbik. At the 2011 Census, Diamond Creek had a population of 11,504.
In the postwar years, population increased dramatically in Diamond Creek and its neighbouring areas. The Diamond Valley Shire was created out of the northern part of the Shire of Heidelberg in 1964. Further population growth occurred throughout the 1970s.
The early twentieth century saw a decline in the orchard industry, as orchards in Melbourne's eastern townships such as Doncaster and Nunawading, fell into favour due to better marketing. Diamond Creek remained relatively untouched during the boom in recreational travel that followed the popularity of the motor car.</t>
  </si>
  <si>
    <t>Diamond Creek.svg</t>
  </si>
  <si>
    <t>Kangaroo Ground</t>
  </si>
  <si>
    <t>Kangaroo Ground is a town in Victoria, Australia, 26 km north-east of Melbourne's Central Business District. Its local government area is the Shire of Nillumbik. At the 2011 Census, Kangaroo Ground had a population of 1,015.</t>
  </si>
  <si>
    <t>Kangaroo Ground.jpg</t>
  </si>
  <si>
    <t>['https://upload.wikimedia.org/wikipedia/commons/b/b2/KangarooGroundGeneralStore.JPG', 'https://upload.wikimedia.org/wikipedia/commons/2/2c/Victoria_locator-MJC.png']</t>
  </si>
  <si>
    <t>Nutfield</t>
  </si>
  <si>
    <t>Nutfield is a locality in Victoria, Australia, 30 km north-east of Melbourne's Central Business District. Its local government area is the Shire of Nillumbik. At the 2011 Census, Nutfield had a population of 145.</t>
  </si>
  <si>
    <t>Nutfield.png</t>
  </si>
  <si>
    <t>Glenorchy</t>
  </si>
  <si>
    <t>Glenorchy is a town in the Wimmera district of the Australian state of Victoria. The town in located in the Northern Grampians Shire and on the Wimmera River, 257 kilometres (160 mi) north-west of the state capital, Melbourne. At the 2011 census, Glenorchy had a population of 271.
The town was established around the "Four Posts Inn", opened in 1847 and within two years boasted a store, smithy and post office. The town was surveyed in 1850 by Robert Buchanan who named it after Glen Orchy in Scotland.
In 2010, Glenorchy was subjected to flooding after the Wimmera River broke its banks.</t>
  </si>
  <si>
    <t>Glenorchy.jpg</t>
  </si>
  <si>
    <t>['https://upload.wikimedia.org/wikipedia/commons/7/7f/Glenorchy_Bakery.JPG', 'https://upload.wikimedia.org/wikipedia/commons/f/ff/VIC_in_Australia_map.png', 'https://upload.wikimedia.org/wikipedia/commons/4/4d/Australia_Victoria_Northern_Grampians_Shire_location_map.svg', 'https://upload.wikimedia.org/wikipedia/en/4/4a/Commons-logo.svg', 'https://upload.wikimedia.org/wikipedia/en/0/0c/Red_pog.svg']</t>
  </si>
  <si>
    <t>Great Western</t>
  </si>
  <si>
    <t>Great Western is a town in the east of the Wimmera region of Victoria, Australia. The town is located on the Western Highway, in the Shire of Northern Grampians local government area, 225 kilometres north west of the state capital, Melbourne. The town has a population of 644.
The first European settlers in the Great Western area were sheep graziers in the 1840s and closer settlement began with the discovery of gold during the Victorian gold rush, the Post Office opening on 1 June 1858. . The first vineyards in the Great Western area were established by two Frenchmen who met at the gold diggings at Daylesford. Following their example, Joseph Best and his brother Henry established vineyards in 1865. Following Joseph's death in 1888, the property was purchased by Hans Irvine. Irvine imported staff from France and dedicated himself to establishing a sparkling wine of comparable quality of French champagne. In 1918, Irvine sold the winery to his friend and Australian wine pioneer, Benno Seppelt.
Today, Great Western is still producing quality sparkling wines including Seppelt Salinger at the Seppelt winery, now owned by Treasury Wine Estates. The Seppelt cellars include over 3 kilometres of labyrinthine tunnels ("drives") originally constructed by miners searching for gold and are now used to allow the sparkling wine to rest and develop. The other major vineyard in the area is the Concongella vineyard, operated by Best's Wines, producing a wide variety of wine types. Table shiraz, including some from pre-phylloxera root stocks, is also produced by wineries in the area. The development of a water recycling program transferring waste water from nearby Ararat to wineries at Great Western has allowed recent expansion of the wine industry in the area.
The horse racing club, the Wimmera Racing Club, holds the Great Western Cup meeting on Australia Day (26 January), and a rodeo is also held annually.
The town has an Australian Rules football team competing in the Mininera &amp; District Football League.</t>
  </si>
  <si>
    <t>Great Western.jpg</t>
  </si>
  <si>
    <t>['https://upload.wikimedia.org/wikipedia/commons/e/e4/Great_Western_War_Memorial.JPG', 'https://upload.wikimedia.org/wikipedia/commons/b/b6/Great_Western_Anglican_Church.JPG', 'https://upload.wikimedia.org/wikipedia/commons/2/2c/Great_Western_Hotel.JPG', 'https://upload.wikimedia.org/wikipedia/commons/c/ca/Great_Western_General_Store.JPG', 'https://upload.wikimedia.org/wikipedia/commons/7/7a/Great_Western_Church_002.JPG', 'https://upload.wikimedia.org/wikipedia/commons/5/53/Great_Western_Mechanics_Institute.JPG', 'https://upload.wikimedia.org/wikipedia/commons/6/67/GreatWesternMainStreet.JPG', 'https://upload.wikimedia.org/wikipedia/commons/4/45/Great_Western_Western_Highway.JPG', 'https://upload.wikimedia.org/wikipedia/commons/4/4d/Australia_Victoria_Northern_Grampians_Shire_location_map.svg', 'https://upload.wikimedia.org/wikipedia/en/4/4a/Commons-logo.svg', 'https://upload.wikimedia.org/wikipedia/en/0/0c/Red_pog.svg']</t>
  </si>
  <si>
    <t>Halls Gap</t>
  </si>
  <si>
    <t>The Victoria Cross (VC) is the highest award of the United Kingdom honours system. It is awarded for gallantry "in the face of the enemy" to members of the British armed forces. It may be awarded posthumously. It was previously awarded to Commonwealth countries, most of which have established their own honours systems and no longer recommend British honours. It may be awarded to a person of any military rank in any service and to civilians under military command although no civilian has received the award since 1879. Since the first awards were presented by Queen Victoria in 1857, two thirds of all awards have been personally presented by the British monarch. These investitures are usually held at Buckingham Palace.
The VC was introduced on 29 January 1856 by Queen Victoria to honour acts of valour during the Crimean War. Since then, the medal has been awarded 1,358 times to 1,355 individual recipients. Only 15 medals, 11 to members of the British Army, and four to the Australian Army, have been awarded since the Second World War. The traditional explanation of the source of the metal from which the medals are struck is that it derives from Russian cannon captured at the Siege of Sevastopol. Some research suggested a variety of origins for the material actually making up the medals themselves. Research has established that the metal for the medals came from two Chinese cannons that were captured from the Russians in 1855.
Owing to its rarity, the VC is highly prized and the medal has fetched over £400,000 at auction. A number of public and private collections are devoted to the Victoria Cross. The private collection of Lord Ashcroft, amassed since 1986, contains over one-tenth of all VCs awarded. Following a 2008 donation to the Imperial War Museum, the Ashcroft collection went on public display alongside the museum's Victoria and George Cross collection in November 2010.
Beginning with the Centennial of Confederation in 1967, Canada followed in 1975 by Australia and New Zealand developed their own national honours systems, separate and independent of the British or Imperial honours system. As each country's system evolved, operational gallantry awards were developed with the premier award of each system, the VC for Australia, the Canadian VC and the VC for New Zealand being created and named in honour of the Victoria Cross. These are unique awards of each honours system, recommended, assessed, gazetted and presented by each country.</t>
  </si>
  <si>
    <t>Halls Gap.gif</t>
  </si>
  <si>
    <t>['https://upload.wikimedia.org/wikipedia/commons/2/22/Ribbon_-_Medalje_vir_Troue_Diens.gif', 'https://upload.wikimedia.org/wikipedia/commons/1/1f/Ribbon_-_Air_Force_Cross_%28South_Africa%29.gif', 'https://upload.wikimedia.org/wikipedia/commons/9/95/Ribbon_-_Nkwe_ya_Boronse.gif', 'https://upload.wikimedia.org/wikipedia/en/3/3b/StormingSikandarBagh.jpg', 'https://upload.wikimedia.org/wikipedia/commons/7/77/Ribbon_-_Van_Riebeeck_Medal.gif', 'https://upload.wikimedia.org/wikipedia/commons/7/77/Ribbon_-_Van_Riebeeck_Medal.gif', 'https://upload.wikimedia.org/wikipedia/commons/2/22/Ribbon_-_Tshumelo_Ikatelaho.gif', 'https://upload.wikimedia.org/wikipedia/commons/3/35/Ribbon_-_iPhrothiya_yeSiliva.gif', 'https://upload.wikimedia.org/wikipedia/commons/3/31/Ribbon_-_Southern_Cross_Medal_%281952%29.gif', 'https://upload.wikimedia.org/wikipedia/commons/e/e8/Ribbon_-_Southern_Cross_Decoration.gif', 'https://upload.wikimedia.org/wikipedia/commons/f/f3/OBI_1939-1947_1.jpg', 'https://upload.wikimedia.org/wikipedia/commons/b/ba/Ribbon_-_Good_Service_Medal%2C_Gold.gif', 'https://upload.wikimedia.org/wikipedia/commons/0/01/Ribbon_-_Danie_Theron_Medal.gif', 'https://upload.wikimedia.org/wikipedia/commons/9/91/Ribbon_-_Unitas_Medal.gif', 'https://upload.wikimedia.org/wikipedia/commons/6/61/Ribbon_-_Louw_Wepener_Medal.gif', 'https://upload.wikimedia.org/wikipedia/commons/7/72/Ribbon_-_Ad_Astra_Decoration.jpg', 'https://upload.wikimedia.org/wikipedia/commons/b/be/Ribbon_-_Union_Medal.gif', 'https://upload.wikimedia.org/wikipedia/commons/2/21/Rbn_TDF_Cross_for_Bravery.GIF', 'https://upload.wikimedia.org/wikipedia/commons/d/d7/Holland_VC_f%26b.JPG', 'https://upload.wikimedia.org/wikipedia/commons/9/90/William_johnstone_victoria_cross.JPG', 'https://upload.wikimedia.org/wikipedia/commons/9/9c/Indian_Police_Medal_for_Gallantry_Ribbon.gif', 'https://upload.wikimedia.org/wikipedia/commons/f/f9/Ribbon_-_Star_of_South_Africa_%281952%29.gif', 'https://upload.wikimedia.org/wikipedia/commons/7/76/Indian_Distinguished_Service_Medal_Ribbon.gif', 'https://upload.wikimedia.org/wikipedia/commons/b/bd/Ribbon_-_Natal_Native_Rebellion_Medal.gif', 'https://upload.wikimedia.org/wikipedia/commons/c/cd/SGM%28UK%29ribbon.jpg', 'https://upload.wikimedia.org/wikipedia/commons/9/98/OBI_1939-1947_2.jpg', 'https://upload.wikimedia.org/wikipedia/commons/2/21/Ribbon_-_Star_of_South_Africa%2C_Gold.gif', 'https://upload.wikimedia.org/wikipedia/commons/2/21/Ribbon_-_Star_of_South_Africa%2C_Gold.gif', 'https://upload.wikimedia.org/wikipedia/commons/b/b5/Ribbon_-_Medical_Service_Cross.gif', 'https://upload.wikimedia.org/wikipedia/commons/5/53/Ribbon_-_Medal_for_Distinguished_Conduct_%26_Loyal_Service_1.gif', 'https://upload.wikimedia.org/wikipedia/commons/3/3d/Ribbon_-_Medal_for_Distinguished_Conduct_%26_Loyal_Service_3.gif', 'https://upload.wikimedia.org/wikipedia/commons/5/58/Rbn_TDF_Faithful_Service_Medal.GIF', 'https://upload.wikimedia.org/wikipedia/commons/0/0f/Ribbon_-_iPhrothiya_yeBhronzi.gif', 'https://upload.wikimedia.org/wikipedia/commons/a/a9/Ribbon_-_Honoris_Crux_%281952%29.gif', 'https://upload.wikimedia.org/wikipedia/commons/2/20/Ribbon_-_De_Wet_Medal.gif', 'https://upload.wikimedia.org/wikipedia/commons/9/91/Ribbon_-_Unitas_Medal.gif', 'https://upload.wikimedia.org/wikipedia/commons/a/a9/Ribbon_-_De_Wet_Decoration.gif', 'https://upload.wikimedia.org/wikipedia/commons/5/57/Rbn_TDF_Military_Rule_Medal.GIF', 'https://upload.wikimedia.org/wikipedia/commons/d/d7/Ribbon_-_Pro_Virtute_Decoration.gif', 'https://upload.wikimedia.org/wikipedia/commons/1/1f/Ribbon_-_Air_Force_Cross_%28South_Africa%29.gif', 'https://upload.wikimedia.org/wikipedia/commons/4/4b/Ribbon_-_Korea_Medal_%28South_Africa%29.gif', 'https://upload.wikimedia.org/wikipedia/commons/1/11/Ribbon_-_Cadet_Corps_Medal.gif', 'https://upload.wikimedia.org/wikipedia/commons/2/22/Ribbon_-_Honoris_Crux_Gold.gif', 'https://upload.wikimedia.org/wikipedia/commons/b/b5/Ribbon_-_Medical_Service_Cross.gif', 'https://upload.wikimedia.org/wikipedia/commons/8/84/Ribbon_-_Nkwe_ya_Gauta.gif', 'https://upload.wikimedia.org/wikipedia/commons/e/e8/Ribbon_-_Southern_Cross_Decoration.gif', 'https://upload.wikimedia.org/wikipedia/commons/c/c5/Ribbon_-_General_Service_Medal_%28South_Africa%29.gif', 'https://upload.wikimedia.org/wikipedia/commons/d/d9/Ribbon_-_iPhrothiya_yeGolide.gif', 'https://upload.wikimedia.org/wikipedia/commons/e/eb/Ribbon_-_Honoris_Crux_Silver.gif', 'https://upload.wikimedia.org/wikipedia/commons/8/88/Rbn_TDF_Medal.GIF', 'https://upload.wikimedia.org/wikipedia/commons/6/61/Ribbon_-_Southern_Cross_Medal_%281986%29.gif', 'https://upload.wikimedia.org/wikipedia/commons/e/ee/Ribbon_-_John_Chard_Medal.gif', 'https://upload.wikimedia.org/wikipedia/commons/0/02/Ribbon_-_Commandant_General%27s_Medal.gif', 'https://upload.wikimedia.org/wikipedia/commons/5/50/Ribbon_-_Southern_Africa_Medal.gif', 'https://upload.wikimedia.org/wikipedia/commons/7/72/Ribbon_-_Ad_Astra_Decoration.jpg', 'https://upload.wikimedia.org/wikipedia/commons/f/f9/Ribbon_-_Star_of_South_Africa_%281952%29.gif', 'https://upload.wikimedia.org/wikipedia/commons/f/f0/Ribbon_-_Navy_Cross_%28South_Africa%29.gif', 'https://upload.wikimedia.org/wikipedia/commons/1/14/Ribbon_-_Nkwe_ya_Selefera.gif', 'https://upload.wikimedia.org/wikipedia/commons/8/8b/Ribbon_-_Star_of_South_Africa%2C_Silver.gif', 'https://upload.wikimedia.org/wikipedia/commons/a/a6/Ribbon_-_Louw_Wepener_Decoration.gif', 'https://upload.wikimedia.org/wikipedia/commons/c/c2/Ribbon_-_Van_Riebeeck_Decoration.gif', 'https://upload.wikimedia.org/wikipedia/commons/6/61/Ribbon_-_Louw_Wepener_Medal.gif', 'https://upload.wikimedia.org/wikipedia/commons/e/eb/Ribbon_-_Honoris_Crux_Silver.gif', 'https://upload.wikimedia.org/wikipedia/commons/2/23/Ribbon_-_Pro_Merito_Medal_%281968%29.gif', 'https://upload.wikimedia.org/wikipedia/commons/9/90/Ribbon_-_National_Cadet_Bisley_Grand_Champion_Medal.gif', 'https://upload.wikimedia.org/wikipedia/commons/b/be/Ribbon_-_Union_Medal.gif', 'https://upload.wikimedia.org/wikipedia/commons/c/cf/Ribbon_-_Good_Service_Medal%2C_Bronze.gif', 'https://upload.wikimedia.org/wikipedia/commons/0/0e/King%27s_African_Rifles_Distinguished_Conduct_Medal_Ribbon.gif', 'https://upload.wikimedia.org/wikipedia/commons/0/0f/Ribbon_-_iPhrothiya_yeBhronzi.gif', 'https://upload.wikimedia.org/wikipedia/commons/4/41/Ribbon_-_Honoris_Crux_%281975%29.gif', 'https://upload.wikimedia.org/wikipedia/commons/0/0a/Lint_Indische_Orde_van_Verdienste_Indian_Order_of_Merit.jpg', 'https://upload.wikimedia.org/wikipedia/commons/9/95/Ribbon_-_Nkwe_ya_Boronse.gif', 'https://upload.wikimedia.org/wikipedia/commons/a/a4/Ribbon_-_Jack_Hindon_Medal.gif', 'https://upload.wikimedia.org/wikipedia/commons/0/0a/Ribbon_-_Army_Cross.gif', 'https://upload.wikimedia.org/wikipedia/commons/8/84/Ribbon_-_Nkwe_ya_Gauta.gif', 'https://upload.wikimedia.org/wikipedia/commons/2/22/Ribbon_-_Tshumelo_Ikatelaho.gif', 'https://upload.wikimedia.org/wikipedia/commons/a/a9/Ribbon_-_De_Wet_Decoration.gif', 'https://upload.wikimedia.org/wikipedia/commons/0/0a/Ribbon_-_Army_Cross.gif', 'https://upload.wikimedia.org/wikipedia/commons/a/a6/Ribbon_-_Louw_Wepener_Decoration.gif', 'https://upload.wikimedia.org/wikipedia/commons/3/31/Ribbon_-_Southern_Cross_Medal_%281952%29.gif', 'https://upload.wikimedia.org/wikipedia/commons/8/81/Ribbon_-_Pro_Patria_Medal_%28South_Africa%29.gif', 'https://upload.wikimedia.org/wikipedia/commons/0/01/Ribbon_-_Danie_Theron_Medal.gif', 'https://upload.wikimedia.org/wikipedia/commons/f/f0/Ribbon_-_Navy_Cross_%28South_Africa%29.gif', 'https://upload.wikimedia.org/wikipedia/commons/5/54/Ribbon_-_Pro_Merito_Medal_%281986%29.gif', 'https://upload.wikimedia.org/wikipedia/commons/d/d9/Ribbon_-_iPhrothiya_yeGolide.gif', 'https://upload.wikimedia.org/wikipedia/commons/c/c2/Ribbon_-_Van_Riebeeck_Decoration.gif', 'https://upload.wikimedia.org/wikipedia/commons/8/81/Ribbon_-_Pro_Patria_Medal_%28South_Africa%29.gif', 'https://upload.wikimedia.org/wikipedia/commons/5/50/Ribbon_-_Southern_Africa_Medal.gif', 'https://upload.wikimedia.org/wikipedia/commons/9/90/Ribbon_-_National_Cadet_Bisley_Grand_Champion_Medal.gif', 'https://upload.wikimedia.org/wikipedia/commons/2/24/VCstone.jpg', 'https://upload.wikimedia.org/wikipedia/commons/2/2e/Queen%27s_Medal_for_Chiefs_Ribbon.gif', 'https://upload.wikimedia.org/wikipedia/commons/1/14/Ribbon_-_Nkwe_ya_Selefera.gif', 'https://upload.wikimedia.org/wikipedia/commons/2/22/Ribbon_-_Honoris_Crux_Gold.gif', 'https://upload.wikimedia.org/wikipedia/commons/4/42/Ribbon_-_Pro_Merito_Decoration.gif', 'https://upload.wikimedia.org/wikipedia/commons/a/a4/Ribbon_-_Jack_Hindon_Medal.gif', 'https://upload.wikimedia.org/wikipedia/commons/8/8b/Ribbon_-_Star_of_South_Africa%2C_Silver.gif', 'https://upload.wikimedia.org/wikipedia/commons/d/d8/Ribbon_Imperial_Service_Order_100x30.jpg', 'https://upload.wikimedia.org/wikipedia/commons/d/df/Ribbon_-_Good_Service_Medal%2C_Silver.gif', 'https://upload.wikimedia.org/wikipedia/commons/d/d7/Ribbon_-_Pro_Virtute_Decoration.gif', 'https://upload.wikimedia.org/wikipedia/commons/e/ee/Ribbon_-_John_Chard_Medal.gif', 'https://upload.wikimedia.org/wikipedia/commons/2/22/Ribbon_-_Medalje_vir_Troue_Diens.gif', 'https://upload.wikimedia.org/wikipedia/commons/0/03/Kaisar-i-Hind_Medal.gif', 'https://upload.wikimedia.org/wikipedia/commons/6/6c/Lint_voor_Verwonding_SAR.gif', 'https://upload.wikimedia.org/wikipedia/commons/3/35/Ribbon_-_iPhrothiya_yeSiliva.gif', 'https://upload.wikimedia.org/wikipedia/commons/4/4b/Ribbon_-_Korea_Medal_%28South_Africa%29.gif', 'https://upload.wikimedia.org/wikipedia/commons/c/c5/Ribbon_-_General_Service_Medal_%28South_Africa%29.gif', 'https://upload.wikimedia.org/wikipedia/commons/1/11/Ribbon_-_Cadet_Corps_Medal.gif', 'https://upload.wikimedia.org/wikipedia/commons/4/42/Ribbon_-_Pro_Merito_Decoration.gif', 'https://upload.wikimedia.org/wikipedia/commons/2/20/Ribbon_-_De_Wet_Medal.gif', 'https://upload.wikimedia.org/wikipedia/commons/4/41/Ribbon_-_Honoris_Crux_%281975%29.gif', 'https://upload.wikimedia.org/wikipedia/commons/f/f6/Ribbon_-_SAR_%26_OFS_War_Medal_%28OFS%29.png', 'https://upload.wikimedia.org/wikipedia/commons/5/5e/Ribbon_-_Kimberley_Star.png', 'https://upload.wikimedia.org/wikipedia/commons/f/f4/UK_Albert_Medal_1st_class_%28Land%29.png', 'https://upload.wikimedia.org/wikipedia/commons/8/8a/Ribbon_Distinguished_Gallantry_Cross.png', 'https://upload.wikimedia.org/wikipedia/commons/7/70/Edward_Medal.png', 'https://upload.wikimedia.org/wikipedia/commons/e/e2/Sierra_Leone_Fire_Brigades_Medal_for_Gallantry.png', 'https://upload.wikimedia.org/wikipedia/commons/e/e1/CGM_%28Flying%29_UK_ribbon.png', 'https://upload.wikimedia.org/wikipedia/commons/f/fd/Ribbon_-_Question_mark.png', 'https://upload.wikimedia.org/wikipedia/commons/2/2d/Ribbon_-_Conspicuous_Gallantry_Medal.png', 'https://upload.wikimedia.org/wikipedia/commons/e/ea/Burma_Gallantry_Medal_ribbon.PNG', 'https://upload.wikimedia.org/wikipedia/commons/2/27/Ribbon_-_Service_Medal_in_Gold.png', 'https://upload.wikimedia.org/wikipedia/commons/5/52/Royal_Red_Cross_%28UK%29_ribbon.png', 'https://upload.wikimedia.org/wikipedia/commons/1/19/Ribbon_-_Independence_Medal_%28Transkei%29.png', 'https://upload.wikimedia.org/wikipedia/commons/4/41/Ribbon_-_Dekoratie_voor_Trouwe_Dienst_%28SAR%29.png', 'https://upload.wikimedia.org/wikipedia/commons/0/0b/Ribbon_-_Bronze_Service_Medal.png', 'https://upload.wikimedia.org/wikipedia/commons/5/5f/AFM_%28UK%29_ribbon.png', 'https://upload.wikimedia.org/wikipedia/commons/f/fc/Ribbon_-_King_George_V_Coronation_Medal.png', 'https://upload.wikimedia.org/wikipedia/commons/a/a3/Sierra_Leone_Police_Medal_for_Gallantry.png', 'https://upload.wikimedia.org/wikipedia/commons/2/2a/Ribbon_-_Medal_for_Long_Service%2C_Bronze.png', 'https://upload.wikimedia.org/wikipedia/commons/4/46/Ribbon_-_Decoration_for_Merit_in_Gold.png', 'https://upload.wikimedia.org/wikipedia/commons/c/cd/Ribbon_-_Merit_Medal_in_Bronze.png', 'https://upload.wikimedia.org/wikipedia/commons/5/52/Ribbon_-_Distinguished_Service_Order.png', 'https://upload.wikimedia.org/wikipedia/commons/6/6d/Ribbon_-_Medal_for_Distinguished_Conduct_%26_Loyal_Service_2.png', 'https://upload.wikimedia.org/wikipedia/commons/4/45/Lint_voor_Verwonding_OFS.png', 'https://upload.wikimedia.org/wikipedia/commons/a/a6/Ribbon_-_Distinguished_Flying_Medal.png', 'https://upload.wikimedia.org/wikipedia/commons/9/93/Ribbon_-_Medal_for_Long_Service_and_Good_Conduct_%28Military%29.png', 'https://upload.wikimedia.org/wikipedia/commons/1/1b/Ribbon_-_Burma_Star.png', 'https://upload.wikimedia.org/wikipedia/commons/2/2f/Ribbon_BDF_Marumo_Medal_Class_II.png', 'https://upload.wikimedia.org/wikipedia/commons/0/0e/Ribbon_-_Good_Service_Medal%2C_Silver_CF.png', 'https://upload.wikimedia.org/wikipedia/commons/5/5e/Ribbon_-_Long_Service_Medal%2C_Silver.png', 'https://upload.wikimedia.org/wikipedia/commons/8/8d/Ribbon_-_Good_Service_Medal%2C_Bronze_PF.png', 'https://upload.wikimedia.org/wikipedia/commons/e/e8/Ceylon_Police_Medal_for_Gallantry.png', 'https://upload.wikimedia.org/wikipedia/commons/a/ae/Ribbon_-_Army_Long_Service_and_Good_Conduct_Medal_%28Cape%29.png', 'https://upload.wikimedia.org/wikipedia/commons/3/3b/Ribbon_-_War_Medal.png', 'https://upload.wikimedia.org/wikipedia/commons/c/c0/South_Africa_Medal_%281880%29.png', 'https://upload.wikimedia.org/wikipedia/commons/3/32/Ribbon_-_Air_Crew_Europe_Star.png', 'https://upload.wikimedia.org/wikipedia/commons/7/71/Ribbon_-_Distinguished_Gallantry_Medal.png', 'https://upload.wikimedia.org/wikipedia/commons/a/a7/Ribbon_-_Gold_Decoration_for_Merit.png', 'https://upload.wikimedia.org/wikipedia/commons/1/17/Badge_of_Honour_ribbon.png', 'https://upload.wikimedia.org/wikipedia/commons/1/17/Ribbon_-_Atlantic_Star.png', 'https://upload.wikimedia.org/wikipedia/commons/d/db/Ribbon_-_Africa_Service_Medal.png', 'https://upload.wikimedia.org/wikipedia/commons/8/89/Ribbon_-_Long_Service_Medal%2C_Gold.png', 'https://upload.wikimedia.org/wikipedia/commons/3/37/Ribbon_-_Order_of_the_Leopard%2C_Military_Division.png', 'https://upload.wikimedia.org/wikipedia/commons/4/43/Ribbon_-_Dekoratie_voor_Trouwe_Dienst_%28OFS%29.png', 'https://upload.wikimedia.org/wikipedia/commons/0/07/Ribbon_Star_for_Conspicuous_Leadership.png', 'https://upload.wikimedia.org/wikipedia/commons/1/18/Ribbon_-_South_African_Medal_for_War_Services.png', 'https://upload.wikimedia.org/wikipedia/commons/b/b5/Ribbon_-_France_and_Germany_Star.png', 'https://upload.wikimedia.org/wikipedia/commons/a/a9/Ribbon_-_Permanent_Force_Good_Service_Medal.png', 'https://upload.wikimedia.org/wikipedia/commons/2/2c/Ribbon_-_SADF_Champion_Shot_Medal.png', 'https://upload.wikimedia.org/wikipedia/commons/1/15/Ribbon_-_Military_Cross.png', 'https://upload.wikimedia.org/wikipedia/commons/6/66/Ribbon_Defence_Force_Merit_Decoration.png', 'https://upload.wikimedia.org/wikipedia/commons/5/58/Ribbon_-_Sandile_Decoration.png', 'https://upload.wikimedia.org/wikipedia/commons/8/89/Ribbon_-_Ciskei_Defence_Medal.png', 'https://upload.wikimedia.org/wikipedia/commons/e/eb/King%27s_South_Africa_Medal.png', 'https://upload.wikimedia.org/wikipedia/commons/1/16/UK_Albert_Medal_2nd_class_%28Sea%29.png', 'https://upload.wikimedia.org/wikipedia/commons/8/8f/Ceylon_Police_Medal_for_Meritorious_Service.png', 'https://upload.wikimedia.org/wikipedia/commons/4/4e/UK_Albert_Medal_2nd_class_%28Land%29.png', 'https://upload.wikimedia.org/wikipedia/commons/f/f8/Ribbon_-_SAR_%26_OFS_War_Medal_%28SAR%29.png', 'https://upload.wikimedia.org/wikipedia/commons/5/5d/Ribbon_-_Distinguished_Service_Medal%2C_Gold.png', 'https://upload.wikimedia.org/wikipedia/commons/8/8a/Ribbon_-_Defence_Medal.png', 'https://upload.wikimedia.org/wikipedia/commons/a/a2/Queen%27s_South_Africa_Medal.png', 'https://upload.wikimedia.org/wikipedia/commons/2/2a/Ribbon_Star_for_Bravery_in_Gold.png', 'https://upload.wikimedia.org/wikipedia/commons/e/e7/Ribbon_-_Nkwe_Medal.png', 'https://upload.wikimedia.org/wikipedia/commons/5/5f/Ribbon_-_Distinguished_Service_Medal%2C_Silver.png', 'https://upload.wikimedia.org/wikipedia/commons/d/db/Ribbon_-_Africa_Star.png', 'https://upload.wikimedia.org/wikipedia/commons/0/06/Indian_Police_Medal_for_Meritorious_Service.png', 'https://upload.wikimedia.org/wikipedia/commons/6/6e/Ribbon_-_Distinguished_Flying_Cross.png', 'https://upload.wikimedia.org/wikipedia/commons/6/6b/Ribbon_Conspicuous_Leadership_Star.png', 'https://upload.wikimedia.org/wikipedia/commons/3/3d/Ribbon_Gallantry_Cross%2C_Gold.png', 'https://upload.wikimedia.org/wikipedia/commons/8/84/Ribbon_-_Conspicuous_Gallantry_Medal_%28Flying%29.png', 'https://upload.wikimedia.org/wikipedia/commons/1/1b/Ribbon_-_Venda_Defence_Force_Medal.png', 'https://upload.wikimedia.org/wikipedia/commons/1/14/Ribbon_-_Chief_C.D.F._Commendation_Medal.png', 'https://upload.wikimedia.org/wikipedia/commons/5/52/Ribbon_BDF_Marumo_Medal_Class_I.png', 'https://upload.wikimedia.org/wikipedia/commons/5/50/Ribbon_-_General_Service_Medal_%28Bophuthatswana%29.png', 'https://upload.wikimedia.org/wikipedia/commons/e/eb/Ribbon_-_Army_Long_Service_and_Good_Conduct_Medal_%28Natal%29.png', 'https://upload.wikimedia.org/wikipedia/commons/4/43/Ribbon_-_Meritorious_Service_Medal_%28UK%29.png', 'https://upload.wikimedia.org/wikipedia/commons/3/3d/Ribbon_-_Medal_for_Long_Service_and_Good_Conduct%2C_Silver.png', 'https://upload.wikimedia.org/wikipedia/commons/0/0e/Order_of_the_British_Empire_%28Civil%29_Ribbon.png', 'https://upload.wikimedia.org/wikipedia/commons/1/15/Ribbon_-_Cape_of_Good_Hope_General_Service_Medal.png', 'https://upload.wikimedia.org/wikipedia/commons/0/08/Ribbon_-_Efficiency_Medal_%28South_Africa%29.png', 'https://upload.wikimedia.org/wikipedia/commons/b/bc/Ribbon_-_Service_Medal_in_Silver.png', 'https://upload.wikimedia.org/wikipedia/commons/b/b1/South_Africa_Medal_%281854%29.png', 'https://upload.wikimedia.org/wikipedia/commons/2/2c/Ribbon_-_South_Africa_Service_Medal.png', 'https://upload.wikimedia.org/wikipedia/commons/5/5e/Ribbon_-_QE_II_Coronation_Medal.png', 'https://upload.wikimedia.org/wikipedia/commons/1/16/Colonial_Police_Medal_for_Gallantry_Ribbon.png', 'https://upload.wikimedia.org/wikipedia/commons/0/03/Order_of_the_British_Empire_%28Military%29_Ribbon.png', 'https://upload.wikimedia.org/wikipedia/commons/2/23/CGM_UK_ribbon.png', 'https://upload.wikimedia.org/wikipedia/commons/a/a0/Ribbon_-_Royal_Naval_Volunteer_Reserve_Long_Service_and_Good_Conduct_Medal.png', 'https://upload.wikimedia.org/wikipedia/commons/3/37/Ribbon_-_Arctic_Star.png', 'https://upload.wikimedia.org/wikipedia/commons/9/96/Ribbon_-_Volunteer_Long_Service_Medal.png', 'https://upload.wikimedia.org/wikipedia/commons/5/59/Ribbon_-_Permanent_Forces_of_the_Empire_Beyond_the_Seas_Medal.png', 'https://upload.wikimedia.org/wikipedia/commons/2/2e/Ribbon_-_Silver_Service_Medal.png', 'https://upload.wikimedia.org/wikipedia/commons/0/0b/Ribbon_-_Defence_Force_Commendation_Medal.png', 'https://upload.wikimedia.org/wikipedia/commons/1/18/Ribbon_-_King_George_V_Silver_Jubilee_Medal.png', 'https://upload.wikimedia.org/wikipedia/commons/6/6c/Ribbon_-_Sir_Harry_Smith%27s_Medal_for_Gallantry.png', 'https://upload.wikimedia.org/wikipedia/commons/3/3a/Queens_Police_Medal_%28Gallantry%29_UK.png', 'https://upload.wikimedia.org/wikipedia/commons/d/de/George_Cross_UK_ribbon.png', 'https://upload.wikimedia.org/wikipedia/commons/e/e2/UK_Colonial_Police_Medal_for_Meritorious_Service_ribbon_bar.PNG', 'https://upload.wikimedia.org/wikipedia/commons/e/eb/Ribbon_-_Army_Long_Service_and_Good_Conduct_Medal_%28Natal%29.png', 'https://upload.wikimedia.org/wikipedia/commons/5/53/Sierra_Leone_Fire_Brigades_Meritorious_Service_Medal.png', 'https://upload.wikimedia.org/wikipedia/commons/2/24/Ribbon_-_Distinguished_Service_Medal.png', 'https://upload.wikimedia.org/wikipedia/commons/d/d5/Military_Cross_ribbon.png', 'https://upload.wikimedia.org/wikipedia/commons/c/c6/Ribbon_-_Italy_Star.png', 'https://upload.wikimedia.org/wikipedia/commons/6/60/Ribbon_-_Medal_for_Long_Service_and_Good_Conduct%2C_Gold.png', 'https://upload.wikimedia.org/wikipedia/commons/5/56/Ribbon_-_Long_Service_Medal%2C_Bronze.png', 'https://upload.wikimedia.org/wikipedia/commons/2/28/Ribbon_-_Independence_Medal_%28Ciskei%29.png', 'https://upload.wikimedia.org/wikipedia/commons/7/71/Distinguished_Service_Medal_UK_ribbon.png', 'https://upload.wikimedia.org/wikipedia/commons/3/39/Ribbon_Cape_Copper_Company_Medal_for_the_Defence_of_O%27okiep.png', 'https://upload.wikimedia.org/wikipedia/commons/b/b4/Victoria_Cross_%28Canada%29_ribbon_bar.png', 'https://upload.wikimedia.org/wikipedia/commons/9/98/Ribbon_-_Independence_Medal_%28Bophuthatswana%29.png', 'https://upload.wikimedia.org/wikipedia/commons/f/f9/Baronet%27s_Badge_ribbon.png', 'https://upload.wikimedia.org/wikipedia/commons/2/20/UK_Albert_Medal_1st_class_%28Sea%29.png', 'https://upload.wikimedia.org/wikipedia/commons/e/e8/Ribbon_-_Independence_Medal_%28Venda%29.png', 'https://upload.wikimedia.org/wikipedia/commons/a/ac/Ribbon_-_Medal_for_Long_Service_and_Good_Conduct%2C_Bronze.png', 'https://upload.wikimedia.org/wikipedia/commons/5/51/Distinguished_Service_Cross_%28UK%29_ribbon.png', 'https://upload.wikimedia.org/wikipedia/commons/8/81/Ribbon_-_Victory_Medal.png', 'https://upload.wikimedia.org/wikipedia/commons/a/ae/Ribbon_-_Army_Long_Service_and_Good_Conduct_Medal_%28Cape%29.png', 'https://upload.wikimedia.org/wikipedia/commons/9/93/Ribbon_-_Good_Service_Medal%2C_Bronze_C.png', 'https://upload.wikimedia.org/wikipedia/commons/d/d5/Ribbon_-_Good_Service_Medal%2C_Gold_PF.png', 'https://upload.wikimedia.org/wikipedia/commons/b/bd/Volunteer_Decoration_%28UK%29_ribbon.png', 'https://upload.wikimedia.org/wikipedia/commons/6/61/Ribbon_-_Meritorious_Service_Medal_%28Union%29.png', 'https://upload.wikimedia.org/wikipedia/commons/9/9b/Ribbon_-_Queen%27s_Medal_for_Champion_Shots.png', 'https://upload.wikimedia.org/wikipedia/commons/b/b6/Order_of_Companions_of_Honour_ribbon.png', 'https://upload.wikimedia.org/wikipedia/commons/d/da/Ribbon_-_1914_Star.png', 'https://upload.wikimedia.org/wikipedia/commons/e/e9/Ribbon_Bravery_Star_in_Silver.png', 'https://upload.wikimedia.org/wikipedia/commons/e/e7/Ribbon_-_Mercantile_Marine_War_Medal.png', 'https://upload.wikimedia.org/wikipedia/commons/7/7c/Ribbon_-_Sandile_Medal.png', 'https://upload.wikimedia.org/wikipedia/commons/8/80/Ribbon_-_Victoria_Cross.png', 'https://upload.wikimedia.org/wikipedia/commons/3/38/Ribbon_-_Johannesburg_Vrijwilliger_Corps_Medal.png', 'https://upload.wikimedia.org/wikipedia/commons/e/e1/Ribbon_-_Good_Service_Medal%2C_Silver_C.png', 'https://upload.wikimedia.org/wikipedia/commons/6/67/Ribbon_-_Operational_Medal_for_Southern_Africa.png', 'https://upload.wikimedia.org/wikipedia/commons/1/13/Polar_Medal_%28UK%29_ribbon.png', 'https://upload.wikimedia.org/wikipedia/commons/1/1b/Ribbon_-_Military_Medal.png', 'https://upload.wikimedia.org/wikipedia/commons/d/dc/Ribbon_-_Bronze_Medal_for_Merit.png', 'https://upload.wikimedia.org/wikipedia/commons/f/f5/Victoria_Cross_%28UK%29_ribbon.png', 'https://upload.wikimedia.org/wikipedia/commons/5/53/Victoria_Cross_Medal_Ribbon_%26_Bar.png', 'https://upload.wikimedia.org/wikipedia/en/4/44/Queens_Fire_Service_Medal_UK.png', 'https://upload.wikimedia.org/wikipedia/commons/c/c2/Ribbon_-_Service_Medal_in_Bronze.png', 'https://upload.wikimedia.org/wikipedia/commons/9/9b/Ribbon_-_Efficiency_Decoration_%28South_Africa%29.png', 'https://upload.wikimedia.org/wikipedia/commons/c/cb/Ribbon_Gallantry_Cross%2C_Silver.png', 'https://upload.wikimedia.org/wikipedia/commons/c/c8/Ribbon_-_British_War_Medal.png', 'https://upload.wikimedia.org/wikipedia/commons/b/b3/Ribbon_-_Air_Force_Medal.png', 'https://upload.wikimedia.org/wikipedia/commons/0/00/Ribbon_-_Pro_Merito_Medal_%281967%29.png', 'https://upload.wikimedia.org/wikipedia/commons/a/a4/Knight-Bachelor.ribbon.png', 'https://upload.wikimedia.org/wikipedia/en/8/89/Queens_Fire_Service_Medal_%28Gallantry%29_UK.png', 'https://upload.wikimedia.org/wikipedia/commons/c/c6/Ribbon_-_Distinguished_Conduct_Medal.png', 'https://upload.wikimedia.org/wikipedia/commons/f/fd/Ribbon_-_Air_Efficiency_Award.png', 'https://upload.wikimedia.org/wikipedia/commons/d/d5/Ribbon_-_Pacific_Star.png', 'https://upload.wikimedia.org/wikipedia/commons/3/32/Ribbon_-_1939-45_Star.png', 'https://upload.wikimedia.org/wikipedia/commons/4/46/Ribbon_-_Union_of_South_Africa_King%27s_Medal_for_Bravery.png', 'https://upload.wikimedia.org/wikipedia/commons/4/42/Ribbon_-_John_Chard_Decoration.png', 'https://upload.wikimedia.org/wikipedia/commons/8/8a/Queens_Police_Medal_for_Merit.png', 'https://upload.wikimedia.org/wikipedia/commons/9/9b/Ribbon_-_Volunteer_Officers%27_Decoration.png', 'https://upload.wikimedia.org/wikipedia/commons/1/12/Ribbon_-_Decoration_for_Officers_of_the_Royal_Naval_Volunteer_Reserve.png', 'https://upload.wikimedia.org/wikipedia/commons/2/29/Sierra_Leone_Police_Meritorious_Service_Medal.png', 'https://upload.wikimedia.org/wikipedia/commons/7/77/Ribbon_-_Good_Service_Medal%2C_Silver_PF.png', 'https://upload.wikimedia.org/wikipedia/commons/2/29/Ribbon_-_General_Service_Medal_%28Venda%29.png', 'https://upload.wikimedia.org/wikipedia/commons/9/96/Ribbon_-_Gold_Service_Medal.png', 'https://upload.wikimedia.org/wikipedia/commons/d/d7/Ribbon_-_Air_Force_Cross.png', 'https://upload.wikimedia.org/wikipedia/commons/7/71/Ribbon_-_Merit_Medal_in_Silver.png', 'https://upload.wikimedia.org/wikipedia/commons/d/da/Royal_Victorian_Order_UK_ribbon.png', 'https://upload.wikimedia.org/wikipedia/commons/6/6f/Ribbon_-_Closure_Commemoration_Medal.png', 'https://upload.wikimedia.org/wikipedia/commons/2/28/Ribbon_-_Independence_Medal_%28Ciskei%29.png', 'https://upload.wikimedia.org/wikipedia/commons/7/70/Ribbon_-_Good_Service_Medal%2C_Bronze_CF.png', 'https://upload.wikimedia.org/wikipedia/commons/f/f5/Ribbon_-_President%27s_Medal_for_Shooting.png', 'https://upload.wikimedia.org/wikipedia/commons/b/b4/Queens_Ambulance_Service_Medal.png', 'https://upload.wikimedia.org/wikipedia/commons/8/88/Ribbon_-_Southern_Cross_Medal_%281975%29.png', 'https://upload.wikimedia.org/wikipedia/commons/4/47/Ribbon_-_Military_Merit_Medal_%28South_Africa%29.png', 'https://upload.wikimedia.org/wikipedia/commons/2/2b/Ribbon_-_Pro_Merito_Medal_%281975%29.png', 'https://upload.wikimedia.org/wikipedia/commons/e/ed/Ribbon_Star_for_Bravery_in_Silver.png', 'https://upload.wikimedia.org/wikipedia/commons/e/ec/Yellow_star_on_green.png', 'https://upload.wikimedia.org/wikipedia/commons/e/ed/Queens_Gallantry_Medal_UK_ribbon.png', 'https://upload.wikimedia.org/wikipedia/commons/e/e3/Ribbon_-_British_Empire_Medal_%28Military%29.png', 'https://upload.wikimedia.org/wikipedia/commons/8/85/Dso-ribbon.png', 'https://upload.wikimedia.org/wikipedia/commons/d/d0/Ribbon_-_King_George_VI_Coronation_Medal.png', 'https://upload.wikimedia.org/wikipedia/commons/b/b0/Union_of_South_Africa_Commemoration_Medal_%28ribbon%29.png', 'https://upload.wikimedia.org/wikipedia/commons/b/b3/Queen%27s_Volunteer_Reserves_Medal_Ribbon_100px.png', 'https://upload.wikimedia.org/wikipedia/commons/9/95/Ribbon_Gold_Star_for_Bravery.png', 'https://upload.wikimedia.org/wikipedia/commons/e/e8/Ribbon_-_Independence_Medal_%28Venda%29.png', 'https://upload.wikimedia.org/wikipedia/commons/9/93/Ribbon_-_Medal_for_Long_Service_and_Good_Conduct_%28Military%29.png', 'https://upload.wikimedia.org/wikipedia/commons/0/0c/Ribbon_-_Defence_Force_Merit_Medal.png', 'https://upload.wikimedia.org/wikipedia/commons/b/b2/Ribbon_-_Silver_Medal_for_Merit.png', 'https://upload.wikimedia.org/wikipedia/commons/a/a9/Ribbon_-_Good_Service_Medal%2C_Gold_CF.png', 'https://upload.wikimedia.org/wikipedia/commons/8/86/Ribbon_-_Distinguished_Service_Cross.png', 'https://upload.wikimedia.org/wikipedia/commons/1/14/Ribbon_-_Good_Service_Medal%2C_Gold_C.png', 'https://upload.wikimedia.org/wikipedia/en/4/4a/Commons-logo.svg', 'https://upload.wikimedia.org/wikipedia/commons/5/5f/Distinguished_Flying_Medal_ribbon.svg', 'https://upload.wikimedia.org/wikipedia/commons/4/41/Canada_General_Service_Medal_BAR.svg', 'https://upload.wikimedia.org/wikipedia/commons/0/03/UK_Order_St-Michael_St-George_ribbon.svg', 'https://upload.wikimedia.org/wikipedia/commons/3/39/Red_Ensign_of_South_Africa_1910-1912.svg', 'https://upload.wikimedia.org/wikipedia/commons/3/3a/Flag_of_Venda.svg', 'https://upload.wikimedia.org/wikipedia/en/e/e7/Cscr-featured.svg', 'https://upload.wikimedia.org/wikipedia/commons/3/39/Red_Ensign_of_South_Africa_1910-1912.svg', 'https://upload.wikimedia.org/wikipedia/commons/e/e5/UK_Military_Medal_ribbon.svg', 'https://upload.wikimedia.org/wikipedia/commons/0/05/Flag_of_Transkei.svg', 'https://upload.wikimedia.org/wikipedia/commons/2/2a/Flag_of_South_Africa_%281928-1994%29.svg', 'https://upload.wikimedia.org/wikipedia/commons/f/f7/UK_Queen%27s_Commendation_for_Valuable_Service_device.svg', 'https://upload.wikimedia.org/wikipedia/commons/0/04/UK_AFM_ribbon.svg', 'https://upload.wikimedia.org/wikipedia/commons/7/7a/UK_AFC_ribbon.svg', 'https://upload.wikimedia.org/wikipedia/commons/a/a1/United_Kingdom_Distinguished_Flying_Cross_ribbon.svg', 'https://upload.wikimedia.org/wikipedia/commons/1/1a/UK_Distinguished_Service_Cross_BAR.svg', 'https://upload.wikimedia.org/wikipedia/commons/9/94/African_National_Congress_Flag.svg', 'https://upload.wikimedia.org/wikipedia/commons/7/73/Order_of_the_Bath_%28ribbon%29.svg', 'https://upload.wikimedia.org/wikipedia/commons/c/cc/Flag_of_Ciskei.svg', 'https://upload.wikimedia.org/wikipedia/commons/a/a1/UK_Conspicuous_Gallantry_Cross_ribbon.svg', 'https://upload.wikimedia.org/wikipedia/commons/b/bb/UK_George_Medal_ribbon.svg', 'https://upload.wikimedia.org/wikipedia/commons/7/77/Flag_of_Bophuthatswana.svg', 'https://upload.wikimedia.org/wikipedia/commons/9/98/Royal_Coat_of_Arms_of_the_United_Kingdom.svg', 'https://upload.wikimedia.org/wikipedia/commons/2/2a/Flag_of_South_Africa_%281928-1994%29.svg', 'https://upload.wikimedia.org/wikipedia/commons/a/af/Flag_of_South_Africa.svg', 'https://upload.wikimedia.org/wikipedia/commons/5/56/UK_Distinguished_Conduct_Medal_ribbon.svg', 'https://upload.wikimedia.org/wikipedia/commons/3/39/UK_Distinguished_Service_Medal_ribbon.svg', 'https://upload.wikimedia.org/wikipedia/commons/0/06/UK_MID_1920-94.svg']</t>
  </si>
  <si>
    <t>Joel Joel</t>
  </si>
  <si>
    <t>Joel Joel is an agricultural community located 23km east of Stawell in the Wimmera region of Victoria, Australia. It comprises a small village centre of scattered houses and larger farms.</t>
  </si>
  <si>
    <t>Joel Joel.png</t>
  </si>
  <si>
    <t>['https://upload.wikimedia.org/wikipedia/commons/f/ff/VIC_in_Australia_map.png', 'https://upload.wikimedia.org/wikipedia/commons/4/4d/Australia_Victoria_Northern_Grampians_Shire_location_map.svg', 'https://upload.wikimedia.org/wikipedia/en/0/0c/Red_pog.svg']</t>
  </si>
  <si>
    <t>St Kilda</t>
  </si>
  <si>
    <t>St Kilda East is a suburb of Melbourne, Victoria, Australia, 6 km south-east from Melbourne's Central Business District. It is located within the local government areas of the City of Glen Eira and the City of Port Phillip. At the 2011 Census, St Kilda East had a population of 12,576.
St Kilda East is one of the more diverse and densely populated suburbs of Melbourne. It has a prominent Hasidic Jewish community, descended from Polish and Russian immigrants. Quiet and residential, it is quite different from the adjacent suburb of St Kilda. However, the area around Carlisle Street is very diverse with a strong arts, alternative and indie community.</t>
  </si>
  <si>
    <t>St Kilda.jpg</t>
  </si>
  <si>
    <t>['https://upload.wikimedia.org/wikipedia/en/8/87/St_James_the_Great_St_Kilda_East_Street_Frontage.jpg', 'https://upload.wikimedia.org/wikipedia/commons/4/49/Clement_house.jpg', 'https://upload.wikimedia.org/wikipedia/commons/b/b2/All_saints_parish_hall_east_st_kilda.jpg', 'https://upload.wikimedia.org/wikipedia/commons/7/79/Rotunda_alma_park.jpg', 'https://upload.wikimedia.org/wikipedia/commons/0/0e/Christian_brothers_college_st_kilda_dandenong_road.jpg', 'https://upload.wikimedia.org/wikipedia/commons/c/c8/Uniting_church_st_kilda_east.jpg', 'https://upload.wikimedia.org/wikipedia/commons/b/bb/439_inkerman_street_east_st_kilda.jpg', 'https://upload.wikimedia.org/wikipedia/commons/5/59/Top_shop_east_st_kilsa.jpg', 'https://upload.wikimedia.org/wikipedia/commons/7/73/Glenfern_east_st_kilda.jpg', 'https://upload.wikimedia.org/wikipedia/commons/a/a6/St_marys_catholic_church_st_kilda_east.jpg', 'https://upload.wikimedia.org/wikipedia/commons/7/78/All_saints_anglican_church_east_st_kilda.jpg', 'https://upload.wikimedia.org/wikipedia/commons/1/16/St_georges_presbyterian_church_east_st_kilda.jpg', 'https://upload.wikimedia.org/wikipedia/commons/1/1a/Australia_Victoria_metropolitan_Melbourne_location_map.svg', 'https://upload.wikimedia.org/wikipedia/en/4/4a/Commons-logo.svg', 'https://upload.wikimedia.org/wikipedia/en/0/0c/Red_pog.svg']</t>
  </si>
  <si>
    <t>Elwood</t>
  </si>
  <si>
    <t>Elwood is a suburb of Melbourne, Victoria, Australia, 8 km south of Melbourne's Central Business District. Its local government area is the City of Port Phillip. At the 2011 Census, Elwood had a population of 14,638.
Elwood Beach is a popular bayside beach destination during summer, where the beaches are used recreationally for windsurfing, cycling, cricket and walking.
The suburb has experienced ongoing gentrification, known for its mix of Edwardian and Interwar architecture character, its beaches and its leafy streets, many of which are lined by London Plane trees.</t>
  </si>
  <si>
    <t>Elwood.jpg</t>
  </si>
  <si>
    <t>['https://upload.wikimedia.org/wikipedia/en/a/a3/Glenhuntly_road_elwood_in_1938.jpg', 'https://upload.wikimedia.org/wikipedia/commons/c/c4/The_Spirit_of_Tasmania_sailing_through_Port_Phillip_Bay_in_dusk_seen_from_Elwood_Beach.jpg', 'https://upload.wikimedia.org/wikipedia/commons/a/a7/Elsternwick_Park.jpg', 'https://upload.wikimedia.org/wikipedia/en/2/23/Elwood_Beach_Feb_06.jpg', 'https://upload.wikimedia.org/wikipedia/commons/5/5a/Elwood_beach_and_Melbourne_skyline.jpg', 'https://upload.wikimedia.org/wikipedia/commons/e/e3/Elwood_Beach_at_Dusk.jpg', 'https://upload.wikimedia.org/wikipedia/commons/f/fe/Art_deco_apartments_on_brighton_road_st_kilda.jpg', 'https://upload.wikimedia.org/wikipedia/commons/b/bd/Elwood_Beach.jpg', 'https://upload.wikimedia.org/wikipedia/commons/8/84/Point_Ormond_Victoria_2009.jpg', 'https://upload.wikimedia.org/wikipedia/commons/1/1a/Australia_Victoria_metropolitan_Melbourne_location_map.svg', 'https://upload.wikimedia.org/wikipedia/en/0/0c/Red_pog.svg']</t>
  </si>
  <si>
    <t>Southbank</t>
  </si>
  <si>
    <t>Southbank is an inner urban neighbourhood of Melbourne, Victoria, Australia, 1 km south of Melbourne's central business district. Its local government area are the Cities of Melbourne and Port Phillip. At the 2011 Census, Southbank had a population of 11,235. Its northernmost area is considered part of the Central Business District and Central Activities District of the City. Southbank is bordered to the north by the Yarra River, and to the east by St Kilda Road. Southbank's southern and western borders are bounded by Dorcas Street, Kings Way, the West Gate Freeway and Montague Street.
Southbank was formerly an industrial area and part of South Melbourne. It was transformed into a densely populated district of high rise apartment and office buildings beginning in the early 1990s, as part of an urban renewal program. With the exceptions of the cultural precinct along St Kilda Road, few buildings built before this time were spared by redevelopment.
Today, Southbank is dominated by high-rise development. It is one of the primary business centres in Greater Melbourne, being the headquarters of Treasury Wine Estates, Crown Limited, Alumina, Incitec Pivot, The Herald and Weekly Times (including the Herald Sun), as well as regional offices of many major corporations, in a cluster of towers with over 340,000 square metres of office space in 2008. It is also one of the most densely populated areas of Melbourne, with a large cluster of apartment towers, including Australia's tallest tower measured to its highest floor, the Eureka Tower.
Southbank Promenade and Southgate Restaurant and Shopping Precinct, on the southern bank of the Yarra River, extending to Crown Casino, is one of Melbourne's major entertainment precincts. Southgate's landmark Ophelia sculpture by Deborah Halpern has been used to represent Melbourne in tourism campaigns.
</t>
  </si>
  <si>
    <t>Southbank.jpg</t>
  </si>
  <si>
    <t>['https://upload.wikimedia.org/wikipedia/commons/f/f4/Victoria_Barracks%2C_Melbourne.jpg', 'https://upload.wikimedia.org/wikipedia/commons/8/89/Crown_Casino_complex_at_South_Bank_of_the_Yarra_River.jpg', 'https://upload.wikimedia.org/wikipedia/commons/f/f6/Southbank_Melbourne%2C_August_2015.jpg', 'https://upload.wikimedia.org/wikipedia/commons/c/c6/Southbank_Footbridge.jpg', 'https://upload.wikimedia.org/wikipedia/commons/2/25/20120810_Ophelia_by_Deborah_Halpern_at_Southgate_in_Melbourne.jpg', 'https://upload.wikimedia.org/wikipedia/commons/e/e3/Southbank_at_night%2C_2014.jpg', 'https://upload.wikimedia.org/wikipedia/en/4/4d/St_kilda_road_southbank_1938.jpg', 'https://upload.wikimedia.org/wikipedia/commons/f/f1/Flag_of_Melbourne.PNG', 'https://upload.wikimedia.org/wikipedia/commons/1/1a/Australia_Victoria_metropolitan_Melbourne_location_map.svg', 'https://upload.wikimedia.org/wikipedia/en/4/4a/Commons-logo.svg', 'https://upload.wikimedia.org/wikipedia/en/0/0c/Red_pog.svg']</t>
  </si>
  <si>
    <t>St Kilda West</t>
  </si>
  <si>
    <t>St Kilda West is a suburb of Melbourne, Victoria, Australia, 5 km south of Melbourne's Central Business District. Its local government area is the City of Port Phillip. At the 2011 Census, St Kilda West had a population of 2,845.
It is bounded in the west by Port Phillip Bay, in the north by Fraser Street, in the east by the former St Kilda railway line (now tram route 96) and in the south by a line generally along West Beach Road, a block north of Fitzroy Street.
It is a primarily residential area characterised by a mix of medium density terrace housing and flats, dating from the turn of the century to modern hi-rise apartments along the foreshore and closer to near Albert Park. The suburb's community and commercial facilities (including schools and shops) are located in nearby suburbs.</t>
  </si>
  <si>
    <t>St Kilda West.jpg</t>
  </si>
  <si>
    <t>['https://upload.wikimedia.org/wikipedia/commons/0/02/Melbourne_tram_route_96.jpg', 'https://upload.wikimedia.org/wikipedia/commons/b/ba/St_Kilda_War_Memorial%2C_Catani_Gardens.jpg', 'https://upload.wikimedia.org/wikipedia/commons/9/91/Pamela_anderson_house_st_kilda.jpg', 'https://upload.wikimedia.org/wikipedia/commons/d/dd/Canterbury_flats_st_kilda.jpg', 'https://upload.wikimedia.org/wikipedia/commons/1/1a/Australia_Victoria_metropolitan_Melbourne_location_map.svg', 'https://upload.wikimedia.org/wikipedia/en/0/0c/Red_pog.svg']</t>
  </si>
  <si>
    <t>Amphitheatre</t>
  </si>
  <si>
    <t>Amphitheatre is a small town in Victoria, Australia. It is located on the Pyrenees Highway in the Pyrenees Shire, south-west of Avoca. At the 2006 census, Amphitheatre and the surrounding area had a population of 291.
Amphitheatre was originally located further south of its current location, in the natural amphitheatre after which it is named. A Post Office opened on 22 June 1859.
At the end of the gold mining period of the late 19th century the township was moved to the highway. A plaque remains in the original location as the only reminder of this.
The town has a primary school, a Post Office and an Ice Creamery in the old Amphitheatre Hotel. Accommodation is available in the hotel.</t>
  </si>
  <si>
    <t>Amphitheatre.jpg</t>
  </si>
  <si>
    <t>['https://upload.wikimedia.org/wikipedia/commons/7/77/Amphitheatre_Hotel.JPG', 'https://upload.wikimedia.org/wikipedia/commons/f/ff/VIC_in_Australia_map.png', 'https://upload.wikimedia.org/wikipedia/commons/3/35/Australia_Victoria_Pyrenees_Shire_location_map.svg', 'https://upload.wikimedia.org/wikipedia/en/4/4a/Commons-logo.svg', 'https://upload.wikimedia.org/wikipedia/en/0/0c/Red_pog.svg']</t>
  </si>
  <si>
    <t>Avoca</t>
  </si>
  <si>
    <t>Avoca /əˈvoʊkə/ is a town in the Central Highlands of Victoria, Australia, 71 kilometres (44 mi) north west of Ballarat. It is one of two main towns in the Pyrenees Shire, the other being Beaufort to the south. At the 2006 census, Avoca had a population of 951.</t>
  </si>
  <si>
    <t>Avoca.jpg</t>
  </si>
  <si>
    <t>['https://upload.wikimedia.org/wikipedia/commons/1/16/AvocaSoldiersMemorial.JPG', 'https://upload.wikimedia.org/wikipedia/commons/e/ea/AvocaMainStreet.JPG', 'https://upload.wikimedia.org/wikipedia/commons/3/35/Australia_Victoria_Pyrenees_Shire_location_map.svg', 'https://upload.wikimedia.org/wikipedia/en/4/4a/Commons-logo.svg', 'https://upload.wikimedia.org/wikipedia/en/0/0c/Red_pog.svg']</t>
  </si>
  <si>
    <t>Barkly</t>
  </si>
  <si>
    <t>The Barkly River, a perennial river of the West Gippsland catchment, is located in the Alpine region of the Australian state of Victoria.</t>
  </si>
  <si>
    <t>Barkly.png</t>
  </si>
  <si>
    <t>['https://upload.wikimedia.org/wikipedia/commons/f/ff/VIC_in_Australia_map.png', 'https://upload.wikimedia.org/wikipedia/commons/d/dd/Australia_Victoria_relief_location_map_blank.png', 'https://upload.wikimedia.org/wikipedia/en/4/4a/Commons-logo.svg', 'https://upload.wikimedia.org/wikipedia/en/0/0c/Red_pog.svg', 'https://upload.wikimedia.org/wikipedia/commons/0/08/Flag_of_Victoria_%28Australia%29.svg', 'https://upload.wikimedia.org/wikipedia/en/4/48/Folder_Hexagonal_Icon.svg']</t>
  </si>
  <si>
    <t>Beaufort</t>
  </si>
  <si>
    <t>Beaufort is a town in Victoria, Australia. It is located on the Western Highway midway between Ararat and Ballarat, in the Pyrenees Shire local government area. It is 387 metres (1,270 ft) above sea level. At the 2011 census, Beaufort had a population of 1,004. The town takes its name either from Rear-Admiral Francis Beaufort or a Welsh village in Monmouthshire.
The area was once occupied by the Wadawurrung Aborigines who called the area 'Peerick' or 'Yarram-yarram'.</t>
  </si>
  <si>
    <t>Beaufort.jpg</t>
  </si>
  <si>
    <t>['https://upload.wikimedia.org/wikipedia/commons/1/13/BeaufortTrainStation.JPG', 'https://upload.wikimedia.org/wikipedia/commons/c/ce/BeaufortMainStreet.JPG', 'https://upload.wikimedia.org/wikipedia/commons/3/35/Australia_Victoria_Pyrenees_Shire_location_map.svg', 'https://upload.wikimedia.org/wikipedia/en/4/4a/Commons-logo.svg', 'https://upload.wikimedia.org/wikipedia/en/0/0c/Red_pog.svg', 'https://upload.wikimedia.org/wikipedia/en/a/a4/Flag_of_the_United_States.svg', 'https://upload.wikimedia.org/wikipedia/commons/b/bb/Flag_of_North_Carolina.svg']</t>
  </si>
  <si>
    <t>Point Lonsdale</t>
  </si>
  <si>
    <t>Point Lonsdale is a coastal township on the Bellarine Peninsula, near Queenscliff, Victoria, Australia. The town is divided between the Borough of Queenscliffe and the City of Greater Geelong. Point Lonsdale is also one of the headlands which, with Point Nepean, frame The Rip, the entrance to Port Phillip. The headland is dominated by the Point Lonsdale Lighthouse. At the 2006 census, Point Lonsdale had a population of 2,477.</t>
  </si>
  <si>
    <t>Point Lonsdale.jpg</t>
  </si>
  <si>
    <t>['https://upload.wikimedia.org/wikipedia/commons/e/ea/Pont_Lonsdale_01.jpg', 'https://upload.wikimedia.org/wikipedia/commons/c/cd/Point_lonsdale_aerial.jpg', 'https://upload.wikimedia.org/wikipedia/commons/b/b5/Australia_Victoria_Queenscliffe_Borough_location_map.svg', 'https://upload.wikimedia.org/wikipedia/en/4/4a/Commons-logo.svg', 'https://upload.wikimedia.org/wikipedia/en/0/0c/Red_pog.svg']</t>
  </si>
  <si>
    <t>Swan Island</t>
  </si>
  <si>
    <t>Swan Island is a 1.4 km2 sand barrier island which, with Duck Island and the Edwards Point spit, separate Swan Bay from Port Phillip in Victoria, Australia. It lies close to and north of the town of Queenscliff at the eastern end of the Bellarine Peninsula, and is an official bounded locality of the Borough of Queenscliffe.</t>
  </si>
  <si>
    <t>Swan Island.jpg</t>
  </si>
  <si>
    <t>['https://upload.wikimedia.org/wikipedia/commons/b/b9/Sand_Island%2C_Queenscliff.jpg', 'https://upload.wikimedia.org/wikipedia/commons/3/3a/Swan_Island_from_Swan_Bay_Jetty.jpg', 'https://upload.wikimedia.org/wikipedia/commons/1/1f/Swan_island_map.PNG', 'https://upload.wikimedia.org/wikipedia/en/4/4a/Commons-logo.svg', 'https://upload.wikimedia.org/wikipedia/en/4/48/Folder_Hexagonal_Icon.svg']</t>
  </si>
  <si>
    <t>Queenscliff</t>
  </si>
  <si>
    <t>Queenscliff is a small town on the Bellarine Peninsula in southern Victoria, Australia, south of Swan Bay at the entrance to Port Phillip. It is the administrative centre for the Borough of Queenscliffe. At the 2006 census, Queenscliff had a population of 1,416.
Queenscliff is a former 1880s seaside resort now known for its Victorian era heritage and tourist industry and as one of the endpoints of the Searoad ferry to Sorrento on the Mornington Peninsula.</t>
  </si>
  <si>
    <t>Queenscliff.jpg</t>
  </si>
  <si>
    <t>['https://upload.wikimedia.org/wikipedia/commons/4/4b/Queenscliff_Hesse_Street.JPG', 'https://upload.wikimedia.org/wikipedia/commons/2/2d/Searoad_Ferry_%27Queenscliff%27%2C_Queenscliff%2C_jjron%2C_06.07.2010.jpg', 'https://upload.wikimedia.org/wikipedia/commons/6/65/Queenscliffvic-airview-0508-2601-63.jpg', 'https://upload.wikimedia.org/wikipedia/en/7/7a/Admans_grand_hotel_queenscliff_in_1882.jpg', 'https://upload.wikimedia.org/wikipedia/commons/1/18/Queenscliff_Anglican_Church_001.JPG', 'https://upload.wikimedia.org/wikipedia/commons/b/b5/Australia_Victoria_Queenscliffe_Borough_location_map.svg', 'https://upload.wikimedia.org/wikipedia/en/4/4a/Commons-logo.svg', 'https://upload.wikimedia.org/wikipedia/en/0/0c/Red_pog.svg']</t>
  </si>
  <si>
    <t>Agnes</t>
  </si>
  <si>
    <t>Agnes is a small town in Victoria, Australia. It is located at the junction of the South Gippsland Highway and Barry Road, close to Corner Inlet. Although it used to be thriving, and even had a state school, it now has really nothing more there than a couple of houses and a waterfall.
The railway arrived in 1892 and the Post Office opened on 28 December 1915 and closed in 1960.</t>
  </si>
  <si>
    <t>Agnes.png</t>
  </si>
  <si>
    <t>['https://upload.wikimedia.org/wikipedia/commons/f/ff/VIC_in_Australia_map.png', 'https://upload.wikimedia.org/wikipedia/commons/b/bc/Australia_Victoria_South_Gippsland_Shire_location_map.svg', 'https://upload.wikimedia.org/wikipedia/en/0/0c/Red_pog.svg']</t>
  </si>
  <si>
    <t>Darby River</t>
  </si>
  <si>
    <t>Darby River is a locality in Gippsland in southeastern Victoria, Australia. Located within Wilson's Promontory National Park, it was the location of the original park entrance, ranger station and accommodation centre from 1909 until the Second World War. Often referred to just as The Darby, it was the location of the National Park Committee of Management Rooms from about 1909, a Ranger's cottage from 1913, and the 'Chalet' for tourist accommodation from 1923. The Chalet began as a small 6 room building and expanded to more than 24 accommodation rooms, kitchen, dining hall, bathrooms and the like. During World War Two the area was the site of the Headquarters Camp of the No 7 Commando Training Centre. At this time large numbers of huts and tents were erected and the Chalet was taken over for the Officers Mess. Following the war most of the buildings were removed or fell into disrepair and were demolished. The Ranger's House was moved to Tidal River.</t>
  </si>
  <si>
    <t>Darby River.jpg</t>
  </si>
  <si>
    <t>['https://upload.wikimedia.org/wikipedia/commons/9/9b/Darby_River%2C_Wilson%27s_Promontory.jpg', 'https://upload.wikimedia.org/wikipedia/commons/f/ff/VIC_in_Australia_map.png', 'https://upload.wikimedia.org/wikipedia/commons/b/bc/Australia_Victoria_South_Gippsland_Shire_location_map.svg', 'https://upload.wikimedia.org/wikipedia/en/0/0c/Red_pog.svg']</t>
  </si>
  <si>
    <t>Fish Creek</t>
  </si>
  <si>
    <t>Fish Creek is a small township in Victoria, Australia. At the 2011 census, Fish Creek and the surrounding area had a population of 791.</t>
  </si>
  <si>
    <t>Fish Creek.jpg</t>
  </si>
  <si>
    <t>['https://upload.wikimedia.org/wikipedia/commons/9/96/Fish_Creek_service_station_Stevage.jpg', 'https://upload.wikimedia.org/wikipedia/commons/6/6c/Fish_Creek_sign_Stevage.jpg', 'https://upload.wikimedia.org/wikipedia/commons/3/3f/Fish_Creek_Flying_Cow_Cafe_Stevage.jpg', 'https://upload.wikimedia.org/wikipedia/commons/f/ff/VIC_in_Australia_map.png', 'https://upload.wikimedia.org/wikipedia/commons/b/bc/Australia_Victoria_South_Gippsland_Shire_location_map.svg', 'https://upload.wikimedia.org/wikipedia/en/0/0c/Red_pog.svg']</t>
  </si>
  <si>
    <t>Foster</t>
  </si>
  <si>
    <t>Foster is a dairying and grazing town 174 kilometres (108 mi) south-east of Melbourne on the South Gippsland Highway in Victoria, Australia. It is about 20 kilometres (12 mi) north of the Gippsland coastline which includes Shallow Inlet, Corner Inlet, Waratah Bay, Yanakie and Wilsons Promontory. At the 2006 census, Foster had a population of 2175.</t>
  </si>
  <si>
    <t>Foster.png</t>
  </si>
  <si>
    <t>['https://upload.wikimedia.org/wikipedia/commons/f/ff/VIC_in_Australia_map.png', 'https://upload.wikimedia.org/wikipedia/commons/b/bc/Australia_Victoria_South_Gippsland_Shire_location_map.svg', 'https://upload.wikimedia.org/wikipedia/en/5/57/Foster-logo.jpg', 'https://upload.wikimedia.org/wikipedia/en/0/0c/Red_pog.svg', 'https://upload.wikimedia.org/wikipedia/en/9/99/Question_book-new.svg']</t>
  </si>
  <si>
    <t>Balmoral</t>
  </si>
  <si>
    <t>Balmoral is a township in the Shire of Southern Grampians in the Western District of Victoria, Australia. At the 2011 census, Balmoral and the surrounding area had a population of 328.  In 2013 ABC News reported that Balmoral's population had fallen to 185 people, calling into question its status as a town according to the Australian Bureau of Statistics' definition of a town. 
The township was settled in the early 1850s, the Post Office opening on 31 October 1855.
A railway line, built in a number of sections, once connected Horsham and Hamilton, running via Cavendish, Balmoral and East Natimuk. The majority of the railway track has been removed, though several rail bridges remain in place.
The town in conjunction with neighbouring township Harrow has an Australian Rules football and netball club competing in the Horsham &amp; District Football League. 
Golfers play at the Balmoral Golf Club on Rocklands Road.</t>
  </si>
  <si>
    <t>Balmoral.jpg</t>
  </si>
  <si>
    <t>['https://upload.wikimedia.org/wikipedia/commons/0/0c/Balmoral_Post_Office.JPG', 'https://upload.wikimedia.org/wikipedia/commons/f/ff/VIC_in_Australia_map.png', 'https://upload.wikimedia.org/wikipedia/commons/2/2e/Australia_Victoria_Southern_Grampians_Shire_location_map.svg', 'https://upload.wikimedia.org/wikipedia/en/4/4a/Commons-logo.svg', 'https://upload.wikimedia.org/wikipedia/en/0/0c/Red_pog.svg']</t>
  </si>
  <si>
    <t>Branxholme</t>
  </si>
  <si>
    <t>Branxholme is a township in the Shire of Southern Grampians in the Western District of Victoria, Australia on the Henty Highway between Heywood and Hamilton. At the 2006 census, Branxholme and the surrounding area had a population of 236.
The township was settled in the 1850s, the Post Office opening on 1 June 1858.
It has a football team playing in the South West District Football League under the name Branxholme-Wallacedale.
Branxholme is on the Portland railway line, and was a junction station for the branch line to Casterton from 1884 to 1977.</t>
  </si>
  <si>
    <t>Branxholme.jpg</t>
  </si>
  <si>
    <t>['https://upload.wikimedia.org/wikipedia/commons/3/32/Branxholme_Community_Hall_002.JPG', 'https://upload.wikimedia.org/wikipedia/commons/f/ff/VIC_in_Australia_map.png', 'https://upload.wikimedia.org/wikipedia/commons/2/2e/Australia_Victoria_Southern_Grampians_Shire_location_map.svg', 'https://upload.wikimedia.org/wikipedia/en/4/4a/Commons-logo.svg', 'https://upload.wikimedia.org/wikipedia/en/0/0c/Red_pog.svg']</t>
  </si>
  <si>
    <t>Byaduk</t>
  </si>
  <si>
    <t>https://en.wikipedia.org/wiki/Byaduk</t>
  </si>
  <si>
    <t>Byaduk is a township in the Shire of Southern Grampians in the Western District of Victoria, Australia. European settlement began around 1853 by Wendish or Sorbian Lutheran immigrants who gave it the name Neukirch after the town in Saxony.[1]
The township was settled in the early 1860s, and named Byaduk, an aboriginal word apparently meaning "stone tomahawk". The Post Office opened on 1 August 1863.[2]
The Byaduk Caves, lava tubes from the volcanic eruption of Mount Napier, are nearby. You can also see extensive views of the lava flow at Harmans Valley and the tumuli lava blisters off Old Crushers Road.
Harmans Valley to Mount Napier
Sergeant Simon Fraser, 57th Battalion, (a farmer from Byaduk) is honoured by a 1998 sculpture by Peter Corlett in the Australian Memorial Park in Fromelles, France[3] and a 2008 replica at the Shrine of Remembrance in Melbourne[4] depicting him rescuing a wounded compatriot from no man's land after the Battle of Fromelles in 1916.</t>
  </si>
  <si>
    <t>https://upload.wikimedia.org/wikipedia/commons/c/c3/20090926_Volcanic_Blister_%28Tumulus%29_-_Byaduk_-_Victoria_-_Australia.JPG</t>
  </si>
  <si>
    <t>Byaduk.jpg</t>
  </si>
  <si>
    <t>['https://upload.wikimedia.org/wikipedia/commons/3/3d/Old_lga_Dundas.png']</t>
  </si>
  <si>
    <t>Cavendish</t>
  </si>
  <si>
    <t>Cavendish is a township in the Shire of Southern Grampians in the Western District of Victoria, Australia on the Wannon River. At the 2006 census, Cavendish and the surrounding area had a population of 454.
The township was settled in the early 1850s, the Post Office opening on 1 April 1853. A railway line linking the town to Hamilton was opened on 2 November 1915.
The local pub, The Bunyip Hotel, brews a variety of beers.
The Bridge Cafe serves a variety of delectable foods, from takeaways to yummy snacks, and is also a small general store, with gas bottle exchange available, a Post Office, and clean and welcoming dine-in facilities.
There is a lovely walk along the Wannon River, with views of waterbirds and other birds, as well as sheep, which, along with cattle, are a major local industry.
Four Churches service the Community. There is also a Caravan/Camping area, a Police Station, and some accommodation if required. The Kindergarten and Primary School are well attended.
Cavendish is a nice little stop between Dunkeld, the Grampians and Hall's Gap, as well as being between Horsham and Hamilton and many other rural towns. There is a public bus service, the mobile library from Hamilton makes regular visits, and there is also a Men's Shed.
It has a football team playing in the South West District Football League.
</t>
  </si>
  <si>
    <t>Cavendish.jpg</t>
  </si>
  <si>
    <t>['https://upload.wikimedia.org/wikipedia/commons/6/61/Cavendish_Sign_%26_Garden.JPG', 'https://upload.wikimedia.org/wikipedia/commons/f/ff/VIC_in_Australia_map.png', 'https://upload.wikimedia.org/wikipedia/commons/2/2e/Australia_Victoria_Southern_Grampians_Shire_location_map.svg', 'https://upload.wikimedia.org/wikipedia/en/4/4a/Commons-logo.svg', 'https://upload.wikimedia.org/wikipedia/en/0/0c/Red_pog.svg']</t>
  </si>
  <si>
    <t>Toorak</t>
  </si>
  <si>
    <t>Toorak is a suburb of Melbourne, Victoria, Australia, 5 km south-east from Melbourne's Central Business District. Its local government area is the City of Stonnington. At the 2011 census, Toorak had a population of 12,871.
The name Toorak has become synonymous with wealth and privilege, the suburb long having the reputation of being Melbourne's most elite, and ranking among the most prestigious in Australia. It has the highest average property values in Melbourne, and is one of the most expensive suburbs in Australia. It is also listed as the "highest money earning suburb" in the country.
Located on a rise on the south side (or left bank) of a bend in the Yarra River, Toorak is bordered by South Yarra, at Williams Road on the west, Malvern, at Glenferrie Road on the east, Prahran and Armadale, at Malvern Road to the south and the suburbs of Richmond, Burnley and Hawthorn on the north side of the river. The suburb's main street is considered to be Toorak Road, in which the commercial area of Toorak Village is located.
Toorak takes its name from Toorak House, the residence of James Jackson, a merchant, in 1849.</t>
  </si>
  <si>
    <t>Toorak.jpg</t>
  </si>
  <si>
    <t>['https://upload.wikimedia.org/wikipedia/commons/5/50/Suburban_Toorak.JPG', 'https://upload.wikimedia.org/wikipedia/commons/6/63/VictorianBuilding0010.jpg', 'https://upload.wikimedia.org/wikipedia/commons/d/dc/Toorak_House%2C_Victoria%2C_Australia.jpg', 'https://upload.wikimedia.org/wikipedia/commons/5/55/RoyalTerrace-Toorak.jpg', 'https://upload.wikimedia.org/wikipedia/commons/1/1a/Australia_Victoria_metropolitan_Melbourne_location_map.svg', 'https://upload.wikimedia.org/wikipedia/en/0/0c/Red_pog.svg']</t>
  </si>
  <si>
    <t>Malvern</t>
  </si>
  <si>
    <t>Malvern (pron: ˈmɔːlvən) is a suburb of Melbourne, Australia, 8 km south-east of Melbourne's Central Business District. Its local government area is the City of Stonnington. At the 2011 Census, Malvern had a population of 9,504.</t>
  </si>
  <si>
    <t>Malvern.jpg</t>
  </si>
  <si>
    <t>['https://upload.wikimedia.org/wikipedia/commons/4/43/St_josephs_malvern.jpg', 'https://upload.wikimedia.org/wikipedia/commons/a/ad/Caulfied_grammar_malvern.jpg', 'https://upload.wikimedia.org/wikipedia/commons/1/1d/Malvern_tram_depot.jpg', 'https://upload.wikimedia.org/wikipedia/commons/c/c3/Malvern_town_hall.jpg', 'https://upload.wikimedia.org/wikipedia/commons/d/d0/Anglican_church_at_Malvern4.jpg', 'https://upload.wikimedia.org/wikipedia/commons/1/1b/Malvern_Presbyterian_Church.JPG', 'https://upload.wikimedia.org/wikipedia/commons/2/27/Sculptures_in_malvern_square.jpg', 'https://upload.wikimedia.org/wikipedia/commons/7/76/Stonnington_mansion.jpg', 'https://upload.wikimedia.org/wikipedia/commons/1/1a/Australia_Victoria_metropolitan_Melbourne_location_map.svg', 'https://upload.wikimedia.org/wikipedia/en/0/0c/Red_pog.svg']</t>
  </si>
  <si>
    <t>Kooyong</t>
  </si>
  <si>
    <t>Kooyong is a suburb of Melbourne, Victoria, Australia, 7 km south-east of Melbourne's Central Business District and is considered the birthplace and 'spiritual home of Australian tennis'. Its local government area is the City of Stonnington. At the 2011 Census, Kooyong had a population of 803.
Kooyong takes its name from Kooyong Koot Creek, which was the original name given to Gardiners Creek by the government surveyor, Robert Hoddle, in 1837. It is thought that the name derives from an Aboriginal word meaning camp or resting place, or haunt of the wild fowl. It is best known for being the site of Kooyong Stadium.</t>
  </si>
  <si>
    <t>Kooyong.png</t>
  </si>
  <si>
    <t>Prahran</t>
  </si>
  <si>
    <t>Prahran (pronounced "pruh-RAN", also known colloquially as "Pran") is a suburb of Melbourne, Victoria, Australia, 5 km south-east of Melbourne's Central Business District. Its local government area is the City of Stonnington. At the 2011 Census, Prahran had a population of 11,191.
Prahran is a part of Greater Melbourne, with many shops, restaurants and cafes. The area of Prahran, centred along Commercial Road is one of Melbourne's gay villages.
The shopping street Chapel Street is a mix of upscale fashion boutiques and cafes. Greville Street, once the centre of the Melbourne's hippie community, has many cafés, bars, restaurants, bookstores, clothing shops and music shops.
Prahran takes its name from Pur-ra-ran, a compound of two aboriginal words, meaning "land partially surrounded by water", in 1837 by George Langhorne. The proximity of the Yarra River and a swamp to the southwest (Albert Park Lake is the remnant) explains that description.</t>
  </si>
  <si>
    <t>Prahran.jpg</t>
  </si>
  <si>
    <t>['https://upload.wikimedia.org/wikipedia/en/c/c3/Chapel_street_prahran_in_1889.jpg', 'https://upload.wikimedia.org/wikipedia/commons/d/d7/Gates_to_princes_gardens_prahran.jpg', 'https://upload.wikimedia.org/wikipedia/en/5/56/Chapel_street_prahran_1906.jpg', 'https://upload.wikimedia.org/wikipedia/commons/a/a5/Victorian_terrace_houses_in_wattle_street_prahran.jpg', 'https://upload.wikimedia.org/wikipedia/commons/f/fd/Reads_emporium.jpg', 'https://upload.wikimedia.org/wikipedia/commons/4/4c/Prahran_rechabite_hall.jpg', 'https://upload.wikimedia.org/wikipedia/commons/8/8d/Chapel_Street%2C_Melbourne.jpg', 'https://upload.wikimedia.org/wikipedia/commons/1/1a/Australia_Victoria_metropolitan_Melbourne_location_map.svg', 'https://upload.wikimedia.org/wikipedia/en/0/0c/Red_pog.svg']</t>
  </si>
  <si>
    <t>Avenel</t>
  </si>
  <si>
    <t>Avenel is a small town in Victoria, Australia. It is in the Shire of Strathbogie local government area. At the 2011 census, Avenel had a population of 1,048, up from 728 at the 2006 census and 552 at the 2001 census.</t>
  </si>
  <si>
    <t>Avenel.jpg</t>
  </si>
  <si>
    <t>['https://upload.wikimedia.org/wikipedia/commons/a/a0/Avenel_Royal_Mail_Hotel.JPG', 'https://upload.wikimedia.org/wikipedia/commons/2/2e/AvenelMainStreet.JPG', 'https://upload.wikimedia.org/wikipedia/commons/4/41/Australia_Victoria_Strathbogie_Shire_location_map.svg', 'https://upload.wikimedia.org/wikipedia/en/4/4a/Commons-logo.svg', 'https://upload.wikimedia.org/wikipedia/en/0/0c/Red_pog.svg']</t>
  </si>
  <si>
    <t>Euroa</t>
  </si>
  <si>
    <t>Euroa is a town in the Shire of Strathbogie in the north-east of Victoria, Australia. At the 2011 census, Euroa's population was 2,768.
The name Euroa comes from an Aboriginal word in the old local dialect meaning 'joyful'.</t>
  </si>
  <si>
    <t>Euroa.jpg</t>
  </si>
  <si>
    <t>['https://upload.wikimedia.org/wikipedia/commons/4/47/VC_Memorial_Park_Euroa_-_Statues_-_Anzac_Memorial_%28Maygar%2C_Tubb%2C_Burton%29.jpg', 'https://upload.wikimedia.org/wikipedia/commons/6/68/EuroaBuilding.JPG', 'https://upload.wikimedia.org/wikipedia/commons/6/60/Seven_Creeks_Park_-_Euroa_Victoria_Australia.jpg', 'https://upload.wikimedia.org/wikipedia/commons/0/00/Hume_%26_Hovell_Monument_Euroa.jpg', 'https://upload.wikimedia.org/wikipedia/commons/4/49/EuroaPostOffice.JPG', 'https://upload.wikimedia.org/wikipedia/commons/d/dd/Seven_Creeks_Park_Euroa.jpg', 'https://upload.wikimedia.org/wikipedia/commons/f/fe/EuroaBinneyStreet.JPG', 'https://upload.wikimedia.org/wikipedia/commons/4/41/Australia_Victoria_Strathbogie_Shire_location_map.svg', 'https://upload.wikimedia.org/wikipedia/commons/d/dd/Wikivoyage-Logo-v3-icon.svg', 'https://upload.wikimedia.org/wikipedia/en/4/4a/Commons-logo.svg', 'https://upload.wikimedia.org/wikipedia/en/0/0c/Red_pog.svg']</t>
  </si>
  <si>
    <t>Longwood</t>
  </si>
  <si>
    <t>Longwood is a town in northern Victoria, Australia. The town is located in the Shire of Strathbogie local government area, 149 kilometres (93 mi) from the state capital, Melbourne. At the 2011 census, Longwood and the surrounding area had a population of 416.</t>
  </si>
  <si>
    <t>Longwood.jpg</t>
  </si>
  <si>
    <t>['https://upload.wikimedia.org/wikipedia/commons/5/57/LongwoodWhiteHartHotel.JPG', 'https://upload.wikimedia.org/wikipedia/commons/4/41/Australia_Victoria_Strathbogie_Shire_location_map.svg', 'https://upload.wikimedia.org/wikipedia/en/4/4a/Commons-logo.svg', 'https://upload.wikimedia.org/wikipedia/en/0/0c/Red_pog.svg']</t>
  </si>
  <si>
    <t>Mangalore</t>
  </si>
  <si>
    <t>Mangalore is a town in the state of Victoria, Australia. The town is the Shire of Strathbogie local government area, 2 hours north of Melbourne.
It was served by the Mangalore Railway Station, and is currently served by the Mangalore Airport. It is accessible by road along the Goulburn Valley Highway and Hume Highway.</t>
  </si>
  <si>
    <t>Mangalore.jpg</t>
  </si>
  <si>
    <t>['https://upload.wikimedia.org/wikipedia/commons/c/c4/MangaloreHotel.JPG', 'https://upload.wikimedia.org/wikipedia/commons/f/ff/VIC_in_Australia_map.png', 'https://upload.wikimedia.org/wikipedia/commons/4/41/Australia_Victoria_Strathbogie_Shire_location_map.svg', 'https://upload.wikimedia.org/wikipedia/en/4/4a/Commons-logo.svg', 'https://upload.wikimedia.org/wikipedia/en/0/0c/Red_pog.svg']</t>
  </si>
  <si>
    <t>Aireys Inlet</t>
  </si>
  <si>
    <t>Aireys Inlet is a small coastal inlet and town located on the Great Ocean Road, southwest of Melbourne, Victoria, Australia. Aireys Inlet is located between Anglesea and Lorne, and joined with Fairhaven to the west. At the 2006 census, Aireys Inlet had a population of 1,148.
Many surfers holiday in Aireys Inlet to take advantage of the popular Fairhaven beach. As the inclination of the beach can change dramatically between years, the surf is regarded as unpredictable. Swimmers should take note there is a strong rip current.
Painkalac Creek, which separates Aireys Inlet from Fairhaven, forms a salt lake or inlet behind the sand dunes before it cuts through to the ocean. Due to low water levels in the inlet it is not often that the inlet breaks through.
There is also a horseshoe-shaped reef at Step Beach which forms an excellent swimming hole at low tide. The towns main attraction, the Split Point Lighthouse overlooks the inlet. The lighthouse has made Aireys Inlet an icon along the Great Ocean Road.</t>
  </si>
  <si>
    <t>Aireys Inlet.jpg</t>
  </si>
  <si>
    <t>['https://upload.wikimedia.org/wikipedia/commons/b/b2/Great_ocean_road.jpg', 'https://upload.wikimedia.org/wikipedia/commons/9/9c/AireysInlet.jpg', 'https://upload.wikimedia.org/wikipedia/commons/b/bb/SplitPoint_0072.jpg', 'https://upload.wikimedia.org/wikipedia/commons/b/bb/Australia_Victoria_Surf_Coast_Shire_location_map.svg', 'https://upload.wikimedia.org/wikipedia/en/4/4a/Commons-logo.svg', 'https://upload.wikimedia.org/wikipedia/en/0/0c/Red_pog.svg']</t>
  </si>
  <si>
    <t>Anglesea</t>
  </si>
  <si>
    <t>Anglesea is a town in Victoria, Australia. It is located on the Great Ocean Road in the Surf Coast Shire local government area. At the 2011 Census, Anglesea had a population of 2,454 people .
Originally known as Swampy Creek, the area's name was changed to Anglesea River in 1884 when the township was established. A Post Office under that name opened on 16 April 1886  and was renamed Anglesea in 1950.
Alcoa of Australia operated a power station and open-cut coalmine in the town until August 2015. The site is now the subject of restorative work.
In February 1983, the Ash Wednesday fires swept through the area, destroying many houses.</t>
  </si>
  <si>
    <t>Anglesea.jpg</t>
  </si>
  <si>
    <t>['https://upload.wikimedia.org/wikipedia/commons/d/d2/AngleseaVictoria.jpg', 'https://upload.wikimedia.org/wikipedia/commons/7/7c/Anglesea_Victoria_01.jpg', 'https://upload.wikimedia.org/wikipedia/commons/b/bb/Australia_Victoria_Surf_Coast_Shire_location_map.svg', 'https://upload.wikimedia.org/wikipedia/en/0/0c/Red_pog.svg']</t>
  </si>
  <si>
    <t>Bellbrae</t>
  </si>
  <si>
    <t>Bellbrae is a bounded rural locality in Victoria, Australia located just off the Great Ocean Road between Torquay and Anglesea. At the 2006 census, Bellbrae had a population of 1,388.
</t>
  </si>
  <si>
    <t>Bellbrae.svg</t>
  </si>
  <si>
    <t>['https://upload.wikimedia.org/wikipedia/commons/b/bb/Australia_Victoria_Surf_Coast_Shire_location_map.svg', 'https://upload.wikimedia.org/wikipedia/en/0/0c/Red_pog.svg']</t>
  </si>
  <si>
    <t>Deans Marsh</t>
  </si>
  <si>
    <t>Deans Marsh is a town in Victoria, Australia, located 23 kilometres (14 mi) inland from Lorne. At the 2006 census, Deans Marsh and the surrounding area had a population of 631. Deans Marsh is part of the Otway Harvest Trail, with the Pennyroyal Raspberry Farm and the Gentle Annie Berry Gardens nearby. There are three wineries in the area - Blakes Estate, Dinny Goonan and Gosling Creek.</t>
  </si>
  <si>
    <t>Deans Marsh.jpg</t>
  </si>
  <si>
    <t>['https://upload.wikimedia.org/wikipedia/commons/1/16/DeansMarshFormerChurch.JPG', 'https://upload.wikimedia.org/wikipedia/commons/f/ff/VIC_in_Australia_map.png', 'https://upload.wikimedia.org/wikipedia/commons/b/bb/Australia_Victoria_Surf_Coast_Shire_location_map.svg', 'https://upload.wikimedia.org/wikipedia/en/4/4a/Commons-logo.svg', 'https://upload.wikimedia.org/wikipedia/en/0/0c/Red_pog.svg']</t>
  </si>
  <si>
    <t>Annuello</t>
  </si>
  <si>
    <t>Annuello is a locality situated in the Mallee region of Australia. By road, Annuello is about 30 kilometres (19 mi) north from Koimbo and 34 kilometres (21 mi) south from Robinvale.
It is located in a wheat growing area settled by WW1 soldier settlers in the 1920s, a Post Office opening on April 15, 1921 when the railway arrived. (closed 1976). A strain of wheat suitable for the area is named Annuello.</t>
  </si>
  <si>
    <t>Annuello.png</t>
  </si>
  <si>
    <t>['https://upload.wikimedia.org/wikipedia/commons/f/ff/VIC_in_Australia_map.png', 'https://upload.wikimedia.org/wikipedia/commons/c/c7/Australia_Victoria_Swan_Hill_Rural_City_location_map.svg', 'https://upload.wikimedia.org/wikipedia/en/0/0c/Red_pog.svg']</t>
  </si>
  <si>
    <t>Bannerton</t>
  </si>
  <si>
    <t>Bannerton is a locality situated in the Sunraysia region. The place by road, is situated about 8 kilometres west from Powell and 13 kilometres south from Robinvale.
The Post Office opened in February 1924 as Banner, was renamed Tol Tol later in 1924 and Bannerton in 1926, closing in 1974.</t>
  </si>
  <si>
    <t>Bannerton.png</t>
  </si>
  <si>
    <t>Beverford</t>
  </si>
  <si>
    <t>Beverford is a locality situated in the Sunraysia region. The place by road, is situated about 5 kilometres north west from Tyntynder South and 8 kilometres south east from Vinifera. At the 2011 census, Beverford and the surrounding area had a population of 372.
Beverford Post Office opened on 23 July 1923.
</t>
  </si>
  <si>
    <t>Beverford.png</t>
  </si>
  <si>
    <t>Bolton</t>
  </si>
  <si>
    <t>Bolton is a locality in Victoria, Australia, located approximately 46 km from Robinvale, Victoria.
Bolton Post Office opened on 17 July 1920 and closed in 1975.</t>
  </si>
  <si>
    <t>Bolton.png</t>
  </si>
  <si>
    <t>Bellbridge</t>
  </si>
  <si>
    <t>Bellbridge is a small town in the state of Victoria. Overlooking the Lake Hume and located near the Bethanga Bridge, Bellbridge is a popular destination for local tourists, especially from the nearby towns of Albury and Wodonga who often come to the Weir to water ski. The local Hume Boat Club holds an annual get-together for water skiers from across Victoria.
The township itself developed from farming land in the 1960s.
At the 2006 census, Bellbridge had a population of 358.</t>
  </si>
  <si>
    <t>Bellbridge.jpg</t>
  </si>
  <si>
    <t>['https://upload.wikimedia.org/wikipedia/commons/8/8b/Bellbridge_2011.jpg', 'https://upload.wikimedia.org/wikipedia/commons/f/ff/VIC_in_Australia_map.png', 'https://upload.wikimedia.org/wikipedia/commons/3/30/Australia_Victoria_Towong_Shire_location_map.svg', 'https://upload.wikimedia.org/wikipedia/en/4/4a/Commons-logo.svg', 'https://upload.wikimedia.org/wikipedia/en/0/0c/Red_pog.svg']</t>
  </si>
  <si>
    <t>Bethanga</t>
  </si>
  <si>
    <t>Bethanga is a town in north-eastern Victoria, Australia in the Shire of Towong local government area, 390 kilometres (242 mi) from the state capital, Melbourne. At the 2006 census, Bethanga had a population of 589 and gives its name to the Bethanga Bridge.</t>
  </si>
  <si>
    <t>Bethanga.jpg</t>
  </si>
  <si>
    <t>['https://upload.wikimedia.org/wikipedia/commons/d/d4/BethangaGeneralStore.JPG', 'https://upload.wikimedia.org/wikipedia/commons/7/72/Bethanga_August_2012.jpg', 'https://upload.wikimedia.org/wikipedia/commons/6/60/BethangaSoldiersMemorialHall.JPG', 'https://upload.wikimedia.org/wikipedia/commons/8/89/BethangaPrimarySchool.JPG', 'https://upload.wikimedia.org/wikipedia/commons/d/d3/BethangaCourtHouseHotel.JPG', 'https://upload.wikimedia.org/wikipedia/commons/3/30/Australia_Victoria_Towong_Shire_location_map.svg', 'https://upload.wikimedia.org/wikipedia/en/4/4a/Commons-logo.svg', 'https://upload.wikimedia.org/wikipedia/en/0/0c/Red_pog.svg']</t>
  </si>
  <si>
    <t>Corryong</t>
  </si>
  <si>
    <t>Corryong is a small town in Victoria, Australia 120 kilometres (75 mi) east of Albury-Wodonga, near the upper reaches of the Murray River and close to the New South Wales border. At the 2006 Census in Australia, Corryong had a population of 1,228.</t>
  </si>
  <si>
    <t>Corryong.jpg</t>
  </si>
  <si>
    <t>['https://upload.wikimedia.org/wikipedia/commons/a/a8/Jack_Riley_grave_Man_From_Snowy_River.JPG', 'https://upload.wikimedia.org/wikipedia/commons/f/f6/CorryongMainStreet.JPG', 'https://upload.wikimedia.org/wikipedia/commons/3/30/Australia_Victoria_Towong_Shire_location_map.svg', 'https://upload.wikimedia.org/wikipedia/en/4/4a/Commons-logo.svg', 'https://upload.wikimedia.org/wikipedia/en/0/0c/Red_pog.svg', 'https://upload.wikimedia.org/wikipedia/en/9/99/Question_book-new.svg', 'https://upload.wikimedia.org/wikipedia/commons/1/1c/Wiki_letter_w_cropped.svg']</t>
  </si>
  <si>
    <t>Cudgewa</t>
  </si>
  <si>
    <t>Cudgewa is a small town in the Australian state of Victoria. The town is located adjacent to the Murray Valley Highway, 429 kilometres (267 mi) north east of the state capital, Melbourne. Part of the Shire of Towong local government area, at the 2006 census Cudgewa and the surrounding district had a population of 237.
Burrowa-Pine Mountain National Park and Mount Mitta Mitta Regional Park are close to the town.</t>
  </si>
  <si>
    <t>Cudgewa.jpg</t>
  </si>
  <si>
    <t>['https://upload.wikimedia.org/wikipedia/commons/a/aa/CudgewaMainStreet.JPG', 'https://upload.wikimedia.org/wikipedia/commons/f/ff/VIC_in_Australia_map.png', 'https://upload.wikimedia.org/wikipedia/commons/3/30/Australia_Victoria_Towong_Shire_location_map.svg', 'https://upload.wikimedia.org/wikipedia/en/4/4a/Commons-logo.svg', 'https://upload.wikimedia.org/wikipedia/en/0/0c/Red_pog.svg']</t>
  </si>
  <si>
    <t>Cheshunt</t>
  </si>
  <si>
    <t>Cheshunt is a small rural village situated in the Upper King Valley in north-east Victoria, Australia. It is located about 50 km from Wangaratta and is close to the Alpine National Park. At the 2011 census, Cheshunt and the surrounding area had a population of 256.
Cheshunt Post Office opened on 2 August 1886.
The Cheshunt post office now operates out of the general store/ takeaway food shop. 
Golfers play at the course of the Whitfield and District Golf Club.
Following the closure of the small local primary school sometime in the 70's/80's, primary aged children must now travel to the Whitfield Primary school a short distance up the road.
Cheshunt also has a local public/ memorial hall and several wineries in the immediate area.  
A popular local recreational and fishing area is Lake William Hovel further up the valley</t>
  </si>
  <si>
    <t>Cheshunt.png</t>
  </si>
  <si>
    <t>['https://upload.wikimedia.org/wikipedia/commons/f/ff/VIC_in_Australia_map.png', 'https://upload.wikimedia.org/wikipedia/commons/1/12/Australia_Victoria_Wangaratta_Rural_City_location_map.svg', 'https://upload.wikimedia.org/wikipedia/en/0/0c/Red_pog.svg']</t>
  </si>
  <si>
    <t>Eldorado</t>
  </si>
  <si>
    <t>Eldorado, or El Dorado, is a small town in the north-east of Victoria, Australia. At the 2006 census, Eldorado had a population of 287.</t>
  </si>
  <si>
    <t>Eldorado.jpg</t>
  </si>
  <si>
    <t>['https://upload.wikimedia.org/wikipedia/commons/5/59/Eldorado_Victoria_aerial.jpg', 'https://upload.wikimedia.org/wikipedia/commons/1/14/EldoradoMainStreet.JPG', 'https://upload.wikimedia.org/wikipedia/commons/0/04/EldoradoTownEntrySign.JPG', 'https://upload.wikimedia.org/wikipedia/commons/d/d5/EldoradoStreet.JPG', 'https://upload.wikimedia.org/wikipedia/commons/2/2e/EldoradoSoldiersMemorialBusShelter.JPG', 'https://upload.wikimedia.org/wikipedia/commons/e/e8/Eldorado_Dredge_panorama.jpg', 'https://upload.wikimedia.org/wikipedia/commons/f/f9/EldoradoGoldDredge.JPG', 'https://upload.wikimedia.org/wikipedia/commons/f/ff/VIC_in_Australia_map.png', 'https://upload.wikimedia.org/wikipedia/commons/1/12/Australia_Victoria_Wangaratta_Rural_City_location_map.svg', 'https://upload.wikimedia.org/wikipedia/en/4/4a/Commons-logo.svg', 'https://upload.wikimedia.org/wikipedia/en/0/0c/Red_pog.svg']</t>
  </si>
  <si>
    <t>Everton</t>
  </si>
  <si>
    <t>Everton is a small town located 20 kilometres (12 mi) from Wangaratta in northeast Victoria, along the Great Alpine Road. At the 2011 census, Everton and the surrounding area had a population of 341.
Attractions of the town and area include the Murray to the Mountains Rail Trail (a sealed off-road bicycle path offering 95 kilometres (59 mi) of cycling along former railway tracks), wineries, and the Victorian High Country.
Everton Post Office opened in 1876 and closed in 1965. An earlier Everton office opened on 8 May 1873, was renamed Everton Station in 1876, Everton Rail around 1909, Everton Upper in 1922 and also closed in 1965.</t>
  </si>
  <si>
    <t>Everton.jpg</t>
  </si>
  <si>
    <t>['https://upload.wikimedia.org/wikipedia/commons/d/db/EvertonHotel.JPG', 'https://upload.wikimedia.org/wikipedia/commons/f/ff/VIC_in_Australia_map.png', 'https://upload.wikimedia.org/wikipedia/commons/1/12/Australia_Victoria_Wangaratta_Rural_City_location_map.svg', 'https://upload.wikimedia.org/wikipedia/en/4/4a/Commons-logo.svg', 'https://upload.wikimedia.org/wikipedia/en/0/0c/Red_pog.svg']</t>
  </si>
  <si>
    <t>Glenrowan</t>
  </si>
  <si>
    <t>Glenrowan is a small town located in the Wangaratta local government area of Victoria, Australia. It is 236 kilometres north-east of Melbourne and 14 kilometres from Wangaratta and near the Warby Ranges and Mount Glenrowan. At the 2011 census, Glenrowan had a population of 963.</t>
  </si>
  <si>
    <t>Glenrowan.jpg</t>
  </si>
  <si>
    <t>['https://upload.wikimedia.org/wikipedia/commons/1/1e/Glenrowan.JPG', 'https://upload.wikimedia.org/wikipedia/commons/c/c4/Yarra_Valley%2C_vineyards_at_Yarra_Yering.jpg', 'https://upload.wikimedia.org/wikipedia/commons/8/8e/Glenrowan-aerial.jpg', 'https://upload.wikimedia.org/wikipedia/commons/1/12/Australia_Victoria_Wangaratta_Rural_City_location_map.svg', 'https://upload.wikimedia.org/wikipedia/en/4/4a/Commons-logo.svg', 'https://upload.wikimedia.org/wikipedia/en/0/0c/Red_pog.svg', 'https://upload.wikimedia.org/wikipedia/en/9/99/Question_book-new.svg']</t>
  </si>
  <si>
    <t>Allansford</t>
  </si>
  <si>
    <t>Allansford is a town in the Western District of Victoria, Australia. It is in the City of Warrnambool local government area. The Hopkins River flows through the town.
Warrnambool Cheese and Butter is based in Allansford.</t>
  </si>
  <si>
    <t>Allansford.jpg</t>
  </si>
  <si>
    <t>['https://upload.wikimedia.org/wikipedia/commons/9/9e/AllansfordJunctionHotel.JPG', 'https://upload.wikimedia.org/wikipedia/commons/f/ff/VIC_in_Australia_map.png', 'https://upload.wikimedia.org/wikipedia/commons/0/00/Australia_Victoria_Warrnambool_City_location_map.svg', 'https://upload.wikimedia.org/wikipedia/en/4/4a/Commons-logo.svg', 'https://upload.wikimedia.org/wikipedia/en/0/0c/Red_pog.svg']</t>
  </si>
  <si>
    <t>Bushfield</t>
  </si>
  <si>
    <t>Bushfield is a town in Australia. The town is located 10 kilometres (6 mi) north of Warrnambool, Victoria. It is joined with the nearby Woodford to make Woodford-Bushfield. At the 2006 census, the population of the combined area was 479.
Bushfield Post Office opened on 16 February 1885 and closed in 1974.
The Bushfield Oval is popular during the New Year's Eve celebrations. The other place of interest is a former milk bar that was taken down in 2002. This milk bar provided lunch orders for students at Woodford Primary School.</t>
  </si>
  <si>
    <t>Bushfield.jpg</t>
  </si>
  <si>
    <t>['https://upload.wikimedia.org/wikipedia/commons/6/60/Bushfield_War_Memorial.JPG', 'https://upload.wikimedia.org/wikipedia/commons/f/ff/VIC_in_Australia_map.png', 'https://upload.wikimedia.org/wikipedia/commons/0/00/Australia_Victoria_Warrnambool_City_location_map.svg', 'https://upload.wikimedia.org/wikipedia/en/4/4a/Commons-logo.svg', 'https://upload.wikimedia.org/wikipedia/en/0/0c/Red_pog.svg']</t>
  </si>
  <si>
    <t>Dennington</t>
  </si>
  <si>
    <t>Dennington is a town in the Western District of Victoria, Australia. The town is located in the City of Warrnambool local government area, 270 kilometres (170 mi) south west of the state capital, Melbourne and 5 kilometres (3.1 mi) north west of the regional centre of Warrnambool. At the 2011 census, Dennington had a population of 1,557.
The town is home to a large bulk milk powder plant operated by New Zealand dairy co-operative. its tge birthplace of Extreme Tyson Collins, Fonterra. When opened by Nestlé in 1911, it was the world's largest condensed milk plant.
</t>
  </si>
  <si>
    <t>Dennington.jpg</t>
  </si>
  <si>
    <t>['https://upload.wikimedia.org/wikipedia/commons/d/d1/DenningtonFonterraPlant.JPG', 'https://upload.wikimedia.org/wikipedia/commons/f/ff/VIC_in_Australia_map.png', 'https://upload.wikimedia.org/wikipedia/commons/0/00/Australia_Victoria_Warrnambool_City_location_map.svg', 'https://upload.wikimedia.org/wikipedia/en/4/4a/Commons-logo.svg', 'https://upload.wikimedia.org/wikipedia/en/0/0c/Red_pog.svg']</t>
  </si>
  <si>
    <t>Warrnambool</t>
  </si>
  <si>
    <t>Warrnambool.jpg</t>
  </si>
  <si>
    <t>Alberton</t>
  </si>
  <si>
    <t>Alberton is a small town in Victoria, Australia. It is located along the South Gippsland Highway, 6 kilometres south of Yarram and 216 kilometres east of Melbourne. Albert River passes through the town. At the 2006 census, Alberton had a population of 162.
The township was surveyed in 1842 and named after Prince Albert, the husband of Queen Victoria. Initially the township consisted of two settlements, one named Alberton and the other named Victoria, which were separated by Victoria Street (renamed Brewery Road in 1847).
Alberton Post Office opened on 10 January 1856. An earlier Alberton office opened in 1842 was renamed Port Albert some days earlier.
The town's population grew steadily. Stores, hotels, and churches were built, as well as the Police Magistrate and Court of Petty Sessions. By the 1880s the town's growth stagnated. The announcement of new railway line increased growth, with new houses and factories being built. Shire Offices were planned for the town, but in 1897 the location was changed to nearby Yarram. This led to many businesses moving to Yarram, and by 1921 the railway had been extended there.
Today, Alberton is a small cattle grazing community. There is also a primary school which was built in 1858 and celebrated its 150th birthday in 2008. The Victoria Hotel, built in 1890, still stands.</t>
  </si>
  <si>
    <t>Alberton.svg</t>
  </si>
  <si>
    <t>['https://upload.wikimedia.org/wikipedia/commons/5/5b/Australia_Victoria_Wellington_Shire_location_map.svg', 'https://upload.wikimedia.org/wikipedia/en/0/0c/Red_pog.svg']</t>
  </si>
  <si>
    <t>Alberton West</t>
  </si>
  <si>
    <t>Alberton West is a small town in Victoria, Australia. It is considered to be within the district of the larger town of Yarram.
Alberton West Post Office opened on 15 October 1887 and closed in 1967.</t>
  </si>
  <si>
    <t>Alberton West.png</t>
  </si>
  <si>
    <t>['https://upload.wikimedia.org/wikipedia/commons/f/ff/VIC_in_Australia_map.png', 'https://upload.wikimedia.org/wikipedia/commons/5/5b/Australia_Victoria_Wellington_Shire_location_map.svg', 'https://upload.wikimedia.org/wikipedia/en/0/0c/Red_pog.svg']</t>
  </si>
  <si>
    <t>Boisdale</t>
  </si>
  <si>
    <t>Boisdale is a town in Victoria, Australia, located on Briagolong Road, north of Maffra, in the Shire of Wellington. At the 2006 census, Boisdale and the surrounding area had a population of 603.
It is a small town in the heart of Gippsland's dairying distinct. Boisdale includes not only the town itself, but the area surrounding the town, comprising mostly dairy and vegetable farms.
It is situated approximately 9 km north of the larger town of Maffra. Boisdale is 251 kilometres (156 mi) east of Australia's second largest city, Melbourne, the capital of Victoria.
Boisdale was the run of pioneer grazier Lachlan Macalister and was named after the village on the island of South Uist in the Outer Hebrides, Scotland. Boisdale Post Office opened on 24 September 1889.
Boisdale has a primary school, Boisdale Consolidated School, a local post office/ general store, mechanic, sporting facilities and the town's pride and joy, The Boisdale Hall, dating back over a century in age.
The town in conjunction with neighbouring township Briagolong has an Australian Rules football team Boisdale-Briagolong competing in the North Gippsland Football League.</t>
  </si>
  <si>
    <t>Boisdale.png</t>
  </si>
  <si>
    <t>Briagolong</t>
  </si>
  <si>
    <t>Briagolong is a town in the Australian state of Victoria, located 20 kilometres north of Maffra and some 270 kilometres east of Melbourne, in the Shire of Wellington region of Gippsland. At the 2006 census, Briagolong had a population of 937.</t>
  </si>
  <si>
    <t>Briagolong.png</t>
  </si>
  <si>
    <t>['https://upload.wikimedia.org/wikipedia/commons/f/ff/VIC_in_Australia_map.png', 'https://upload.wikimedia.org/wikipedia/commons/5/5b/Australia_Victoria_Wellington_Shire_location_map.svg', 'https://upload.wikimedia.org/wikipedia/en/0/0c/Red_pog.svg', 'https://upload.wikimedia.org/wikipedia/en/9/99/Question_book-new.svg']</t>
  </si>
  <si>
    <t>Apsley</t>
  </si>
  <si>
    <t>Apsley is a small town in Victoria, Australia. It is on the Wimmera Highway, in the Shire of West Wimmera, 420 kilometres north-west of Melbourne, and 7 kilometres east of the South Australian border. The town is named after Apsley House in London. It was surveyed in 1851 and proclaimed in 1852, a Post Office opening on 1 January 1854  replacing that of Lake Wallace (open since 1 March 1849 nearer what is now Edenhope serving the grazing population.
The population at the 2011 census was 324. The town is close to Lake Bringalbert and Newlands Lake, and the Saint Gregory's Vineyard, which specialises in port wine.
Apsley had a football club that competed in the Kowree Naracoorte Football League from 1937. Later this would become the Kowree Naracoorte Tatiara Football League where Apsley competed until 1999, when they merged with Edenhope. Since 2007 Edenhope Apsley have played in the Horsham &amp; District Football League. Apsley's best known footballer was Reg Burgess, who played for the Essendon Football Club
A large Red-flowering Gum on Wallace Street is listed on the National Trust of Australia's Significant Tree Register for Victoria.
Golfers play at the Apsley Golf Club on the Wimmera Highway.
In 2014, 12 farm families banded together to buy the pub. The Border Inn Hotel has completed an extensive renovation, and has a small attached general store for the town, which has recently opened.</t>
  </si>
  <si>
    <t>Apsley.png</t>
  </si>
  <si>
    <t>['https://upload.wikimedia.org/wikipedia/commons/f/ff/VIC_in_Australia_map.png', 'https://upload.wikimedia.org/wikipedia/commons/a/ac/Australia_Victoria_West_Wimmera_Shire_location_map.svg', 'https://upload.wikimedia.org/wikipedia/en/0/0c/Red_pog.svg']</t>
  </si>
  <si>
    <t>Edenhope</t>
  </si>
  <si>
    <t>Edenhope is a town in Victoria, Australia. It is located on the Wimmera Highway, 30 kilometres from the South Australian border, in the Shire of West Wimmera local government area. At the 2011 census Edenhope had a population of 976.
The township of Edenhope was established some years later than nearby Apsley, the Post Office opening on 16 July 1864.
The town sits on the shores of Lake Wallace, which is home to abundant waterbirds, and is a popular fishing and water sports destination. Lake Wallace is now filling again after the Australian drought, and the waterbird population is slowly increasing. On Lake Street in the grounds of the Secondary College, there is a cairn commemorating the first all-Aboriginal cricket team to go to England.
Edenhope has a horse racing club, the Edenhope Racing Club, which holds the Edenhope Cup meeting on the Labour Day weekend in March. The Apsley Racing Club also hold their Cup meeting there in April.
Golfers play at the course of the Edenhope Golf Club on Laidlaw Avenue.
Edenhope hosts Henley on Lake Wallace on the second Saturday in February.</t>
  </si>
  <si>
    <t>Edenhope.png</t>
  </si>
  <si>
    <t>Goroke</t>
  </si>
  <si>
    <t>Goroke (/ɡoʊrˈoʊk/ gur-OHK) is a town in the Wimmera region of Victoria. The town is located in the Shire of West Wimmera local government area, 370 kilometres (230 mi) north west of the state capital, Melbourne. At the 2011 census, Goroke had a population of 623.</t>
  </si>
  <si>
    <t>Goroke.jpg</t>
  </si>
  <si>
    <t>['https://upload.wikimedia.org/wikipedia/commons/d/dc/Goroke_Town_hall.jpg', 'https://upload.wikimedia.org/wikipedia/commons/5/5d/Goroke_memorial.jpg', 'https://upload.wikimedia.org/wikipedia/commons/d/d0/Goroke_Main_street.jpg', 'https://upload.wikimedia.org/wikipedia/commons/a/ac/Australia_Victoria_West_Wimmera_Shire_location_map.svg', 'https://upload.wikimedia.org/wikipedia/en/4/4a/Commons-logo.svg', 'https://upload.wikimedia.org/wikipedia/en/0/0c/Red_pog.svg']</t>
  </si>
  <si>
    <t>Gymbowen</t>
  </si>
  <si>
    <t>Gymbowen is a township in the Shire of West Wimmera of Victoria, Australia.</t>
  </si>
  <si>
    <t>Gymbowen.jpg</t>
  </si>
  <si>
    <t>['https://upload.wikimedia.org/wikipedia/commons/7/77/Gymbowen_General_Store.JPG', 'https://upload.wikimedia.org/wikipedia/commons/f/ff/VIC_in_Australia_map.png', 'https://upload.wikimedia.org/wikipedia/commons/9/92/Australia_Victoria_location_map.svg', 'https://upload.wikimedia.org/wikipedia/en/4/4a/Commons-logo.svg', 'https://upload.wikimedia.org/wikipedia/en/0/0c/Red_pog.svg', 'https://upload.wikimedia.org/wikipedia/en/9/99/Question_book-new.svg']</t>
  </si>
  <si>
    <t>Mitcham</t>
  </si>
  <si>
    <t>https://en.wikipedia.org/wiki/Mitcham,_Victoria</t>
  </si>
  <si>
    <t>Mitcham is a suburb of Melbourne, Victoria, Australia, 21 km east from Melbourne's Central Business District. Its local government area is the City of Whitehorse. At the 2011 Census, Mitcham had a population of 14,811. 
Mitcham was named after Mitcham Grove, a farm property owned by William Slater, who grew roses and herbs for perfumes and remedies.[2] From its settlement in the 1860s, the Mitcham area was generally used for orchards, brickmaking and pottery. Mitcham Post Office opened on 1 June 1884.
A Heatherdale Post Office opened in 1948 and closed in 1971. The Mitcham North Post Office opened in 1960.[3]
However, since the 1950s post war expansion, Mitcham has become a suburban area.</t>
  </si>
  <si>
    <t>https://upload.wikimedia.org/wikipedia/commons/a/ab/Ringwood_Mulu,_Mulum_Creek1.JPG</t>
  </si>
  <si>
    <t>Mitcham.jpg</t>
  </si>
  <si>
    <t>Blackburn</t>
  </si>
  <si>
    <t>https://en.wikipedia.org/wiki/Blackburn,_Victoria</t>
  </si>
  <si>
    <t>Blackburn is a suburb of Melbourne, Victoria, Australia, 17 kilometres (11 mi) east of Melbourne's Central Business District.[2] Its local government area is the City of Whitehorse. At the 2011 Census, Blackburn had a population of 12,796.
The origin of the name Blackburn is not certain, but may have been after an early settler or James Blackburn, who designed Yan Yean Reservoir. It lies within the City of Whitehorse, in Melbourne's eastern suburbs.
Blackburn is bounded in the west by Middleborough Road, in the north by Springfield Road, in the east by an irregular line along streets to the east of Blackburn Lake Sanctuary and in the south by Canterbury Road.</t>
  </si>
  <si>
    <t>https://upload.wikimedia.org/wikipedia/en/7/72/BlackburnLakeVicAU.JPG</t>
  </si>
  <si>
    <t>Blackburn.jpg</t>
  </si>
  <si>
    <t>Box Hill</t>
  </si>
  <si>
    <t>https://en.wikipedia.org/wiki/Box_Hill,_Victoria</t>
  </si>
  <si>
    <t>Box Hill is a suburb of Melbourne, Victoria, Australia, 14 kilometres (8.7 mi) east of Melbourne's Central Business District.[2] in the local government area of the City of Whitehorse. At the 2011 Census, Box Hill had a population of 9,672.
Once a large independent city, Box Hill was absorbed into Melbourne as part of the eastward expansion of the metropolis in the late 1950s. As a result, it once had its own large historic Central Business District, its own municipality in the former City of Box Hill and its own suburbs.
Box Hill is a major hub in Melbourne’s eastern suburbs. Significant development is underway in the Box Hill CBD, with a 33-storey skyscraper due to be completed in the coming years.
Box Hill is notable for its significant population of people of Asian birth or descent, particularly Chinese. A large number of Asian restaurants and retailers in its shopping district contribute to the visibility of this aspect of the suburb's demographics.
Box Hill is also a major transport hub for Melbourne’s eastern suburbs, with a substantial train station, the 109 tram line, and numerous bus lines servicing the suburb.</t>
  </si>
  <si>
    <t>https://upload.wikimedia.org/wikipedia/commons/1/18/Box_Hill_White_Horse.jpg</t>
  </si>
  <si>
    <t>Box Hill.jpg</t>
  </si>
  <si>
    <t>Vermont South</t>
  </si>
  <si>
    <t>Vermont South is a suburb of Melbourne, Victoria, Australia, 20 km east of Melbourne's Central Business District. Its local government area is the City of Whitehorse. At the 2011 census, Vermont South had a population of 11,416.
The eastern boundary of Vermont South is the Dandenong Creek, which flows from the Dandenong Ranges, through to Port Phillip. The suburb was mostly developed in the late 1970s and early 1980s, after developers bought the apple orchards in the area.</t>
  </si>
  <si>
    <t>Vermont South.jpg</t>
  </si>
  <si>
    <t>['https://upload.wikimedia.org/wikipedia/commons/3/34/Neighbours_Pinoak_Court.jpg', 'https://upload.wikimedia.org/wikipedia/commons/1/1a/Australia_Victoria_metropolitan_Melbourne_location_map.svg', 'https://upload.wikimedia.org/wikipedia/en/0/0c/Red_pog.svg']</t>
  </si>
  <si>
    <t>Bundoora</t>
  </si>
  <si>
    <t>Bundoora is a suburb of Melbourne, Victoria, Australia, 16 km north from Melbourne's Central Business District. Its local government areas are the Cities of Banyule, Darebin and Whittlesea. At the 2011 Census, Bundoora had a population of 25,709.
Bundoora is the headquarters of La Trobe University, Bundoora Campus. Royal Melbourne Institute of Technology (RMIT) also has a campus situated in Bundoora.
The word Bundoora is derived from "Kelbundoora", the name of a 19th-century Wurundjeri tribesman.</t>
  </si>
  <si>
    <t>Bundoora.jpg</t>
  </si>
  <si>
    <t>['https://upload.wikimedia.org/wikipedia/commons/a/a3/Health_Sciences_Building_and_Charles_La_Trobe_Statue_at_La_Trobe_University.jpg', 'https://upload.wikimedia.org/wikipedia/commons/8/86/BundooraHomestead.JPG', 'https://upload.wikimedia.org/wikipedia/commons/1/1a/Australia_Victoria_metropolitan_Melbourne_location_map.svg', 'https://upload.wikimedia.org/wikipedia/en/0/0c/Red_pog.svg', 'https://upload.wikimedia.org/wikipedia/commons/1/1c/Wiki_letter_w_cropped.svg']</t>
  </si>
  <si>
    <t>Lalor</t>
  </si>
  <si>
    <t>Lalor is a suburb of Melbourne, Victoria, Australia, 18 kilometres (11 mi) north of Melbourne's central business district in the local government area of the City of Whittlesea. At the 2011 Census, Lalor had a population of 19,873.
Lalor was named in honour of Peter Lalor, a leader of the Eureka Stockade rebellion and later member of the Victorian parliament. The suburb was originally pronounced /ˈlɔːlər/ (locally [ˈloːlə]), after Peter Lalor, and although some people still pronounce it as such, in recent times the pronunciation /ˈleɪlɔːr/ or /-lər/ (locally [ˈlæɪloː, -lə]) has become predominant, whilst the Federal electorate of Lalor is still predominantly pronounced /ˈlɔːlər/, locally [ˈloːlə].
The eastern and western borders of Lalor are defined by Darebin Creek and Merri Creek respectively.</t>
  </si>
  <si>
    <t>Lalor.jpg</t>
  </si>
  <si>
    <t>['https://upload.wikimedia.org/wikipedia/commons/b/b6/Lalor.shops.viewed.from.mann%27s.road.crossing.jpg', 'https://upload.wikimedia.org/wikipedia/commons/8/89/Lalor.library.jpg', 'https://upload.wikimedia.org/wikipedia/commons/1/1a/Australia_Victoria_metropolitan_Melbourne_location_map.svg', 'https://upload.wikimedia.org/wikipedia/en/0/0c/Red_pog.svg']</t>
  </si>
  <si>
    <t>Epping</t>
  </si>
  <si>
    <t>Epping is a suburb of Melbourne, Victoria, Australia, 26 km north of Melbourne's Central Business District. Its local government area is the City of Whittlesea. Epping had a population of 32,200 with a growth rate of 9.1%.</t>
  </si>
  <si>
    <t>Epping.jpg</t>
  </si>
  <si>
    <t>['https://upload.wikimedia.org/wikipedia/commons/3/33/The_Northern_Hospital_Epping.jpg', 'https://upload.wikimedia.org/wikipedia/commons/6/6c/NMIT_Green_skills_centre_on_Epping_Campus.jpg', 'https://upload.wikimedia.org/wikipedia/commons/1/1a/Australia_Victoria_metropolitan_Melbourne_location_map.svg', 'https://upload.wikimedia.org/wikipedia/en/0/0c/Red_pog.svg']</t>
  </si>
  <si>
    <t>Mernda</t>
  </si>
  <si>
    <t>Mernda is a suburb of Melbourne, Victoria, Australia, 27 km north-east of Melbourne's central business district. Its local government area is the City of Whittlesea. At the 2011 Census, Mernda had a population of 6,508.</t>
  </si>
  <si>
    <t>Mernda.jpg</t>
  </si>
  <si>
    <t>['https://upload.wikimedia.org/wikipedia/commons/9/94/Mernda_Villages_Community_Centre.jpg', 'https://upload.wikimedia.org/wikipedia/commons/4/45/Mernda_Villages_Shopping.jpg', 'https://upload.wikimedia.org/wikipedia/commons/f/f9/Mernda_Bridge_Inn_Hotel_005.JPG', 'https://upload.wikimedia.org/wikipedia/commons/1/1a/Australia_Victoria_metropolitan_Melbourne_location_map.svg', 'https://upload.wikimedia.org/wikipedia/en/4/4a/Commons-logo.svg', 'https://upload.wikimedia.org/wikipedia/en/0/0c/Red_pog.svg', 'https://upload.wikimedia.org/wikipedia/en/9/99/Question_book-new.svg']</t>
  </si>
  <si>
    <t>Bandiana</t>
  </si>
  <si>
    <t>Bandiana is a bounded rural locality of the City of Wodonga local government area in northeast Victoria, Australia. At the 2006 census, Bandiana and had a population of 114, mainly based at the military camp.</t>
  </si>
  <si>
    <t>Bandiana.png</t>
  </si>
  <si>
    <t>['https://upload.wikimedia.org/wikipedia/commons/f/ff/VIC_in_Australia_map.png', 'https://upload.wikimedia.org/wikipedia/commons/4/41/Australia_Victoria_Wodonga_City_location_map.svg', 'https://upload.wikimedia.org/wikipedia/en/0/0c/Red_pog.svg']</t>
  </si>
  <si>
    <t>Bonegilla</t>
  </si>
  <si>
    <t>Bonegilla is a bounded rural locality of the City of Wodonga local government area in northeast Victoria, Australia, 10 kilometres (6.2 mi) east of Wodonga, and around 300 kilometres (190 mi) north-east of Melbourne. At the 2006 census, Bonegilla and surrounding area had a population of 773.</t>
  </si>
  <si>
    <t>Bonegilla.jpg</t>
  </si>
  <si>
    <t>['https://upload.wikimedia.org/wikipedia/commons/d/dd/Bonegilla_camp_1954.jpg', 'https://upload.wikimedia.org/wikipedia/commons/a/ab/BonegillaMigrantCampSculpture.JPG', 'https://upload.wikimedia.org/wikipedia/commons/4/41/Australia_Victoria_Wodonga_City_location_map.svg', 'https://upload.wikimedia.org/wikipedia/en/4/4a/Commons-logo.svg', 'https://upload.wikimedia.org/wikipedia/en/0/0c/Red_pog.svg']</t>
  </si>
  <si>
    <t>Wodonga</t>
  </si>
  <si>
    <t>Wodonga /wəˈdɒŋɡə/ is a city on the Victorian side of the border with New South Wales, 300 kilometres (190 mi) north-east of Melbourne, Australia. Adjacent to Wodonga, across the border is the New South Wales city of Albury. Wodonga is located wholly within the boundaries of the City of Wodonga LGA. Its population is approximately 37,500 people, and with Albury forms an urban area with approximately 90,000 people in 2013, it was Victoria's fastest growing regional city.
</t>
  </si>
  <si>
    <t>Wodonga.jpg</t>
  </si>
  <si>
    <t>['https://upload.wikimedia.org/wikipedia/commons/a/ab/WodongaCouncilOffices.JPG', 'https://upload.wikimedia.org/wikipedia/commons/a/a4/WoodlandGroveWodonga.JPG', 'https://upload.wikimedia.org/wikipedia/commons/a/aa/Wodonga-victoria-aerial.jpg', 'https://upload.wikimedia.org/wikipedia/commons/d/d1/Wodonga_location_map_in_Victoria.PNG', 'https://upload.wikimedia.org/wikipedia/commons/9/92/Australia_Victoria_location_map.svg', 'https://upload.wikimedia.org/wikipedia/en/4/4a/Commons-logo.svg', 'https://upload.wikimedia.org/wikipedia/en/0/0c/Red_pog.svg']</t>
  </si>
  <si>
    <t>Gateway Island</t>
  </si>
  <si>
    <t>Gateway Island is an unpopulated suburb of the City of Wodonga local government area in northeast Victoria, Australia, adjacent to the Murray River and bounded in the south by the Wodonga Creek.</t>
  </si>
  <si>
    <t>http://www.parklands-alburywodonga.org.au/explore-your-parks/images/gateway-island.jpg</t>
  </si>
  <si>
    <t>Gateway Island.jpg</t>
  </si>
  <si>
    <t>['https://upload.wikimedia.org/wikipedia/commons/f/ff/VIC_in_Australia_map.png', 'https://upload.wikimedia.org/wikipedia/commons/4/41/Australia_Victoria_Wodonga_City_location_map.svg', 'https://upload.wikimedia.org/wikipedia/en/4/4a/Commons-logo.svg', 'https://upload.wikimedia.org/wikipedia/en/0/0c/Red_pog.svg', 'https://upload.wikimedia.org/wikipedia/en/4/48/Folder_Hexagonal_Icon.svg']</t>
  </si>
  <si>
    <t>Laverton</t>
  </si>
  <si>
    <t>Laverton North is a rural-urban fringe suburb of Melbourne, Victoria, Australia, 18 km west of Melbourne's central business district. Its local government area is the City of Wyndham. At the 2011 Census, Laverton North had a population of 91.
Bounded by Boundary Road to the north, Derrimut Road and the Federation Trail to the west, Old Geelong Road and the West Gate Freeway to the south and Kororoit Creek to the east, it is predominantly an industrial suburb.</t>
  </si>
  <si>
    <t>https://upload.wikimedia.org/wikipedia/en/e/ee/Laverton_main_street.jpg</t>
  </si>
  <si>
    <t>Laverton.jpg</t>
  </si>
  <si>
    <t>Tarneit</t>
  </si>
  <si>
    <t>Tarneit ( pronunciation ) is a rural-urban fringe suburb of Melbourne, Victoria, Australia, 25 km west of Melbourne's Central Business District. Its local government area is the City of Wyndham. At the 2011 Census, Tarneit had a population of 21,690.
According to forecast.id Tarneit's population is estimated to increase to 63,512 in 2031. 
It is an emerging suburb in the City Of Wyndham and neighbours another emerging suburb, Truganina.</t>
  </si>
  <si>
    <t>Tarneit.ogg</t>
  </si>
  <si>
    <t>['https://upload.wikimedia.org/wikipedia/commons/e/e7/Tarneit_pronunciation.ogg', 'https://upload.wikimedia.org/wikipedia/commons/1/1a/Australia_Victoria_metropolitan_Melbourne_location_map.svg', 'https://upload.wikimedia.org/wikipedia/en/0/0c/Red_pog.svg', 'https://upload.wikimedia.org/wikipedia/commons/8/8a/Loudspeaker.svg']</t>
  </si>
  <si>
    <t>Werribee</t>
  </si>
  <si>
    <t>Werribee South is a rural-urban fringe suburb of Melbourne, Victoria, Australia, 32 km south-west of Melbourne's Central Business District. Its local government area is the City of Wyndham. At the 2011 census, Werribee South had a population of 1,618.</t>
  </si>
  <si>
    <t>Werribee.jpg</t>
  </si>
  <si>
    <t>['https://upload.wikimedia.org/wikipedia/commons/a/a3/Werribee-South-Beach-01.JPG', 'https://upload.wikimedia.org/wikipedia/commons/1/1a/Australia_Victoria_metropolitan_Melbourne_location_map.svg', 'https://upload.wikimedia.org/wikipedia/en/0/0c/Red_pog.svg', 'https://upload.wikimedia.org/wikipedia/commons/1/1c/Wiki_letter_w_cropped.svg']</t>
  </si>
  <si>
    <t>Williams Landing</t>
  </si>
  <si>
    <t>Williams Landing is a suburb of Melbourne, Victoria, Australia, 19 km south west from Melbourne's Central Business District. Its local government area is the City of Wyndham. At the 2011 census, Williams Landing had a population of 3,223.
Williams Landing is rapidly growing. It is estimated that the population in 2014 was around 6000, and the suburb will grow rapidly in the next several years.
The first stage of Williams Landing, that of the Wyndham Waters estate along Sayers Road to the north of the suburb, adjacent to Truganina was developed first. The Williams Landing suburb development is forecast to continue development until 2020.
Williams Landing will be developed into a Transit-oriented development, major activity and employment centre. The suburb is next to the Williams Landing railway station, just across from the Princes Freeway and for residents of Point Cook, it is accessed via Palmers Road. Construction of Williams Landing commenced in early 2008 and is due to be completed by 2025.
Since the Williams Landing railway station opened in April 2013, and the shopping centre opened in December 2014, Williams Landing has been one of the most popular place for home buyers. Median house value in Williams Landing has increased 37% from 2012 to 2014, second highest in Victoria. Williams Landing has continued its property growth, property prices in Williams Landing rose further 25.9% in the year, according to the latest data released in November 2015.</t>
  </si>
  <si>
    <t>Williams Landing.jpg</t>
  </si>
  <si>
    <t>['https://upload.wikimedia.org/wikipedia/en/0/03/Waterway_View_WW.JPG', 'https://upload.wikimedia.org/wikipedia/commons/4/4c/WilliamsLanding_BusTerminal.JPG', 'https://upload.wikimedia.org/wikipedia/en/7/71/Wildlife_in_WW.JPG', 'https://upload.wikimedia.org/wikipedia/commons/4/45/%E5%A8%81%E8%93%9D%E7%94%BA%E7%AB%99.jpg', 'https://upload.wikimedia.org/wikipedia/commons/f/f1/Masters_Home_Improvement_store_at_Williams_Landing.jpg', 'https://upload.wikimedia.org/wikipedia/commons/1/1a/Australia_Victoria_metropolitan_Melbourne_location_map.svg', 'https://upload.wikimedia.org/wikipedia/en/0/0c/Red_pog.svg']</t>
  </si>
  <si>
    <t>Abbotsford</t>
  </si>
  <si>
    <t>Abbotsford is a suburb of Melbourne, Australia, 2 km east of Melbourne's Central Business District. Its local government area is the City of Yarra. At the 2011 census, Abbotsford had a population of 4,907.
Abbotsford is bounded by Collingwood, Richmond and Clifton Hill and separated from Kew by the meandering Yarra River. Formerly part of the City of Collingwood, it is now part of the City of Yarra. Victoria Street forms the southern boundary to Abbotsford (with Richmond); Hoddle Street forms the western boundary (with Collingwood); the Eastern Freeway forms the northern boundary (with Clifton Hill) while the Yarra forms the eastern boundary with Kew, in Boroondara.
Some well known Abbotsford landmarks include the Skipping Girl Sign, Dights Falls, the former Collingwood Town Hall, Victoria Park Football Stadium and Abbotsford Convent.
Abbotsford is designated one of the 82 Major Activity centres listed in the Metropolitan Strategy Melbourne 2030.
Abbotsford takes its name from the estate of John Orr, which in turn is named after a ford in Scotland's Tweed River, used by the Abbott of Melrose Abbey.</t>
  </si>
  <si>
    <t>Abbotsford.jpg</t>
  </si>
  <si>
    <t>['https://upload.wikimedia.org/wikipedia/commons/d/d4/Carols_at_the_Abbostford_Convent_2009.JPG', 'https://upload.wikimedia.org/wikipedia/commons/3/35/Terrace_houses_in_abbotsford_victoria.jpg', 'https://upload.wikimedia.org/wikipedia/commons/a/a5/Hoddle_Street%2C_Collingwood%2C_Victoria%2C_Australia.jpg', 'https://upload.wikimedia.org/wikipedia/commons/e/e5/Abbotsford_skipping_girl.jpg', 'https://upload.wikimedia.org/wikipedia/commons/f/f0/Denton_mills_abbotsford.jpg', 'https://upload.wikimedia.org/wikipedia/commons/a/a2/Victoria_park_shot.jpg', 'https://upload.wikimedia.org/wikipedia/en/5/54/Abbotsford_aerial.jpg', 'https://upload.wikimedia.org/wikipedia/en/a/ab/Dights_mill_in_1863.jpg', 'https://upload.wikimedia.org/wikipedia/commons/1/1a/Australia_Victoria_metropolitan_Melbourne_location_map.svg', 'https://upload.wikimedia.org/wikipedia/en/4/4a/Commons-logo.svg', 'https://upload.wikimedia.org/wikipedia/en/0/0c/Red_pog.svg']</t>
  </si>
  <si>
    <t>Cremorne</t>
  </si>
  <si>
    <t>Cremorne is a small suburb in inner Melbourne, 2 km south-east of the CBD. Its local government area is the City of Yarra and at the 2011 Census it had a population of 1,564. It is bounded by the Yarra River, Punt Road, Swan and Church Streets, and divided down the middle by the railway to South Yarra. Covering only about a square kilometre, until 1999 Cremorne existed only as a locality in the larger suburb of Richmond. Cremorne's charm is in its rather chaotic mix of uses and the unique character resulting from being 'walled in' by main roads and railways on all sides. There are industrial icons such as Bryant and May, Rosella and the Nylex Clock, side by side with Victorian cottages, modern townhouses, offices and light industries.
Cremorne takes its name from the Cremorne Gardens, an amusement park which occupied a riverfront location in the western half of Cremorne for a period in the mid 19th century.</t>
  </si>
  <si>
    <t>Cremorne.jpg</t>
  </si>
  <si>
    <t>['https://upload.wikimedia.org/wikipedia/commons/8/84/Shops_on_church_street_richmond.jpg', 'https://upload.wikimedia.org/wikipedia/en/3/31/Cremorne_gardens_in_1862.jpg', 'https://upload.wikimedia.org/wikipedia/commons/1/1a/Australia_Victoria_metropolitan_Melbourne_location_map.svg', 'https://upload.wikimedia.org/wikipedia/en/0/0c/Red_pog.svg', 'https://upload.wikimedia.org/wikipedia/en/9/99/Question_book-new.svg']</t>
  </si>
  <si>
    <t>Fitzroy</t>
  </si>
  <si>
    <t>https://en.wikipedia.org/wiki/Fitzroy,_Victoria</t>
  </si>
  <si>
    <t>Fitzroy is a suburb of Melbourne, Australia, 2 km north-east of Melbourne's Central Business District in the local government area of the City of Yarra. At the 2011 Census, Fitzroy had a population of 9,430.
Planned as Melbourne's first suburb,[2] it was later also one of the city's first areas to gain municipal status. It occupies Melbourne's smallest and most densely populated suburban area, just 100 ha, bordered by Alexandra Parade (north), Victoria Parade (south), Smith Street (east) and Nicholson Street.
It has a long associations with the working class and is currently inhabited by a wide variety of ethnicities and socio-economic groups and is known for a culture of bohemianism, being the main home of Melbourne's Fringe Festival. Its commercial heart is Brunswick Street, which is one of Melbourne's major retail, eating, and entertainment strips.
It has undergone waves of both urban renewal and gentrification since the 1950s. In response to past planning practices, much of the suburb is now a historic preservation precinct, with many individual buildings and streetscapes covered by Heritage Overlays.[3] Its built environment is diverse and features some of the finest examples of Victorian era architecture in Melbourne. The most recent changes to Fitzroy are mandated by the Melbourne 2030 Metropolitan Strategy, in which both Brunswick Street and nearby Smith Street are designated for redevelopment as Activity centres.</t>
  </si>
  <si>
    <t>https://upload.wikimedia.org/wikipedia/en/4/43/Fitzroy_victoria_aerial.jpg</t>
  </si>
  <si>
    <t>Fitzroy.jpg</t>
  </si>
  <si>
    <t>Collingwood</t>
  </si>
  <si>
    <t>Collingwood is a suburb of Melbourne, Australia, 3 km north-east of Melbourne's central business district. Its local government area is the City of Yarra. At the 2011 Census, Collingwood had a population of 6,467.
Collingwood is one of the oldest suburbs in Melbourne and is bordered by Smith Street, Alexandra Parade, Hoddle Street and Victoria Parade.
Collingwood is notable for its historical buildings, with many nineteenth century dwellings, shops and factories still in use.
It was named in 1842 after Baron Collingwood or an early hotel which bore his name.</t>
  </si>
  <si>
    <t>Collingwood.jpg</t>
  </si>
  <si>
    <t>['https://upload.wikimedia.org/wikipedia/en/3/36/Smith_street_collingwood_in_1907.jpg', 'https://upload.wikimedia.org/wikipedia/commons/a/a4/Housing_Commission_High_Rise_Collingwood.JPG', 'https://upload.wikimedia.org/wikipedia/commons/1/1d/Smith_street_collingwood_looking_north.jpg', 'https://upload.wikimedia.org/wikipedia/commons/4/4f/Singapore_Cottage%2C_Collingwood.jpg', 'https://upload.wikimedia.org/wikipedia/en/e/ed/Collingwood_aerial.jpg', 'https://upload.wikimedia.org/wikipedia/commons/9/9e/Former_collingwood_post_and_telegraph_office.jpg', 'https://upload.wikimedia.org/wikipedia/en/b/bb/Collingwood_coffee_palace_in_1879.jpg', 'https://upload.wikimedia.org/wikipedia/commons/1/1a/Australia_Victoria_metropolitan_Melbourne_location_map.svg', 'https://upload.wikimedia.org/wikipedia/en/0/0c/Red_pog.svg']</t>
  </si>
  <si>
    <t>Coldstream</t>
  </si>
  <si>
    <t>Coldstream is a locality and township within Greater Melbourne beyond the Melbourne metropolitan area Urban Growth Boundary, 36 km north-east from Melbourne's central business district. Its Local Government Area is the Shire of Yarra Ranges. At the 2011 Census, Coldstream had a population of 2,338.</t>
  </si>
  <si>
    <t>Coldstream.jpg</t>
  </si>
  <si>
    <t>['https://upload.wikimedia.org/wikipedia/commons/0/02/Coldstream_Corner.JPG', 'https://upload.wikimedia.org/wikipedia/commons/1/1a/Australia_Victoria_metropolitan_Melbourne_location_map.svg', 'https://upload.wikimedia.org/wikipedia/en/4/4a/Commons-logo.svg', 'https://upload.wikimedia.org/wikipedia/en/0/0c/Red_pog.svg']</t>
  </si>
  <si>
    <t>Cambarville</t>
  </si>
  <si>
    <t>Cambarville is a bounded rural locality in Victoria, Australia. Much of its area is part of the Yarra Ranges National Park. Its Local government area is the Shire of Yarra Ranges.
It is notable for its giant mountain ash (Eucalyptus regnans) trees within the Cumberland Memorial Scenic Reserve, and relics from former sawmills and gold mining. The Big Culvert is located nearby on the Marysville - Woods Point Road, which was historically part of the Yarra Track.
Cambarville was established as a timber mill town in the 1940s. Timber mill owners A Cameron and FJ Barton named Cambarville. They established the mill to salvage timber from trees destroyed in the 1939 bushfires.
It had a one-teacher primary school, which opened on February 2, 1943, closed in 1945 due to lack of pupils, re-opened again in 1946, and shut down for the last time in 1968. The main classroom was used as a community hub for various social activities, like plays, concerts, and dances. Life in Cambarville was said to be particularly difficult, with no access to luxuries like refrigeration and other electrical appliances. Single men were housed in huts provided by the logging company, and were provided with meals from a boarding house on Main Street (sometimes there were more itinerants and single men living in Cambarville than families with children). Main Street was never sealed during its heyday. The main saw mill was destroyed twice by fire, the last time in 1971. The town's population rapidly dwindled after the mill's closure. (All information gleaned from display boards dotted around Main Street, installed by Parks Victoria).
On the night of 3 April 1961, Eric Wilkinson, a keen, young naturalist, saw a Leadbeater's possum (Gymnobelideus leadbeateri) whilst conducting night surveys near Cambarville. A few hours later, he saw another one. The Museum of Victoria subsequently confirmed the authenticity of Eric Wilkinson's findings, which proved to be extraordinarily significant, considering that the last confirmed sighting of this elusive marsupial was documented back in 1909, and that the species had been declared extinct in 1921. In 1971, the Leadbeater's possum was proclaimed by the Victorian Government as the state's faunal emblem. A mountain ash tree was planted on Main Street, Cambarville, on 3 April 2011, to commemorate the 50th anniversary of the rediscovery of this much-sought after species. (All information derived from a metal plague and display board installed by Parks Victoria in close proximity to the commemorative tree on Main Street).
Cambarville was impacted by the 2009 Black Saturday bushfires, and was the location of the death of the only firefighter killed during the fires. David Balfour, 47, from Gilmore, ACT, was killed on the night of 17 February when a burnt-out 50 m (160 ft) mountain ash tree fell on him while he was attaching a hose to a fire tanker.
</t>
  </si>
  <si>
    <t>Cambarville.jpg</t>
  </si>
  <si>
    <t>['https://upload.wikimedia.org/wikipedia/commons/1/13/Cumberland_Junction_001.JPG', 'https://upload.wikimedia.org/wikipedia/commons/9/92/Australia_Victoria_location_map.svg', 'https://upload.wikimedia.org/wikipedia/en/4/4a/Commons-logo.svg', 'https://upload.wikimedia.org/wikipedia/en/0/0c/Red_pog.svg']</t>
  </si>
  <si>
    <t>Emerald</t>
  </si>
  <si>
    <t>Emerald is a suburb in the Greater Melbourne area, Victoria, Australia, 44 km south-east from Melbourne's central business district, just inside the urban area. Its local government areas are the Shires of Cardinia and Yarra Ranges. At the 2011 Census, Emerald had a population of 6,813.
Emerald also includes Cardinia Reservoir, Melbourne's second largest reservoir.</t>
  </si>
  <si>
    <t>Emerald.jpg</t>
  </si>
  <si>
    <t>['https://upload.wikimedia.org/wikipedia/en/8/88/Lake_emerald.jpg', 'https://upload.wikimedia.org/wikipedia/commons/1/1a/Australia_Victoria_metropolitan_Melbourne_location_map.svg', 'https://upload.wikimedia.org/wikipedia/en/0/0c/Red_pog.svg']</t>
  </si>
  <si>
    <t>Belgrave</t>
  </si>
  <si>
    <t>Belgrave South is a locality within, and a suburb of, Greater Melbourne mainly beyond the Melbourne metropolitan area Urban Growth Boundary, 39 km south-east from Melbourne's central business district. Its local government area is the Shire of Yarra Ranges. At the 2011 census, Belgrave South had a population of 1,662. It is positioned at the foothills of the Dandenong Ranges and bordered by the suburbs of Belgrave, Belgrave Heights, Lysterfield and the localities of Narre Warren East and Selby.</t>
  </si>
  <si>
    <t>Belgrave.jpg</t>
  </si>
  <si>
    <t>['https://upload.wikimedia.org/wikipedia/commons/4/4d/Belgrave_South_aerial_1.jpg', 'https://upload.wikimedia.org/wikipedia/commons/1/1a/Australia_Victoria_metropolitan_Melbourne_location_map.svg', 'https://upload.wikimedia.org/wikipedia/en/0/0c/Red_pog.svg']</t>
  </si>
  <si>
    <t>Areegra</t>
  </si>
  <si>
    <t>Areegra is a small town in Victoria, Australia. It is located on Rupanyup Road in the Shire of Yarriambiack.
Areegra Post Office opened on 1 October 1880 and closed in 1981.</t>
  </si>
  <si>
    <t>Areegra.png</t>
  </si>
  <si>
    <t>['https://upload.wikimedia.org/wikipedia/commons/f/ff/VIC_in_Australia_map.png', 'https://upload.wikimedia.org/wikipedia/commons/e/ea/Australia_Victoria_Yarriambiack_Shire_location_map.svg', 'https://upload.wikimedia.org/wikipedia/en/0/0c/Red_pog.svg']</t>
  </si>
  <si>
    <t>Beulah</t>
  </si>
  <si>
    <t>Beulah is a town in the southern Mallee region of Victoria, Australia. The town is in the Shire of Yarriambiack local government area, 395 kilometres north-west of the state capital, Melbourne. At the 2011 census, Beulah had a population of 207.
</t>
  </si>
  <si>
    <t>Beulah.jpg</t>
  </si>
  <si>
    <t>['https://upload.wikimedia.org/wikipedia/commons/3/3c/Beulah_1900.jpg', 'https://upload.wikimedia.org/wikipedia/commons/f/ff/VIC_in_Australia_map.png', 'https://upload.wikimedia.org/wikipedia/commons/e/ea/Australia_Victoria_Yarriambiack_Shire_location_map.svg', 'https://upload.wikimedia.org/wikipedia/en/0/0c/Red_pog.svg']</t>
  </si>
  <si>
    <t>Brim</t>
  </si>
  <si>
    <t>Brim is a small town in the Wimmera region of Victoria, Australia. The town is located 359 kilometres (223 mi) north west of the state capital, Melbourne on the Henty Highway. It is on the banks of the Yarriambiack Creek. It is in the Shire of Yarriambiack local government area. At the 2011 census, Brim had a population of 261.</t>
  </si>
  <si>
    <t>https://upload.wikimedia.org/wikipedia/commons/2/2a/MG_2268_Silo_art-crop-1920px.jpg</t>
  </si>
  <si>
    <t>Brim.jpg</t>
  </si>
  <si>
    <t>['https://upload.wikimedia.org/wikipedia/commons/4/47/Brim_main_street.JPG', 'https://upload.wikimedia.org/wikipedia/commons/2/2a/MG_2268_Silo_art-crop-1920px.jpg', 'https://upload.wikimedia.org/wikipedia/commons/0/06/Commercial_Hotel_Brim.JPG', 'https://upload.wikimedia.org/wikipedia/commons/4/4b/Brim_pioneer_grave.JPG', 'https://upload.wikimedia.org/wikipedia/commons/1/19/Brim_general_store.JPG', 'https://upload.wikimedia.org/wikipedia/commons/e/ea/Australia_Victoria_Yarriambiack_Shire_location_map.svg', 'https://upload.wikimedia.org/wikipedia/en/4/4a/Commons-logo.svg', 'https://upload.wikimedia.org/wikipedia/en/0/0c/Red_pog.svg']</t>
  </si>
  <si>
    <t>http://www.abc.net.au/news/2016-01-07/brim-grain-silos-guido-van-helten-art-wimmera-victoria/7072768</t>
  </si>
  <si>
    <t>Hopetoun</t>
  </si>
  <si>
    <t>Hopetoun is a town which serves as the major service centre for the Southern Mallee area of Victoria, Australia. Hopetoun is situated 400 kilometres north-west of Melbourne on the Henty Highway in the Shire of Yarriambiack. At the 2006 census, Hopetoun had a population of 589.</t>
  </si>
  <si>
    <t>Hopetoun.jpg</t>
  </si>
  <si>
    <t>['https://upload.wikimedia.org/wikipedia/commons/e/e8/HopetounMemorialHall.JPG', 'https://upload.wikimedia.org/wikipedia/commons/f/ff/VIC_in_Australia_map.png', 'https://upload.wikimedia.org/wikipedia/commons/e/ea/Australia_Victoria_Yarriambiack_Shire_location_map.svg', 'https://upload.wikimedia.org/wikipedia/en/4/4a/Commons-logo.svg', 'https://upload.wikimedia.org/wikipedia/en/0/0c/Red_pog.svg', 'https://upload.wikimedia.org/wikipedia/en/9/99/Question_book-new.svg']</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</si>
</sst>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1.0"/>
      <color rgb="FF000000"/>
      <name val="Calibri"/>
    </font>
    <font>
      <u/>
      <sz val="11.0"/>
      <color rgb="FF0000FF"/>
      <name val="Calibri"/>
    </font>
    <font>
      <u/>
      <sz val="11.0"/>
      <color rgb="FF000000"/>
      <name val="Calibri"/>
    </font>
    <font>
      <u/>
      <sz val="11.0"/>
      <color rgb="FF0000FF"/>
      <name val="Calibri"/>
    </font>
    <font>
      <sz val="11.0"/>
      <color rgb="FF0B0080"/>
      <name val="Sans-serif"/>
    </font>
    <font>
      <u/>
      <color rgb="FF0000FF"/>
    </font>
  </fonts>
  <fills count="2">
    <fill>
      <patternFill patternType="none"/>
    </fill>
    <fill>
      <patternFill patternType="lightGray"/>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xf>
    <xf borderId="1" fillId="0" fontId="1" numFmtId="0" xfId="0" applyAlignment="1" applyBorder="1" applyFont="1">
      <alignment horizontal="center" vertical="top"/>
    </xf>
    <xf borderId="0" fillId="0" fontId="2" numFmtId="0" xfId="0" applyFont="1"/>
    <xf borderId="0" fillId="0" fontId="0" numFmtId="0" xfId="0" applyFont="1"/>
    <xf borderId="1" fillId="0" fontId="1" numFmtId="0" xfId="0" applyAlignment="1" applyBorder="1" applyFont="1">
      <alignment horizontal="center" vertical="top"/>
    </xf>
    <xf borderId="0" fillId="0" fontId="3" numFmtId="0" xfId="0" applyAlignment="1" applyFont="1">
      <alignment/>
    </xf>
    <xf borderId="0" fillId="0" fontId="0" numFmtId="0" xfId="0" applyAlignment="1" applyFont="1">
      <alignment/>
    </xf>
    <xf borderId="0" fillId="0" fontId="4" numFmtId="0" xfId="0" applyAlignment="1" applyFont="1">
      <alignment/>
    </xf>
    <xf borderId="0" fillId="0" fontId="5" numFmtId="0" xfId="0" applyAlignment="1" applyFont="1">
      <alignment/>
    </xf>
    <xf borderId="0" fillId="0" fontId="6"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upload.wikimedia.org/wikipedia/commons/0/07/EaglehawkHighStreet2010.JPG" TargetMode="External"/><Relationship Id="rId194" Type="http://schemas.openxmlformats.org/officeDocument/2006/relationships/hyperlink" Target="https://upload.wikimedia.org/wikipedia/commons/8/8c/EpsomTurfClubHotel.JPG" TargetMode="External"/><Relationship Id="rId193" Type="http://schemas.openxmlformats.org/officeDocument/2006/relationships/hyperlink" Target="https://en.wikipedia.org/wiki/Epsom,_Victoria" TargetMode="External"/><Relationship Id="rId192" Type="http://schemas.openxmlformats.org/officeDocument/2006/relationships/hyperlink" Target="https://upload.wikimedia.org/wikipedia/commons/1/1e/CaliforniaGullyUnitingChurch1.JPG" TargetMode="External"/><Relationship Id="rId191" Type="http://schemas.openxmlformats.org/officeDocument/2006/relationships/hyperlink" Target="https://en.wikipedia.org/wiki/California_Gully,_Victoria" TargetMode="External"/><Relationship Id="rId187" Type="http://schemas.openxmlformats.org/officeDocument/2006/relationships/hyperlink" Target="https://en.wikipedia.org/wiki/Corindhap,_Victoria" TargetMode="External"/><Relationship Id="rId186" Type="http://schemas.openxmlformats.org/officeDocument/2006/relationships/hyperlink" Target="https://upload.wikimedia.org/wikipedia/commons/b/be/Cape_Clear_Victoria_model_lighthouse.jpg" TargetMode="External"/><Relationship Id="rId185" Type="http://schemas.openxmlformats.org/officeDocument/2006/relationships/hyperlink" Target="https://en.wikipedia.org/wiki/Cape_Clear,_Victoria" TargetMode="External"/><Relationship Id="rId184" Type="http://schemas.openxmlformats.org/officeDocument/2006/relationships/hyperlink" Target="https://upload.wikimedia.org/wikipedia/commons/9/99/Berringa_Birthday_Mine.jpg" TargetMode="External"/><Relationship Id="rId189" Type="http://schemas.openxmlformats.org/officeDocument/2006/relationships/hyperlink" Target="https://en.wikipedia.org/wiki/Eaglehawk,_Victoria" TargetMode="External"/><Relationship Id="rId188" Type="http://schemas.openxmlformats.org/officeDocument/2006/relationships/hyperlink" Target="https://upload.wikimedia.org/wikipedia/commons/f/ff/VIC_in_Australia_map.png" TargetMode="External"/><Relationship Id="rId183" Type="http://schemas.openxmlformats.org/officeDocument/2006/relationships/hyperlink" Target="https://en.wikipedia.org/wiki/Berringa,_Victoria" TargetMode="External"/><Relationship Id="rId182" Type="http://schemas.openxmlformats.org/officeDocument/2006/relationships/hyperlink" Target="https://upload.wikimedia.org/wikipedia/commons/2/28/Bannockburn_former_railway_station.jpg" TargetMode="External"/><Relationship Id="rId181" Type="http://schemas.openxmlformats.org/officeDocument/2006/relationships/hyperlink" Target="https://en.wikipedia.org/wiki/Bannockburn,_Victoria" TargetMode="External"/><Relationship Id="rId180" Type="http://schemas.openxmlformats.org/officeDocument/2006/relationships/hyperlink" Target="https://upload.wikimedia.org/wikipedia/commons/1/12/Australia_Victoria_Moyne_Shire_location_map.svg" TargetMode="External"/><Relationship Id="rId176" Type="http://schemas.openxmlformats.org/officeDocument/2006/relationships/hyperlink" Target="https://upload.wikimedia.org/wikipedia/commons/f/fa/Bridgewater_on_Loddon_Loddon_Bridge_Hotel_004.JPG" TargetMode="External"/><Relationship Id="rId297" Type="http://schemas.openxmlformats.org/officeDocument/2006/relationships/hyperlink" Target="https://en.wikipedia.org/wiki/Boort" TargetMode="External"/><Relationship Id="rId175" Type="http://schemas.openxmlformats.org/officeDocument/2006/relationships/hyperlink" Target="https://en.wikipedia.org/wiki/Bridgewater_On_Loddon,_Victoria" TargetMode="External"/><Relationship Id="rId296" Type="http://schemas.openxmlformats.org/officeDocument/2006/relationships/hyperlink" Target="https://upload.wikimedia.org/wikipedia/commons/9/95/Bealiba_Main_Street.JPG" TargetMode="External"/><Relationship Id="rId174" Type="http://schemas.openxmlformats.org/officeDocument/2006/relationships/hyperlink" Target="https://upload.wikimedia.org/wikipedia/commons/0/0e/En-allestree.ogg" TargetMode="External"/><Relationship Id="rId295" Type="http://schemas.openxmlformats.org/officeDocument/2006/relationships/hyperlink" Target="https://en.wikipedia.org/wiki/Bealiba" TargetMode="External"/><Relationship Id="rId173" Type="http://schemas.openxmlformats.org/officeDocument/2006/relationships/hyperlink" Target="https://en.wikipedia.org/wiki/Allestree,_Victoria" TargetMode="External"/><Relationship Id="rId294" Type="http://schemas.openxmlformats.org/officeDocument/2006/relationships/hyperlink" Target="https://upload.wikimedia.org/wikipedia/commons/f/ff/VIC_in_Australia_map.png" TargetMode="External"/><Relationship Id="rId179" Type="http://schemas.openxmlformats.org/officeDocument/2006/relationships/hyperlink" Target="https://en.wikipedia.org/wiki/Framlingham,_Victoria" TargetMode="External"/><Relationship Id="rId178" Type="http://schemas.openxmlformats.org/officeDocument/2006/relationships/hyperlink" Target="https://upload.wikimedia.org/wikipedia/commons/d/dc/Casterton_Henty_Street_003.JPG" TargetMode="External"/><Relationship Id="rId299" Type="http://schemas.openxmlformats.org/officeDocument/2006/relationships/hyperlink" Target="https://en.wikipedia.org/wiki/Bridgewater_On_Loddon,_Victoria" TargetMode="External"/><Relationship Id="rId177" Type="http://schemas.openxmlformats.org/officeDocument/2006/relationships/hyperlink" Target="https://en.wikipedia.org/wiki/Casterton,_Victoria" TargetMode="External"/><Relationship Id="rId298" Type="http://schemas.openxmlformats.org/officeDocument/2006/relationships/hyperlink" Target="https://upload.wikimedia.org/wikipedia/commons/0/0c/Boort_Godfrey_Street_002.JPG" TargetMode="External"/><Relationship Id="rId198" Type="http://schemas.openxmlformats.org/officeDocument/2006/relationships/hyperlink" Target="https://upload.wikimedia.org/wikipedia/en/d/d1/Parkmore_SC-_Route_10.JPG" TargetMode="External"/><Relationship Id="rId197" Type="http://schemas.openxmlformats.org/officeDocument/2006/relationships/hyperlink" Target="https://en.wikipedia.org/wiki/Keysborough,_Victoria" TargetMode="External"/><Relationship Id="rId196" Type="http://schemas.openxmlformats.org/officeDocument/2006/relationships/hyperlink" Target="https://upload.wikimedia.org/wikipedia/commons/8/83/QuarryHillQueensArmsHotel.JPG" TargetMode="External"/><Relationship Id="rId195" Type="http://schemas.openxmlformats.org/officeDocument/2006/relationships/hyperlink" Target="https://en.wikipedia.org/wiki/Quarry_Hill,_Victoria" TargetMode="External"/><Relationship Id="rId199" Type="http://schemas.openxmlformats.org/officeDocument/2006/relationships/hyperlink" Target="https://en.wikipedia.org/wiki/Springvale_South,_Victoria" TargetMode="External"/><Relationship Id="rId150" Type="http://schemas.openxmlformats.org/officeDocument/2006/relationships/hyperlink" Target="https://upload.wikimedia.org/wikipedia/commons/5/5d/Inge-King-Jabaroo-1984-85-photo-2009-05-b.jpg" TargetMode="External"/><Relationship Id="rId271" Type="http://schemas.openxmlformats.org/officeDocument/2006/relationships/hyperlink" Target="https://en.wikipedia.org/wiki/Highett,_Victoria" TargetMode="External"/><Relationship Id="rId392" Type="http://schemas.openxmlformats.org/officeDocument/2006/relationships/hyperlink" Target="https://upload.wikimedia.org/wikipedia/commons/1/1a/Australia_Victoria_metropolitan_Melbourne_location_map.svg" TargetMode="External"/><Relationship Id="rId270" Type="http://schemas.openxmlformats.org/officeDocument/2006/relationships/hyperlink" Target="https://upload.wikimedia.org/wikipedia/commons/1/1a/Australia_Victoria_metropolitan_Melbourne_location_map.svg" TargetMode="External"/><Relationship Id="rId391" Type="http://schemas.openxmlformats.org/officeDocument/2006/relationships/hyperlink" Target="https://en.wikipedia.org/wiki/Niddrie,_Victoria" TargetMode="External"/><Relationship Id="rId390" Type="http://schemas.openxmlformats.org/officeDocument/2006/relationships/hyperlink" Target="https://upload.wikimedia.org/wikipedia/commons/5/5e/Maribyrnong_river_at_West_Essendon.jpg" TargetMode="External"/><Relationship Id="rId1" Type="http://schemas.openxmlformats.org/officeDocument/2006/relationships/hyperlink" Target="https://en.wikipedia.org/wiki/Myrtleford" TargetMode="External"/><Relationship Id="rId2" Type="http://schemas.openxmlformats.org/officeDocument/2006/relationships/hyperlink" Target="https://upload.wikimedia.org/wikipedia/commons/3/3e/MyrtlefordVicTobaccoDryingHut.JPG" TargetMode="External"/><Relationship Id="rId3" Type="http://schemas.openxmlformats.org/officeDocument/2006/relationships/hyperlink" Target="https://en.wikipedia.org/wiki/Bright,_Victoria" TargetMode="External"/><Relationship Id="rId149" Type="http://schemas.openxmlformats.org/officeDocument/2006/relationships/hyperlink" Target="https://en.wikipedia.org/wiki/Langwarrin,_Victoria" TargetMode="External"/><Relationship Id="rId4" Type="http://schemas.openxmlformats.org/officeDocument/2006/relationships/hyperlink" Target="https://upload.wikimedia.org/wikipedia/commons/8/8a/Bright_Bills_Horse_Trough.JPG" TargetMode="External"/><Relationship Id="rId148" Type="http://schemas.openxmlformats.org/officeDocument/2006/relationships/hyperlink" Target="https://upload.wikimedia.org/wikipedia/commons/d/db/Boating-on-Lake-Omeo%2C-Benambra-1892.jpg" TargetMode="External"/><Relationship Id="rId269" Type="http://schemas.openxmlformats.org/officeDocument/2006/relationships/hyperlink" Target="https://en.wikipedia.org/wiki/Chelsea,_Victoria" TargetMode="External"/><Relationship Id="rId9" Type="http://schemas.openxmlformats.org/officeDocument/2006/relationships/hyperlink" Target="https://en.wikipedia.org/wiki/Ararat,_Victoria" TargetMode="External"/><Relationship Id="rId143" Type="http://schemas.openxmlformats.org/officeDocument/2006/relationships/hyperlink" Target="https://en.wikipedia.org/wiki/Bairnsdale_Airport" TargetMode="External"/><Relationship Id="rId264" Type="http://schemas.openxmlformats.org/officeDocument/2006/relationships/hyperlink" Target="https://upload.wikimedia.org/wikipedia/commons/3/34/BarnawarthaPostOffice.JPG" TargetMode="External"/><Relationship Id="rId385" Type="http://schemas.openxmlformats.org/officeDocument/2006/relationships/hyperlink" Target="https://en.wikipedia.org/wiki/Huntingdale,_Victoria" TargetMode="External"/><Relationship Id="rId142" Type="http://schemas.openxmlformats.org/officeDocument/2006/relationships/hyperlink" Target="https://upload.wikimedia.org/wikipedia/commons/5/52/Omeo_Hwy_crossing_the_Cobungra_River_at_Anglers_Rest%2C_Vic%2C_jjron%2C_6.06.2009.jpg" TargetMode="External"/><Relationship Id="rId263" Type="http://schemas.openxmlformats.org/officeDocument/2006/relationships/hyperlink" Target="https://en.wikipedia.org/wiki/Barnawartha,_Victoria" TargetMode="External"/><Relationship Id="rId384" Type="http://schemas.openxmlformats.org/officeDocument/2006/relationships/hyperlink" Target="https://upload.wikimedia.org/wikipedia/commons/2/2c/Victoria_locator-MJC.png" TargetMode="External"/><Relationship Id="rId141" Type="http://schemas.openxmlformats.org/officeDocument/2006/relationships/hyperlink" Target="https://en.wikipedia.org/wiki/Anglers_Rest,_Victoria" TargetMode="External"/><Relationship Id="rId262" Type="http://schemas.openxmlformats.org/officeDocument/2006/relationships/hyperlink" Target="https://upload.wikimedia.org/wikipedia/commons/f/ff/VIC_in_Australia_map.png" TargetMode="External"/><Relationship Id="rId383" Type="http://schemas.openxmlformats.org/officeDocument/2006/relationships/hyperlink" Target="https://en.wikipedia.org/wiki/Oakleigh_East,_Victoria" TargetMode="External"/><Relationship Id="rId140" Type="http://schemas.openxmlformats.org/officeDocument/2006/relationships/hyperlink" Target="https://upload.wikimedia.org/wikipedia/commons/e/e9/Thornbury%2C_Victoria_pronunciation.ogg" TargetMode="External"/><Relationship Id="rId261" Type="http://schemas.openxmlformats.org/officeDocument/2006/relationships/hyperlink" Target="https://en.wikipedia.org/wiki/Allans_Flat,_Victoria" TargetMode="External"/><Relationship Id="rId382" Type="http://schemas.openxmlformats.org/officeDocument/2006/relationships/hyperlink" Target="https://upload.wikimedia.org/wikipedia/commons/1/1b/Waverley_Park.jpg" TargetMode="External"/><Relationship Id="rId5" Type="http://schemas.openxmlformats.org/officeDocument/2006/relationships/hyperlink" Target="https://en.wikipedia.org/wiki/Buckland_River_(Victoria)" TargetMode="External"/><Relationship Id="rId147" Type="http://schemas.openxmlformats.org/officeDocument/2006/relationships/hyperlink" Target="https://en.wikipedia.org/wiki/Benambra,_Victoria" TargetMode="External"/><Relationship Id="rId268" Type="http://schemas.openxmlformats.org/officeDocument/2006/relationships/hyperlink" Target="https://upload.wikimedia.org/wikipedia/commons/f/f7/ChilternLakeViewHouseHomeHenryHandelRichardson_004.jpg" TargetMode="External"/><Relationship Id="rId389" Type="http://schemas.openxmlformats.org/officeDocument/2006/relationships/hyperlink" Target="https://en.wikipedia.org/wiki/Essendon_West,_Victoria" TargetMode="External"/><Relationship Id="rId6" Type="http://schemas.openxmlformats.org/officeDocument/2006/relationships/hyperlink" Target="https://upload.wikimedia.org/wikipedia/commons/b/be/Fairleys_Creek_gold_mine.jpg" TargetMode="External"/><Relationship Id="rId146" Type="http://schemas.openxmlformats.org/officeDocument/2006/relationships/hyperlink" Target="https://upload.wikimedia.org/wikipedia/commons/e/e7/DarkSunset2.jpg" TargetMode="External"/><Relationship Id="rId267" Type="http://schemas.openxmlformats.org/officeDocument/2006/relationships/hyperlink" Target="https://en.wikipedia.org/wiki/Chiltern,_Victoria" TargetMode="External"/><Relationship Id="rId388" Type="http://schemas.openxmlformats.org/officeDocument/2006/relationships/hyperlink" Target="https://upload.wikimedia.org/wikipedia/commons/1/1a/Australia_Victoria_metropolitan_Melbourne_location_map.svg" TargetMode="External"/><Relationship Id="rId7" Type="http://schemas.openxmlformats.org/officeDocument/2006/relationships/hyperlink" Target="https://en.wikipedia.org/wiki/Tawonga,_Victoria" TargetMode="External"/><Relationship Id="rId145" Type="http://schemas.openxmlformats.org/officeDocument/2006/relationships/hyperlink" Target="https://en.wikipedia.org/wiki/Bemm_River,_Victoria" TargetMode="External"/><Relationship Id="rId266" Type="http://schemas.openxmlformats.org/officeDocument/2006/relationships/hyperlink" Target="https://upload.wikimedia.org/wikipedia/commons/0/08/Woolshed_Creek.JPG" TargetMode="External"/><Relationship Id="rId387" Type="http://schemas.openxmlformats.org/officeDocument/2006/relationships/hyperlink" Target="https://en.wikipedia.org/wiki/Aberfeldie,_Victoria" TargetMode="External"/><Relationship Id="rId8" Type="http://schemas.openxmlformats.org/officeDocument/2006/relationships/hyperlink" Target="https://upload.wikimedia.org/wikipedia/commons/f/fd/TawongaBogongHotel.JPG" TargetMode="External"/><Relationship Id="rId144" Type="http://schemas.openxmlformats.org/officeDocument/2006/relationships/hyperlink" Target="https://upload.wikimedia.org/wikipedia/commons/6/68/Aviacionavion.png" TargetMode="External"/><Relationship Id="rId265" Type="http://schemas.openxmlformats.org/officeDocument/2006/relationships/hyperlink" Target="https://en.wikipedia.org/wiki/Beechworth" TargetMode="External"/><Relationship Id="rId386" Type="http://schemas.openxmlformats.org/officeDocument/2006/relationships/hyperlink" Target="https://upload.wikimedia.org/wikipedia/commons/2/2c/Victoria_locator-MJC.png" TargetMode="External"/><Relationship Id="rId260" Type="http://schemas.openxmlformats.org/officeDocument/2006/relationships/hyperlink" Target="https://upload.wikimedia.org/wikipedia/commons/2/2c/Victoria_locator-MJC.png" TargetMode="External"/><Relationship Id="rId381" Type="http://schemas.openxmlformats.org/officeDocument/2006/relationships/hyperlink" Target="https://en.wikipedia.org/wiki/Mulgrave,_Victoria" TargetMode="External"/><Relationship Id="rId380" Type="http://schemas.openxmlformats.org/officeDocument/2006/relationships/hyperlink" Target="https://upload.wikimedia.org/wikipedia/commons/1/1a/Australia_Victoria_metropolitan_Melbourne_location_map.svg" TargetMode="External"/><Relationship Id="rId139" Type="http://schemas.openxmlformats.org/officeDocument/2006/relationships/hyperlink" Target="https://en.wikipedia.org/wiki/Thornbury,_Victoria" TargetMode="External"/><Relationship Id="rId138" Type="http://schemas.openxmlformats.org/officeDocument/2006/relationships/hyperlink" Target="https://upload.wikimedia.org/wikipedia/commons/1/1a/Australia_Victoria_metropolitan_Melbourne_location_map.svg" TargetMode="External"/><Relationship Id="rId259" Type="http://schemas.openxmlformats.org/officeDocument/2006/relationships/hyperlink" Target="https://en.wikipedia.org/wiki/Coolaroo,_Victoria" TargetMode="External"/><Relationship Id="rId137" Type="http://schemas.openxmlformats.org/officeDocument/2006/relationships/hyperlink" Target="https://en.wikipedia.org/wiki/Kingsbury,_Victoria" TargetMode="External"/><Relationship Id="rId258" Type="http://schemas.openxmlformats.org/officeDocument/2006/relationships/hyperlink" Target="https://upload.wikimedia.org/wikipedia/commons/2/21/Somerton_1_aerial.jpg" TargetMode="External"/><Relationship Id="rId379" Type="http://schemas.openxmlformats.org/officeDocument/2006/relationships/hyperlink" Target="https://en.wikipedia.org/wiki/Clayton_South,_Victoria" TargetMode="External"/><Relationship Id="rId132" Type="http://schemas.openxmlformats.org/officeDocument/2006/relationships/hyperlink" Target="https://upload.wikimedia.org/wikipedia/commons/a/a8/LismoreHotel2010.JPG" TargetMode="External"/><Relationship Id="rId253" Type="http://schemas.openxmlformats.org/officeDocument/2006/relationships/hyperlink" Target="https://en.wikipedia.org/wiki/Bulla,_Victoria" TargetMode="External"/><Relationship Id="rId374" Type="http://schemas.openxmlformats.org/officeDocument/2006/relationships/hyperlink" Target="https://upload.wikimedia.org/wikipedia/commons/5/59/Nathalia_Murray_Valley_Highway_Park.JPG" TargetMode="External"/><Relationship Id="rId495" Type="http://schemas.openxmlformats.org/officeDocument/2006/relationships/hyperlink" Target="https://en.wikipedia.org/wiki/Cavendish,_Victoria" TargetMode="External"/><Relationship Id="rId131" Type="http://schemas.openxmlformats.org/officeDocument/2006/relationships/hyperlink" Target="https://en.wikipedia.org/wiki/Lismore,_Victoria" TargetMode="External"/><Relationship Id="rId252" Type="http://schemas.openxmlformats.org/officeDocument/2006/relationships/hyperlink" Target="https://upload.wikimedia.org/wikipedia/commons/f/ff/VIC_in_Australia_map.png" TargetMode="External"/><Relationship Id="rId373" Type="http://schemas.openxmlformats.org/officeDocument/2006/relationships/hyperlink" Target="https://en.wikipedia.org/wiki/Nathalia,_Victoria" TargetMode="External"/><Relationship Id="rId494" Type="http://schemas.openxmlformats.org/officeDocument/2006/relationships/hyperlink" Target="https://upload.wikimedia.org/wikipedia/commons/c/c3/20090926_Volcanic_Blister_%28Tumulus%29_-_Byaduk_-_Victoria_-_Australia.JPG" TargetMode="External"/><Relationship Id="rId130" Type="http://schemas.openxmlformats.org/officeDocument/2006/relationships/hyperlink" Target="https://upload.wikimedia.org/wikipedia/commons/3/3b/CobdenFonterraPlant.JPG" TargetMode="External"/><Relationship Id="rId251" Type="http://schemas.openxmlformats.org/officeDocument/2006/relationships/hyperlink" Target="https://en.wikipedia.org/wiki/Haven,_Victoria" TargetMode="External"/><Relationship Id="rId372" Type="http://schemas.openxmlformats.org/officeDocument/2006/relationships/hyperlink" Target="https://upload.wikimedia.org/wikipedia/commons/9/9f/Australia_Victoria_Moira_Shire_location_map.svg" TargetMode="External"/><Relationship Id="rId493" Type="http://schemas.openxmlformats.org/officeDocument/2006/relationships/hyperlink" Target="https://en.wikipedia.org/wiki/Byaduk" TargetMode="External"/><Relationship Id="rId250" Type="http://schemas.openxmlformats.org/officeDocument/2006/relationships/hyperlink" Target="https://upload.wikimedia.org/wikipedia/commons/f/ff/VIC_in_Australia_map.png" TargetMode="External"/><Relationship Id="rId371" Type="http://schemas.openxmlformats.org/officeDocument/2006/relationships/hyperlink" Target="https://en.wikipedia.org/wiki/Almonds,_Victoria" TargetMode="External"/><Relationship Id="rId492" Type="http://schemas.openxmlformats.org/officeDocument/2006/relationships/hyperlink" Target="https://upload.wikimedia.org/wikipedia/commons/3/32/Branxholme_Community_Hall_002.JPG" TargetMode="External"/><Relationship Id="rId136" Type="http://schemas.openxmlformats.org/officeDocument/2006/relationships/hyperlink" Target="https://upload.wikimedia.org/wikipedia/commons/9/97/Old_lga_Preston.png" TargetMode="External"/><Relationship Id="rId257" Type="http://schemas.openxmlformats.org/officeDocument/2006/relationships/hyperlink" Target="https://en.wikipedia.org/wiki/Somerton,_Victoria" TargetMode="External"/><Relationship Id="rId378" Type="http://schemas.openxmlformats.org/officeDocument/2006/relationships/hyperlink" Target="https://upload.wikimedia.org/wikipedia/commons/0/0a/BeariiShop.JPG" TargetMode="External"/><Relationship Id="rId499" Type="http://schemas.openxmlformats.org/officeDocument/2006/relationships/hyperlink" Target="https://en.wikipedia.org/wiki/Malvern,_Victoria" TargetMode="External"/><Relationship Id="rId135" Type="http://schemas.openxmlformats.org/officeDocument/2006/relationships/hyperlink" Target="https://en.wikipedia.org/wiki/City_of_Preston_(Victoria)" TargetMode="External"/><Relationship Id="rId256" Type="http://schemas.openxmlformats.org/officeDocument/2006/relationships/hyperlink" Target="https://upload.wikimedia.org/wikipedia/commons/1/1a/Australia_Victoria_metropolitan_Melbourne_location_map.svg" TargetMode="External"/><Relationship Id="rId377" Type="http://schemas.openxmlformats.org/officeDocument/2006/relationships/hyperlink" Target="https://en.wikipedia.org/wiki/Bearii,_Victoria" TargetMode="External"/><Relationship Id="rId498" Type="http://schemas.openxmlformats.org/officeDocument/2006/relationships/hyperlink" Target="https://upload.wikimedia.org/wikipedia/commons/5/50/Suburban_Toorak.JPG" TargetMode="External"/><Relationship Id="rId134" Type="http://schemas.openxmlformats.org/officeDocument/2006/relationships/hyperlink" Target="https://upload.wikimedia.org/wikipedia/commons/f/ff/VIC_in_Australia_map.png" TargetMode="External"/><Relationship Id="rId255" Type="http://schemas.openxmlformats.org/officeDocument/2006/relationships/hyperlink" Target="https://en.wikipedia.org/wiki/Campbellfield,_Victoria" TargetMode="External"/><Relationship Id="rId376" Type="http://schemas.openxmlformats.org/officeDocument/2006/relationships/hyperlink" Target="https://upload.wikimedia.org/wikipedia/commons/2/2b/HousesBundalong.JPG" TargetMode="External"/><Relationship Id="rId497" Type="http://schemas.openxmlformats.org/officeDocument/2006/relationships/hyperlink" Target="https://en.wikipedia.org/wiki/Toorak,_Victoria" TargetMode="External"/><Relationship Id="rId133" Type="http://schemas.openxmlformats.org/officeDocument/2006/relationships/hyperlink" Target="https://en.wikipedia.org/wiki/Foxhow,_Victoria" TargetMode="External"/><Relationship Id="rId254" Type="http://schemas.openxmlformats.org/officeDocument/2006/relationships/hyperlink" Target="https://upload.wikimedia.org/wikipedia/commons/2/20/View_of_Bulla%2C_Victoria.JPG" TargetMode="External"/><Relationship Id="rId375" Type="http://schemas.openxmlformats.org/officeDocument/2006/relationships/hyperlink" Target="https://en.wikipedia.org/wiki/Bundalong,_Victoria" TargetMode="External"/><Relationship Id="rId496" Type="http://schemas.openxmlformats.org/officeDocument/2006/relationships/hyperlink" Target="https://upload.wikimedia.org/wikipedia/commons/6/61/Cavendish_Sign_%26_Garden.JPG" TargetMode="External"/><Relationship Id="rId172" Type="http://schemas.openxmlformats.org/officeDocument/2006/relationships/hyperlink" Target="https://upload.wikimedia.org/wikipedia/commons/2/2c/Victoria_locator-MJC.png" TargetMode="External"/><Relationship Id="rId293" Type="http://schemas.openxmlformats.org/officeDocument/2006/relationships/hyperlink" Target="https://en.wikipedia.org/wiki/Arnold,_Victoria" TargetMode="External"/><Relationship Id="rId171" Type="http://schemas.openxmlformats.org/officeDocument/2006/relationships/hyperlink" Target="https://en.wikipedia.org/wiki/Brighton_East,_Victoria" TargetMode="External"/><Relationship Id="rId292" Type="http://schemas.openxmlformats.org/officeDocument/2006/relationships/hyperlink" Target="https://upload.wikimedia.org/wikipedia/commons/f/ff/VIC_in_Australia_map.png" TargetMode="External"/><Relationship Id="rId170" Type="http://schemas.openxmlformats.org/officeDocument/2006/relationships/hyperlink" Target="https://upload.wikimedia.org/wikipedia/en/4/4a/Rosstown_sugarworks_-_Melbourne.jpg" TargetMode="External"/><Relationship Id="rId291" Type="http://schemas.openxmlformats.org/officeDocument/2006/relationships/hyperlink" Target="https://en.wikipedia.org/wiki/Glengarry,_Victoria" TargetMode="External"/><Relationship Id="rId290" Type="http://schemas.openxmlformats.org/officeDocument/2006/relationships/hyperlink" Target="https://upload.wikimedia.org/wikipedia/commons/4/44/Cigar.jpg" TargetMode="External"/><Relationship Id="rId165" Type="http://schemas.openxmlformats.org/officeDocument/2006/relationships/hyperlink" Target="https://en.wikipedia.org/wiki/Bentleigh_East,_Victoria" TargetMode="External"/><Relationship Id="rId286" Type="http://schemas.openxmlformats.org/officeDocument/2006/relationships/hyperlink" Target="https://upload.wikimedia.org/wikipedia/commons/a/a3/BoolaraBridge.jpg" TargetMode="External"/><Relationship Id="rId164" Type="http://schemas.openxmlformats.org/officeDocument/2006/relationships/hyperlink" Target="https://upload.wikimedia.org/wikipedia/commons/a/a6/LeitchvilleMurrayGoulburnPlant.JPG" TargetMode="External"/><Relationship Id="rId285" Type="http://schemas.openxmlformats.org/officeDocument/2006/relationships/hyperlink" Target="https://en.wikipedia.org/wiki/Boolarra,_Victoria" TargetMode="External"/><Relationship Id="rId163" Type="http://schemas.openxmlformats.org/officeDocument/2006/relationships/hyperlink" Target="https://en.wikipedia.org/wiki/Leitchville,_Victoria" TargetMode="External"/><Relationship Id="rId284" Type="http://schemas.openxmlformats.org/officeDocument/2006/relationships/hyperlink" Target="https://upload.wikimedia.org/wikipedia/commons/1/1a/Australia_Victoria_metropolitan_Melbourne_location_map.svg" TargetMode="External"/><Relationship Id="rId162" Type="http://schemas.openxmlformats.org/officeDocument/2006/relationships/hyperlink" Target="https://upload.wikimedia.org/wikipedia/commons/3/33/KoondrookMainStreet.JPG" TargetMode="External"/><Relationship Id="rId283" Type="http://schemas.openxmlformats.org/officeDocument/2006/relationships/hyperlink" Target="https://en.wikipedia.org/wiki/Upper_Ferntree_Gully,_Victoria" TargetMode="External"/><Relationship Id="rId169" Type="http://schemas.openxmlformats.org/officeDocument/2006/relationships/hyperlink" Target="https://en.wikipedia.org/wiki/Carnegie,_Victoria" TargetMode="External"/><Relationship Id="rId168" Type="http://schemas.openxmlformats.org/officeDocument/2006/relationships/hyperlink" Target="https://upload.wikimedia.org/wikipedia/commons/1/1a/Australia_Victoria_metropolitan_Melbourne_location_map.svg" TargetMode="External"/><Relationship Id="rId289" Type="http://schemas.openxmlformats.org/officeDocument/2006/relationships/hyperlink" Target="https://en.wikipedia.org/wiki/Churchill,_Victoria" TargetMode="External"/><Relationship Id="rId167" Type="http://schemas.openxmlformats.org/officeDocument/2006/relationships/hyperlink" Target="https://en.wikipedia.org/wiki/Caulfield,_Victoria" TargetMode="External"/><Relationship Id="rId288" Type="http://schemas.openxmlformats.org/officeDocument/2006/relationships/hyperlink" Target="https://upload.wikimedia.org/wikipedia/commons/f/ff/VIC_in_Australia_map.png" TargetMode="External"/><Relationship Id="rId166" Type="http://schemas.openxmlformats.org/officeDocument/2006/relationships/hyperlink" Target="https://upload.wikimedia.org/wikipedia/commons/1/1a/Australia_Victoria_metropolitan_Melbourne_location_map.svg" TargetMode="External"/><Relationship Id="rId287" Type="http://schemas.openxmlformats.org/officeDocument/2006/relationships/hyperlink" Target="https://en.wikipedia.org/wiki/Callignee,_Victoria" TargetMode="External"/><Relationship Id="rId161" Type="http://schemas.openxmlformats.org/officeDocument/2006/relationships/hyperlink" Target="https://en.wikipedia.org/wiki/Koondrook" TargetMode="External"/><Relationship Id="rId282" Type="http://schemas.openxmlformats.org/officeDocument/2006/relationships/hyperlink" Target="https://upload.wikimedia.org/wikipedia/commons/5/5c/Bayswater%2C_Vic%2C_east_to_Mt_Dandenong.jpg" TargetMode="External"/><Relationship Id="rId160" Type="http://schemas.openxmlformats.org/officeDocument/2006/relationships/hyperlink" Target="https://upload.wikimedia.org/wikipedia/commons/2/2a/KerangMainStreet.JPG" TargetMode="External"/><Relationship Id="rId281" Type="http://schemas.openxmlformats.org/officeDocument/2006/relationships/hyperlink" Target="https://en.wikipedia.org/wiki/Bayswater,_Victoria" TargetMode="External"/><Relationship Id="rId280" Type="http://schemas.openxmlformats.org/officeDocument/2006/relationships/hyperlink" Target="https://upload.wikimedia.org/wikipedia/commons/1/1a/Australia_Victoria_metropolitan_Melbourne_location_map.svg" TargetMode="External"/><Relationship Id="rId159" Type="http://schemas.openxmlformats.org/officeDocument/2006/relationships/hyperlink" Target="https://en.wikipedia.org/wiki/Kerang" TargetMode="External"/><Relationship Id="rId154" Type="http://schemas.openxmlformats.org/officeDocument/2006/relationships/hyperlink" Target="https://upload.wikimedia.org/wikipedia/commons/4/4f/Frankston_railway_station_entrance.jpg" TargetMode="External"/><Relationship Id="rId275" Type="http://schemas.openxmlformats.org/officeDocument/2006/relationships/hyperlink" Target="https://en.wikipedia.org/wiki/Mentone,_Victoria" TargetMode="External"/><Relationship Id="rId396" Type="http://schemas.openxmlformats.org/officeDocument/2006/relationships/hyperlink" Target="https://upload.wikimedia.org/wikipedia/commons/7/71/Light_Horse%2C_Ballan.jpg" TargetMode="External"/><Relationship Id="rId153" Type="http://schemas.openxmlformats.org/officeDocument/2006/relationships/hyperlink" Target="https://en.wikipedia.org/wiki/Karingal,_Victoria" TargetMode="External"/><Relationship Id="rId274" Type="http://schemas.openxmlformats.org/officeDocument/2006/relationships/hyperlink" Target="https://upload.wikimedia.org/wikipedia/commons/0/0c/20060304_Edithvale_Boatsheds.jpg" TargetMode="External"/><Relationship Id="rId395" Type="http://schemas.openxmlformats.org/officeDocument/2006/relationships/hyperlink" Target="https://en.wikipedia.org/wiki/Ballan,_Victoria" TargetMode="External"/><Relationship Id="rId152" Type="http://schemas.openxmlformats.org/officeDocument/2006/relationships/hyperlink" Target="https://upload.wikimedia.org/wikipedia/en/6/64/Frankstonsouthrooftops01.jpg" TargetMode="External"/><Relationship Id="rId273" Type="http://schemas.openxmlformats.org/officeDocument/2006/relationships/hyperlink" Target="https://en.wikipedia.org/wiki/Edithvale,_Victoria" TargetMode="External"/><Relationship Id="rId394" Type="http://schemas.openxmlformats.org/officeDocument/2006/relationships/hyperlink" Target="https://upload.wikimedia.org/wikipedia/commons/2/2c/Victoria_locator-MJC.png" TargetMode="External"/><Relationship Id="rId151" Type="http://schemas.openxmlformats.org/officeDocument/2006/relationships/hyperlink" Target="https://en.wikipedia.org/wiki/Frankston_South,_Victoria" TargetMode="External"/><Relationship Id="rId272" Type="http://schemas.openxmlformats.org/officeDocument/2006/relationships/hyperlink" Target="https://upload.wikimedia.org/wikipedia/commons/1/1a/Australia_Victoria_metropolitan_Melbourne_location_map.svg" TargetMode="External"/><Relationship Id="rId393" Type="http://schemas.openxmlformats.org/officeDocument/2006/relationships/hyperlink" Target="https://en.wikipedia.org/wiki/Travancore,_Victoria" TargetMode="External"/><Relationship Id="rId158" Type="http://schemas.openxmlformats.org/officeDocument/2006/relationships/hyperlink" Target="https://upload.wikimedia.org/wikipedia/commons/4/48/CohunaWaterTower.JPG" TargetMode="External"/><Relationship Id="rId279" Type="http://schemas.openxmlformats.org/officeDocument/2006/relationships/hyperlink" Target="https://en.wikipedia.org/wiki/Scoresby,_Victoria" TargetMode="External"/><Relationship Id="rId157" Type="http://schemas.openxmlformats.org/officeDocument/2006/relationships/hyperlink" Target="https://en.wikipedia.org/wiki/Cohuna,_Victoria" TargetMode="External"/><Relationship Id="rId278" Type="http://schemas.openxmlformats.org/officeDocument/2006/relationships/hyperlink" Target="https://upload.wikimedia.org/wikipedia/commons/e/e4/Tirhatuan_Wetlands.PNG" TargetMode="External"/><Relationship Id="rId399" Type="http://schemas.openxmlformats.org/officeDocument/2006/relationships/hyperlink" Target="https://en.wikipedia.org/wiki/Parwan,_Victoria" TargetMode="External"/><Relationship Id="rId156" Type="http://schemas.openxmlformats.org/officeDocument/2006/relationships/hyperlink" Target="https://upload.wikimedia.org/wikipedia/en/5/50/Carrum-downs-tennis-club.jpg" TargetMode="External"/><Relationship Id="rId277" Type="http://schemas.openxmlformats.org/officeDocument/2006/relationships/hyperlink" Target="https://en.wikipedia.org/wiki/Rowville,_Victoria" TargetMode="External"/><Relationship Id="rId398" Type="http://schemas.openxmlformats.org/officeDocument/2006/relationships/hyperlink" Target="https://upload.wikimedia.org/wikipedia/commons/f/ff/VIC_in_Australia_map.png" TargetMode="External"/><Relationship Id="rId155" Type="http://schemas.openxmlformats.org/officeDocument/2006/relationships/hyperlink" Target="https://en.wikipedia.org/wiki/Carrum_Downs,_Victoria" TargetMode="External"/><Relationship Id="rId276" Type="http://schemas.openxmlformats.org/officeDocument/2006/relationships/hyperlink" Target="https://upload.wikimedia.org/wikipedia/commons/a/ae/Mentone_Beach_1%2C_Mentone%2C_Vic%2C_jjron%2C_08.01.2014.jpg" TargetMode="External"/><Relationship Id="rId397" Type="http://schemas.openxmlformats.org/officeDocument/2006/relationships/hyperlink" Target="https://en.wikipedia.org/wiki/Mount_Helen,_Victoria" TargetMode="External"/><Relationship Id="rId40" Type="http://schemas.openxmlformats.org/officeDocument/2006/relationships/hyperlink" Target="https://upload.wikimedia.org/wikipedia/commons/6/60/BigBellHotel2009.jpg" TargetMode="External"/><Relationship Id="rId42" Type="http://schemas.openxmlformats.org/officeDocument/2006/relationships/hyperlink" Target="https://upload.wikimedia.org/wikipedia/commons/f/ff/VIC_in_Australia_map.png" TargetMode="External"/><Relationship Id="rId41" Type="http://schemas.openxmlformats.org/officeDocument/2006/relationships/hyperlink" Target="https://en.wikipedia.org/wiki/Athlone,_Victoria" TargetMode="External"/><Relationship Id="rId44" Type="http://schemas.openxmlformats.org/officeDocument/2006/relationships/hyperlink" Target="https://upload.wikimedia.org/wikipedia/commons/f/ff/VIC_in_Australia_map.png" TargetMode="External"/><Relationship Id="rId43" Type="http://schemas.openxmlformats.org/officeDocument/2006/relationships/hyperlink" Target="https://en.wikipedia.org/wiki/Buln_Buln,_Victoria" TargetMode="External"/><Relationship Id="rId46" Type="http://schemas.openxmlformats.org/officeDocument/2006/relationships/hyperlink" Target="https://upload.wikimedia.org/wikipedia/commons/f/ff/VIC_in_Australia_map.png" TargetMode="External"/><Relationship Id="rId45" Type="http://schemas.openxmlformats.org/officeDocument/2006/relationships/hyperlink" Target="https://en.wikipedia.org/wiki/Darnum,_Victoria" TargetMode="External"/><Relationship Id="rId509" Type="http://schemas.openxmlformats.org/officeDocument/2006/relationships/hyperlink" Target="https://en.wikipedia.org/wiki/Longwood,_Victoria" TargetMode="External"/><Relationship Id="rId508" Type="http://schemas.openxmlformats.org/officeDocument/2006/relationships/hyperlink" Target="https://upload.wikimedia.org/wikipedia/commons/4/47/VC_Memorial_Park_Euroa_-_Statues_-_Anzac_Memorial_%28Maygar%2C_Tubb%2C_Burton%29.jpg" TargetMode="External"/><Relationship Id="rId503" Type="http://schemas.openxmlformats.org/officeDocument/2006/relationships/hyperlink" Target="https://en.wikipedia.org/wiki/Prahran,_Victoria" TargetMode="External"/><Relationship Id="rId624" Type="http://schemas.openxmlformats.org/officeDocument/2006/relationships/hyperlink" Target="https://en.wikipedia.org/wiki/Hopetoun,_Victoria" TargetMode="External"/><Relationship Id="rId502" Type="http://schemas.openxmlformats.org/officeDocument/2006/relationships/hyperlink" Target="https://upload.wikimedia.org/wikipedia/commons/2/2c/Victoria_locator-MJC.png" TargetMode="External"/><Relationship Id="rId623" Type="http://schemas.openxmlformats.org/officeDocument/2006/relationships/hyperlink" Target="http://www.abc.net.au/news/2016-01-07/brim-grain-silos-guido-van-helten-art-wimmera-victoria/7072768" TargetMode="External"/><Relationship Id="rId501" Type="http://schemas.openxmlformats.org/officeDocument/2006/relationships/hyperlink" Target="https://en.wikipedia.org/wiki/Kooyong,_Victoria" TargetMode="External"/><Relationship Id="rId622" Type="http://schemas.openxmlformats.org/officeDocument/2006/relationships/hyperlink" Target="https://upload.wikimedia.org/wikipedia/commons/2/2a/MG_2268_Silo_art-crop-1920px.jpg" TargetMode="External"/><Relationship Id="rId500" Type="http://schemas.openxmlformats.org/officeDocument/2006/relationships/hyperlink" Target="https://upload.wikimedia.org/wikipedia/commons/4/43/St_josephs_malvern.jpg" TargetMode="External"/><Relationship Id="rId621" Type="http://schemas.openxmlformats.org/officeDocument/2006/relationships/hyperlink" Target="https://en.wikipedia.org/wiki/Brim,_Victoria" TargetMode="External"/><Relationship Id="rId507" Type="http://schemas.openxmlformats.org/officeDocument/2006/relationships/hyperlink" Target="https://en.wikipedia.org/wiki/Euroa" TargetMode="External"/><Relationship Id="rId506" Type="http://schemas.openxmlformats.org/officeDocument/2006/relationships/hyperlink" Target="https://upload.wikimedia.org/wikipedia/commons/a/a0/Avenel_Royal_Mail_Hotel.JPG" TargetMode="External"/><Relationship Id="rId505" Type="http://schemas.openxmlformats.org/officeDocument/2006/relationships/hyperlink" Target="https://en.wikipedia.org/wiki/Avenel,_Victoria" TargetMode="External"/><Relationship Id="rId626" Type="http://schemas.openxmlformats.org/officeDocument/2006/relationships/drawing" Target="../drawings/drawing1.xml"/><Relationship Id="rId504" Type="http://schemas.openxmlformats.org/officeDocument/2006/relationships/hyperlink" Target="https://upload.wikimedia.org/wikipedia/en/c/c3/Chapel_street_prahran_in_1889.jpg" TargetMode="External"/><Relationship Id="rId625" Type="http://schemas.openxmlformats.org/officeDocument/2006/relationships/hyperlink" Target="https://upload.wikimedia.org/wikipedia/commons/e/e8/HopetounMemorialHall.JPG" TargetMode="External"/><Relationship Id="rId48" Type="http://schemas.openxmlformats.org/officeDocument/2006/relationships/hyperlink" Target="https://upload.wikimedia.org/wikipedia/commons/2/2c/Victoria_locator-MJC.png" TargetMode="External"/><Relationship Id="rId47" Type="http://schemas.openxmlformats.org/officeDocument/2006/relationships/hyperlink" Target="https://en.wikipedia.org/wiki/Brighton_East,_Victoria" TargetMode="External"/><Relationship Id="rId49" Type="http://schemas.openxmlformats.org/officeDocument/2006/relationships/hyperlink" Target="https://en.wikipedia.org/wiki/Sandringham,_Victoria" TargetMode="External"/><Relationship Id="rId620" Type="http://schemas.openxmlformats.org/officeDocument/2006/relationships/hyperlink" Target="https://upload.wikimedia.org/wikipedia/commons/3/3c/Beulah_1900.jpg" TargetMode="External"/><Relationship Id="rId31" Type="http://schemas.openxmlformats.org/officeDocument/2006/relationships/hyperlink" Target="https://en.wikipedia.org/wiki/Yallambie,_Victoria" TargetMode="External"/><Relationship Id="rId30" Type="http://schemas.openxmlformats.org/officeDocument/2006/relationships/hyperlink" Target="https://upload.wikimedia.org/wikipedia/commons/2/2c/Victoria_locator-MJC.png" TargetMode="External"/><Relationship Id="rId33" Type="http://schemas.openxmlformats.org/officeDocument/2006/relationships/hyperlink" Target="https://en.wikipedia.org/wiki/Winton,_Victoria" TargetMode="External"/><Relationship Id="rId32" Type="http://schemas.openxmlformats.org/officeDocument/2006/relationships/hyperlink" Target="https://upload.wikimedia.org/wikipedia/commons/2/2c/Victoria_locator-MJC.png" TargetMode="External"/><Relationship Id="rId35" Type="http://schemas.openxmlformats.org/officeDocument/2006/relationships/hyperlink" Target="https://en.wikipedia.org/wiki/Devenish,_Victoria" TargetMode="External"/><Relationship Id="rId34" Type="http://schemas.openxmlformats.org/officeDocument/2006/relationships/hyperlink" Target="https://upload.wikimedia.org/wikipedia/commons/f/ff/VIC_in_Australia_map.png" TargetMode="External"/><Relationship Id="rId619" Type="http://schemas.openxmlformats.org/officeDocument/2006/relationships/hyperlink" Target="https://en.wikipedia.org/wiki/Beulah,_Victoria" TargetMode="External"/><Relationship Id="rId618" Type="http://schemas.openxmlformats.org/officeDocument/2006/relationships/hyperlink" Target="https://upload.wikimedia.org/wikipedia/commons/4/47/Brim_main_street.JPG" TargetMode="External"/><Relationship Id="rId613" Type="http://schemas.openxmlformats.org/officeDocument/2006/relationships/hyperlink" Target="https://en.wikipedia.org/wiki/Emerald,_Victoria" TargetMode="External"/><Relationship Id="rId612" Type="http://schemas.openxmlformats.org/officeDocument/2006/relationships/hyperlink" Target="https://upload.wikimedia.org/wikipedia/commons/1/13/Cumberland_Junction_001.JPG" TargetMode="External"/><Relationship Id="rId611" Type="http://schemas.openxmlformats.org/officeDocument/2006/relationships/hyperlink" Target="https://en.wikipedia.org/wiki/Cambarville,_Victoria" TargetMode="External"/><Relationship Id="rId610" Type="http://schemas.openxmlformats.org/officeDocument/2006/relationships/hyperlink" Target="https://upload.wikimedia.org/wikipedia/commons/0/02/Coldstream_Corner.JPG" TargetMode="External"/><Relationship Id="rId617" Type="http://schemas.openxmlformats.org/officeDocument/2006/relationships/hyperlink" Target="https://en.wikipedia.org/wiki/Areegra,_Victoria" TargetMode="External"/><Relationship Id="rId616" Type="http://schemas.openxmlformats.org/officeDocument/2006/relationships/hyperlink" Target="https://upload.wikimedia.org/wikipedia/commons/4/4d/Belgrave_South_aerial_1.jpg" TargetMode="External"/><Relationship Id="rId615" Type="http://schemas.openxmlformats.org/officeDocument/2006/relationships/hyperlink" Target="https://en.wikipedia.org/wiki/Belgrave_South,_Victoria" TargetMode="External"/><Relationship Id="rId614" Type="http://schemas.openxmlformats.org/officeDocument/2006/relationships/hyperlink" Target="https://upload.wikimedia.org/wikipedia/en/8/88/Lake_emerald.jpg" TargetMode="External"/><Relationship Id="rId37" Type="http://schemas.openxmlformats.org/officeDocument/2006/relationships/hyperlink" Target="https://en.wikipedia.org/wiki/Goorambat,_Victoria" TargetMode="External"/><Relationship Id="rId36" Type="http://schemas.openxmlformats.org/officeDocument/2006/relationships/hyperlink" Target="https://upload.wikimedia.org/wikipedia/commons/2/2b/Devenish_Main_Street_002.JPG" TargetMode="External"/><Relationship Id="rId39" Type="http://schemas.openxmlformats.org/officeDocument/2006/relationships/hyperlink" Target="https://en.wikipedia.org/wiki/Aberfeldy,_Victoria" TargetMode="External"/><Relationship Id="rId38" Type="http://schemas.openxmlformats.org/officeDocument/2006/relationships/hyperlink" Target="https://upload.wikimedia.org/wikipedia/commons/9/90/GoorambatRailwayHotel.JPG" TargetMode="External"/><Relationship Id="rId20" Type="http://schemas.openxmlformats.org/officeDocument/2006/relationships/hyperlink" Target="https://upload.wikimedia.org/wikipedia/commons/c/c9/Albert_sebastopol_1866.jpg" TargetMode="External"/><Relationship Id="rId22" Type="http://schemas.openxmlformats.org/officeDocument/2006/relationships/hyperlink" Target="https://upload.wikimedia.org/wikipedia/commons/1/18/Arch_of_victory_alfredton_victoria.jpg" TargetMode="External"/><Relationship Id="rId21" Type="http://schemas.openxmlformats.org/officeDocument/2006/relationships/hyperlink" Target="https://en.wikipedia.org/wiki/Alfredton,_Victoria" TargetMode="External"/><Relationship Id="rId24" Type="http://schemas.openxmlformats.org/officeDocument/2006/relationships/hyperlink" Target="https://upload.wikimedia.org/wikipedia/commons/9/9f/Radio_svg_icon.svg" TargetMode="External"/><Relationship Id="rId23" Type="http://schemas.openxmlformats.org/officeDocument/2006/relationships/hyperlink" Target="https://en.wikipedia.org/wiki/ABC_South_West_Victoria" TargetMode="External"/><Relationship Id="rId409" Type="http://schemas.openxmlformats.org/officeDocument/2006/relationships/hyperlink" Target="https://en.wikipedia.org/wiki/Brunswick_West,_Victoria" TargetMode="External"/><Relationship Id="rId404" Type="http://schemas.openxmlformats.org/officeDocument/2006/relationships/hyperlink" Target="https://upload.wikimedia.org/wikipedia/commons/8/8b/Sydney_Rd_Coburg.jpg" TargetMode="External"/><Relationship Id="rId525" Type="http://schemas.openxmlformats.org/officeDocument/2006/relationships/hyperlink" Target="https://en.wikipedia.org/wiki/Beverford,_Victoria" TargetMode="External"/><Relationship Id="rId403" Type="http://schemas.openxmlformats.org/officeDocument/2006/relationships/hyperlink" Target="https://en.wikipedia.org/wiki/Coburg,_Victoria" TargetMode="External"/><Relationship Id="rId524" Type="http://schemas.openxmlformats.org/officeDocument/2006/relationships/hyperlink" Target="https://upload.wikimedia.org/wikipedia/commons/f/ff/VIC_in_Australia_map.png" TargetMode="External"/><Relationship Id="rId402" Type="http://schemas.openxmlformats.org/officeDocument/2006/relationships/hyperlink" Target="https://upload.wikimedia.org/wikipedia/commons/b/b2/Myrniong.JPG" TargetMode="External"/><Relationship Id="rId523" Type="http://schemas.openxmlformats.org/officeDocument/2006/relationships/hyperlink" Target="https://en.wikipedia.org/wiki/Bannerton,_Victoria" TargetMode="External"/><Relationship Id="rId401" Type="http://schemas.openxmlformats.org/officeDocument/2006/relationships/hyperlink" Target="https://en.wikipedia.org/wiki/Myrniong,_Victoria" TargetMode="External"/><Relationship Id="rId522" Type="http://schemas.openxmlformats.org/officeDocument/2006/relationships/hyperlink" Target="https://upload.wikimedia.org/wikipedia/commons/f/ff/VIC_in_Australia_map.png" TargetMode="External"/><Relationship Id="rId408" Type="http://schemas.openxmlformats.org/officeDocument/2006/relationships/hyperlink" Target="https://upload.wikimedia.org/wikipedia/commons/5/59/Fawkner-Melbourne-aerial.jpg" TargetMode="External"/><Relationship Id="rId529" Type="http://schemas.openxmlformats.org/officeDocument/2006/relationships/hyperlink" Target="https://en.wikipedia.org/wiki/Bellbridge,_Victoria" TargetMode="External"/><Relationship Id="rId407" Type="http://schemas.openxmlformats.org/officeDocument/2006/relationships/hyperlink" Target="https://en.wikipedia.org/wiki/Fawkner,_Victoria" TargetMode="External"/><Relationship Id="rId528" Type="http://schemas.openxmlformats.org/officeDocument/2006/relationships/hyperlink" Target="https://upload.wikimedia.org/wikipedia/commons/f/ff/VIC_in_Australia_map.png" TargetMode="External"/><Relationship Id="rId406" Type="http://schemas.openxmlformats.org/officeDocument/2006/relationships/hyperlink" Target="https://upload.wikimedia.org/wikipedia/commons/2/2c/Victoria_locator-MJC.png" TargetMode="External"/><Relationship Id="rId527" Type="http://schemas.openxmlformats.org/officeDocument/2006/relationships/hyperlink" Target="https://en.wikipedia.org/wiki/Bolton,_Victoria" TargetMode="External"/><Relationship Id="rId405" Type="http://schemas.openxmlformats.org/officeDocument/2006/relationships/hyperlink" Target="https://en.wikipedia.org/wiki/Hadfield,_Victoria" TargetMode="External"/><Relationship Id="rId526" Type="http://schemas.openxmlformats.org/officeDocument/2006/relationships/hyperlink" Target="https://upload.wikimedia.org/wikipedia/commons/f/ff/VIC_in_Australia_map.png" TargetMode="External"/><Relationship Id="rId26" Type="http://schemas.openxmlformats.org/officeDocument/2006/relationships/hyperlink" Target="https://upload.wikimedia.org/wikipedia/en/2/2c/Shops_on_Lower_Plenty_Road%2C_Rosanna%2C_Victoria%2C_Australia.jpg" TargetMode="External"/><Relationship Id="rId25" Type="http://schemas.openxmlformats.org/officeDocument/2006/relationships/hyperlink" Target="https://en.wikipedia.org/wiki/Rosanna,_Victoria" TargetMode="External"/><Relationship Id="rId28" Type="http://schemas.openxmlformats.org/officeDocument/2006/relationships/hyperlink" Target="https://upload.wikimedia.org/wikipedia/en/c/c3/Viewbank_College_Logo.png" TargetMode="External"/><Relationship Id="rId27" Type="http://schemas.openxmlformats.org/officeDocument/2006/relationships/hyperlink" Target="https://en.wikipedia.org/wiki/Viewbank,_Victoria" TargetMode="External"/><Relationship Id="rId400" Type="http://schemas.openxmlformats.org/officeDocument/2006/relationships/hyperlink" Target="https://upload.wikimedia.org/wikipedia/commons/f/ff/VIC_in_Australia_map.png" TargetMode="External"/><Relationship Id="rId521" Type="http://schemas.openxmlformats.org/officeDocument/2006/relationships/hyperlink" Target="https://en.wikipedia.org/wiki/Annuello,_Victoria" TargetMode="External"/><Relationship Id="rId29" Type="http://schemas.openxmlformats.org/officeDocument/2006/relationships/hyperlink" Target="https://en.wikipedia.org/wiki/Heidelberg_Heights,_Victoria" TargetMode="External"/><Relationship Id="rId520" Type="http://schemas.openxmlformats.org/officeDocument/2006/relationships/hyperlink" Target="https://upload.wikimedia.org/wikipedia/commons/1/16/DeansMarshFormerChurch.JPG" TargetMode="External"/><Relationship Id="rId11" Type="http://schemas.openxmlformats.org/officeDocument/2006/relationships/hyperlink" Target="https://en.wikipedia.org/wiki/Moyston,_Victoria" TargetMode="External"/><Relationship Id="rId10" Type="http://schemas.openxmlformats.org/officeDocument/2006/relationships/hyperlink" Target="https://upload.wikimedia.org/wikipedia/commons/7/77/Barkly_St_to_the_Grampians%2C_Ararat%2C_Vic%2C_jjron%2C_12.01.2011.jpg" TargetMode="External"/><Relationship Id="rId13" Type="http://schemas.openxmlformats.org/officeDocument/2006/relationships/hyperlink" Target="https://en.wikipedia.org/wiki/Tatyoon,_Victoria" TargetMode="External"/><Relationship Id="rId12" Type="http://schemas.openxmlformats.org/officeDocument/2006/relationships/hyperlink" Target="https://upload.wikimedia.org/wikipedia/commons/c/cf/Tom_wills_monument_moyston_victoria.jpg" TargetMode="External"/><Relationship Id="rId519" Type="http://schemas.openxmlformats.org/officeDocument/2006/relationships/hyperlink" Target="https://en.wikipedia.org/wiki/Deans_Marsh,_Victoria" TargetMode="External"/><Relationship Id="rId514" Type="http://schemas.openxmlformats.org/officeDocument/2006/relationships/hyperlink" Target="https://upload.wikimedia.org/wikipedia/commons/b/b2/Great_ocean_road.jpg" TargetMode="External"/><Relationship Id="rId513" Type="http://schemas.openxmlformats.org/officeDocument/2006/relationships/hyperlink" Target="https://en.wikipedia.org/wiki/Aireys_Inlet" TargetMode="External"/><Relationship Id="rId512" Type="http://schemas.openxmlformats.org/officeDocument/2006/relationships/hyperlink" Target="https://upload.wikimedia.org/wikipedia/commons/c/c4/MangaloreHotel.JPG" TargetMode="External"/><Relationship Id="rId511" Type="http://schemas.openxmlformats.org/officeDocument/2006/relationships/hyperlink" Target="https://en.wikipedia.org/wiki/Mangalore,_Victoria" TargetMode="External"/><Relationship Id="rId518" Type="http://schemas.openxmlformats.org/officeDocument/2006/relationships/hyperlink" Target="https://upload.wikimedia.org/wikipedia/commons/b/bb/Australia_Victoria_Surf_Coast_Shire_location_map.svg" TargetMode="External"/><Relationship Id="rId517" Type="http://schemas.openxmlformats.org/officeDocument/2006/relationships/hyperlink" Target="https://en.wikipedia.org/wiki/Bellbrae,_Victoria" TargetMode="External"/><Relationship Id="rId516" Type="http://schemas.openxmlformats.org/officeDocument/2006/relationships/hyperlink" Target="https://upload.wikimedia.org/wikipedia/commons/d/d2/AngleseaVictoria.jpg" TargetMode="External"/><Relationship Id="rId515" Type="http://schemas.openxmlformats.org/officeDocument/2006/relationships/hyperlink" Target="https://en.wikipedia.org/wiki/Anglesea,_Victoria" TargetMode="External"/><Relationship Id="rId15" Type="http://schemas.openxmlformats.org/officeDocument/2006/relationships/hyperlink" Target="https://en.wikipedia.org/wiki/Lake_Bolac,_Victoria" TargetMode="External"/><Relationship Id="rId14" Type="http://schemas.openxmlformats.org/officeDocument/2006/relationships/hyperlink" Target="http://www.ararat.vic.gov.au/library/gallery/1260835303_image_lg_tatyoon-large-01.jpg" TargetMode="External"/><Relationship Id="rId17" Type="http://schemas.openxmlformats.org/officeDocument/2006/relationships/hyperlink" Target="https://en.wikipedia.org/wiki/Wendouree,_Victoria" TargetMode="External"/><Relationship Id="rId16" Type="http://schemas.openxmlformats.org/officeDocument/2006/relationships/hyperlink" Target="https://upload.wikimedia.org/wikipedia/commons/8/8b/Lake_Bolac_Shops.JPG" TargetMode="External"/><Relationship Id="rId19" Type="http://schemas.openxmlformats.org/officeDocument/2006/relationships/hyperlink" Target="https://en.wikipedia.org/wiki/Sebastopol,_Victoria" TargetMode="External"/><Relationship Id="rId510" Type="http://schemas.openxmlformats.org/officeDocument/2006/relationships/hyperlink" Target="https://upload.wikimedia.org/wikipedia/commons/5/57/LongwoodWhiteHartHotel.JPG" TargetMode="External"/><Relationship Id="rId18" Type="http://schemas.openxmlformats.org/officeDocument/2006/relationships/hyperlink" Target="https://upload.wikimedia.org/wikipedia/commons/4/4a/Eureka_Stadium.jpg" TargetMode="External"/><Relationship Id="rId84" Type="http://schemas.openxmlformats.org/officeDocument/2006/relationships/hyperlink" Target="https://upload.wikimedia.org/wikipedia/commons/f/ff/VIC_in_Australia_map.png" TargetMode="External"/><Relationship Id="rId83" Type="http://schemas.openxmlformats.org/officeDocument/2006/relationships/hyperlink" Target="https://en.wikipedia.org/wiki/Boigbeat,_Victoria" TargetMode="External"/><Relationship Id="rId86" Type="http://schemas.openxmlformats.org/officeDocument/2006/relationships/hyperlink" Target="https://upload.wikimedia.org/wikipedia/commons/f/ff/VIC_in_Australia_map.png" TargetMode="External"/><Relationship Id="rId85" Type="http://schemas.openxmlformats.org/officeDocument/2006/relationships/hyperlink" Target="https://en.wikipedia.org/wiki/Bimbourie,_Victoria" TargetMode="External"/><Relationship Id="rId88" Type="http://schemas.openxmlformats.org/officeDocument/2006/relationships/hyperlink" Target="https://upload.wikimedia.org/wikipedia/commons/2/21/Lockington_Hotel.JPG" TargetMode="External"/><Relationship Id="rId87" Type="http://schemas.openxmlformats.org/officeDocument/2006/relationships/hyperlink" Target="https://en.wikipedia.org/wiki/Lockington,_Victoria" TargetMode="External"/><Relationship Id="rId89" Type="http://schemas.openxmlformats.org/officeDocument/2006/relationships/hyperlink" Target="https://en.wikipedia.org/wiki/County_of_Rodney,_Victoria" TargetMode="External"/><Relationship Id="rId80" Type="http://schemas.openxmlformats.org/officeDocument/2006/relationships/hyperlink" Target="https://upload.wikimedia.org/wikipedia/commons/2/20/Australia_Victoria_Buloke_Shire_location_map.svg" TargetMode="External"/><Relationship Id="rId82" Type="http://schemas.openxmlformats.org/officeDocument/2006/relationships/hyperlink" Target="https://upload.wikimedia.org/wikipedia/commons/2/20/Australia_Victoria_Buloke_Shire_location_map.svg" TargetMode="External"/><Relationship Id="rId81" Type="http://schemas.openxmlformats.org/officeDocument/2006/relationships/hyperlink" Target="https://en.wikipedia.org/wiki/Banyan,_Victoria" TargetMode="External"/><Relationship Id="rId73" Type="http://schemas.openxmlformats.org/officeDocument/2006/relationships/hyperlink" Target="https://en.wikipedia.org/wiki/Sunshine_North,_Victoria" TargetMode="External"/><Relationship Id="rId72" Type="http://schemas.openxmlformats.org/officeDocument/2006/relationships/hyperlink" Target="https://upload.wikimedia.org/wikipedia/commons/4/48/Darter_on_Kororoit_Creek%2C_Albion.jpg" TargetMode="External"/><Relationship Id="rId75" Type="http://schemas.openxmlformats.org/officeDocument/2006/relationships/hyperlink" Target="https://en.wikipedia.org/wiki/Kealba,_Victoria" TargetMode="External"/><Relationship Id="rId74" Type="http://schemas.openxmlformats.org/officeDocument/2006/relationships/hyperlink" Target="https://upload.wikimedia.org/wikipedia/commons/9/9c/Maribyrnong_River_Trail.jpg" TargetMode="External"/><Relationship Id="rId77" Type="http://schemas.openxmlformats.org/officeDocument/2006/relationships/hyperlink" Target="https://en.wikipedia.org/wiki/Delahey,_Victoria" TargetMode="External"/><Relationship Id="rId76" Type="http://schemas.openxmlformats.org/officeDocument/2006/relationships/hyperlink" Target="https://upload.wikimedia.org/wikipedia/commons/1/1a/Australia_Victoria_metropolitan_Melbourne_location_map.svg" TargetMode="External"/><Relationship Id="rId79" Type="http://schemas.openxmlformats.org/officeDocument/2006/relationships/hyperlink" Target="https://en.wikipedia.org/wiki/Ballapur,_Victoria" TargetMode="External"/><Relationship Id="rId78" Type="http://schemas.openxmlformats.org/officeDocument/2006/relationships/hyperlink" Target="https://upload.wikimedia.org/wikipedia/commons/2/2c/Victoria_locator-MJC.png" TargetMode="External"/><Relationship Id="rId71" Type="http://schemas.openxmlformats.org/officeDocument/2006/relationships/hyperlink" Target="https://en.wikipedia.org/wiki/Albion,_Victoria" TargetMode="External"/><Relationship Id="rId70" Type="http://schemas.openxmlformats.org/officeDocument/2006/relationships/hyperlink" Target="https://upload.wikimedia.org/wikipedia/commons/e/e6/Eastern_Freeway_Belford_St.jpg" TargetMode="External"/><Relationship Id="rId62" Type="http://schemas.openxmlformats.org/officeDocument/2006/relationships/hyperlink" Target="https://upload.wikimedia.org/wikipedia/commons/9/90/GoorambatRailwayHotel.JPG" TargetMode="External"/><Relationship Id="rId61" Type="http://schemas.openxmlformats.org/officeDocument/2006/relationships/hyperlink" Target="https://en.wikipedia.org/wiki/Goorambat,_Victoria" TargetMode="External"/><Relationship Id="rId64" Type="http://schemas.openxmlformats.org/officeDocument/2006/relationships/hyperlink" Target="https://upload.wikimedia.org/wikipedia/commons/1/1a/Australia_Victoria_metropolitan_Melbourne_location_map.svg" TargetMode="External"/><Relationship Id="rId63" Type="http://schemas.openxmlformats.org/officeDocument/2006/relationships/hyperlink" Target="https://en.wikipedia.org/wiki/Balwyn,_Victoria" TargetMode="External"/><Relationship Id="rId66" Type="http://schemas.openxmlformats.org/officeDocument/2006/relationships/hyperlink" Target="https://upload.wikimedia.org/wikipedia/commons/1/18/Glen_Iris.jpg" TargetMode="External"/><Relationship Id="rId65" Type="http://schemas.openxmlformats.org/officeDocument/2006/relationships/hyperlink" Target="https://en.wikipedia.org/wiki/Glen_Iris,_Victoria" TargetMode="External"/><Relationship Id="rId68" Type="http://schemas.openxmlformats.org/officeDocument/2006/relationships/hyperlink" Target="https://upload.wikimedia.org/wikipedia/commons/1/1a/Australia_Victoria_metropolitan_Melbourne_location_map.svg" TargetMode="External"/><Relationship Id="rId67" Type="http://schemas.openxmlformats.org/officeDocument/2006/relationships/hyperlink" Target="https://en.wikipedia.org/wiki/Hawthorn_East,_Victoria" TargetMode="External"/><Relationship Id="rId609" Type="http://schemas.openxmlformats.org/officeDocument/2006/relationships/hyperlink" Target="https://en.wikipedia.org/wiki/Coldstream,_Victoria" TargetMode="External"/><Relationship Id="rId608" Type="http://schemas.openxmlformats.org/officeDocument/2006/relationships/hyperlink" Target="https://upload.wikimedia.org/wikipedia/en/3/36/Smith_street_collingwood_in_1907.jpg" TargetMode="External"/><Relationship Id="rId607" Type="http://schemas.openxmlformats.org/officeDocument/2006/relationships/hyperlink" Target="https://en.wikipedia.org/wiki/Collingwood,_Victoria" TargetMode="External"/><Relationship Id="rId60" Type="http://schemas.openxmlformats.org/officeDocument/2006/relationships/hyperlink" Target="https://upload.wikimedia.org/wikipedia/commons/2/2b/Devenish_Main_Street_002.JPG" TargetMode="External"/><Relationship Id="rId602" Type="http://schemas.openxmlformats.org/officeDocument/2006/relationships/hyperlink" Target="https://upload.wikimedia.org/wikipedia/commons/d/d4/Carols_at_the_Abbostford_Convent_2009.JPG" TargetMode="External"/><Relationship Id="rId601" Type="http://schemas.openxmlformats.org/officeDocument/2006/relationships/hyperlink" Target="https://en.wikipedia.org/wiki/Abbotsford,_Victoria" TargetMode="External"/><Relationship Id="rId600" Type="http://schemas.openxmlformats.org/officeDocument/2006/relationships/hyperlink" Target="https://upload.wikimedia.org/wikipedia/en/0/03/Waterway_View_WW.JPG" TargetMode="External"/><Relationship Id="rId606" Type="http://schemas.openxmlformats.org/officeDocument/2006/relationships/hyperlink" Target="https://upload.wikimedia.org/wikipedia/en/4/43/Fitzroy_victoria_aerial.jpg" TargetMode="External"/><Relationship Id="rId605" Type="http://schemas.openxmlformats.org/officeDocument/2006/relationships/hyperlink" Target="https://en.wikipedia.org/wiki/Fitzroy,_Victoria" TargetMode="External"/><Relationship Id="rId604" Type="http://schemas.openxmlformats.org/officeDocument/2006/relationships/hyperlink" Target="https://upload.wikimedia.org/wikipedia/commons/8/84/Shops_on_church_street_richmond.jpg" TargetMode="External"/><Relationship Id="rId603" Type="http://schemas.openxmlformats.org/officeDocument/2006/relationships/hyperlink" Target="https://en.wikipedia.org/wiki/Cremorne,_Victoria" TargetMode="External"/><Relationship Id="rId69" Type="http://schemas.openxmlformats.org/officeDocument/2006/relationships/hyperlink" Target="https://en.wikipedia.org/wiki/Kew_East,_Victoria" TargetMode="External"/><Relationship Id="rId51" Type="http://schemas.openxmlformats.org/officeDocument/2006/relationships/hyperlink" Target="https://en.wikipedia.org/wiki/Moorabbin,_Victoria" TargetMode="External"/><Relationship Id="rId50" Type="http://schemas.openxmlformats.org/officeDocument/2006/relationships/hyperlink" Target="https://upload.wikimedia.org/wikipedia/commons/8/87/Sandringham.jpg" TargetMode="External"/><Relationship Id="rId53" Type="http://schemas.openxmlformats.org/officeDocument/2006/relationships/hyperlink" Target="https://en.wikipedia.org/wiki/Mordialloc,_Victoria" TargetMode="External"/><Relationship Id="rId52" Type="http://schemas.openxmlformats.org/officeDocument/2006/relationships/hyperlink" Target="https://upload.wikimedia.org/wikipedia/commons/4/45/Moorabbin.JPG" TargetMode="External"/><Relationship Id="rId55" Type="http://schemas.openxmlformats.org/officeDocument/2006/relationships/hyperlink" Target="https://en.wikipedia.org/wiki/Baddaginnie,_Victoria" TargetMode="External"/><Relationship Id="rId54" Type="http://schemas.openxmlformats.org/officeDocument/2006/relationships/hyperlink" Target="https://upload.wikimedia.org/wikipedia/en/0/0e/Mordialloc_Creek2.jpg" TargetMode="External"/><Relationship Id="rId57" Type="http://schemas.openxmlformats.org/officeDocument/2006/relationships/hyperlink" Target="https://en.wikipedia.org/wiki/Winton,_Victoria" TargetMode="External"/><Relationship Id="rId56" Type="http://schemas.openxmlformats.org/officeDocument/2006/relationships/hyperlink" Target="https://upload.wikimedia.org/wikipedia/commons/f/fe/BadaginnieShop.JPG" TargetMode="External"/><Relationship Id="rId59" Type="http://schemas.openxmlformats.org/officeDocument/2006/relationships/hyperlink" Target="https://en.wikipedia.org/wiki/Devenish,_Victoria" TargetMode="External"/><Relationship Id="rId58" Type="http://schemas.openxmlformats.org/officeDocument/2006/relationships/hyperlink" Target="https://upload.wikimedia.org/wikipedia/commons/f/ff/VIC_in_Australia_map.png" TargetMode="External"/><Relationship Id="rId590" Type="http://schemas.openxmlformats.org/officeDocument/2006/relationships/hyperlink" Target="https://upload.wikimedia.org/wikipedia/commons/a/ab/WodongaCouncilOffices.JPG" TargetMode="External"/><Relationship Id="rId107" Type="http://schemas.openxmlformats.org/officeDocument/2006/relationships/hyperlink" Target="https://en.wikipedia.org/wiki/Warneet,_Victoria" TargetMode="External"/><Relationship Id="rId228" Type="http://schemas.openxmlformats.org/officeDocument/2006/relationships/hyperlink" Target="https://upload.wikimedia.org/wikipedia/commons/0/03/ClunesStreetscape.JPG" TargetMode="External"/><Relationship Id="rId349" Type="http://schemas.openxmlformats.org/officeDocument/2006/relationships/hyperlink" Target="https://en.wikipedia.org/wiki/Exford,_Victoria" TargetMode="External"/><Relationship Id="rId106" Type="http://schemas.openxmlformats.org/officeDocument/2006/relationships/hyperlink" Target="https://upload.wikimedia.org/wikipedia/commons/1/1a/Australia_Victoria_metropolitan_Melbourne_location_map.svg" TargetMode="External"/><Relationship Id="rId227" Type="http://schemas.openxmlformats.org/officeDocument/2006/relationships/hyperlink" Target="https://en.wikipedia.org/wiki/Clunes,_Victoria" TargetMode="External"/><Relationship Id="rId348" Type="http://schemas.openxmlformats.org/officeDocument/2006/relationships/hyperlink" Target="https://upload.wikimedia.org/wikipedia/commons/d/d4/RockbankCommunityHall.JPG" TargetMode="External"/><Relationship Id="rId469" Type="http://schemas.openxmlformats.org/officeDocument/2006/relationships/hyperlink" Target="https://en.wikipedia.org/wiki/Avoca,_Victoria" TargetMode="External"/><Relationship Id="rId105" Type="http://schemas.openxmlformats.org/officeDocument/2006/relationships/hyperlink" Target="https://en.wikipedia.org/wiki/Hallam,_Victoria" TargetMode="External"/><Relationship Id="rId226" Type="http://schemas.openxmlformats.org/officeDocument/2006/relationships/hyperlink" Target="https://upload.wikimedia.org/wikipedia/commons/f/ff/VIC_in_Australia_map.png" TargetMode="External"/><Relationship Id="rId347" Type="http://schemas.openxmlformats.org/officeDocument/2006/relationships/hyperlink" Target="https://en.wikipedia.org/wiki/Rockbank,_Victoria" TargetMode="External"/><Relationship Id="rId468" Type="http://schemas.openxmlformats.org/officeDocument/2006/relationships/hyperlink" Target="https://upload.wikimedia.org/wikipedia/commons/7/77/Amphitheatre_Hotel.JPG" TargetMode="External"/><Relationship Id="rId589" Type="http://schemas.openxmlformats.org/officeDocument/2006/relationships/hyperlink" Target="https://en.wikipedia.org/wiki/Wodonga" TargetMode="External"/><Relationship Id="rId104" Type="http://schemas.openxmlformats.org/officeDocument/2006/relationships/hyperlink" Target="https://upload.wikimedia.org/wikipedia/commons/2/2c/Victoria_locator-MJC.png" TargetMode="External"/><Relationship Id="rId225" Type="http://schemas.openxmlformats.org/officeDocument/2006/relationships/hyperlink" Target="https://en.wikipedia.org/wiki/Bullarto,_Victoria" TargetMode="External"/><Relationship Id="rId346" Type="http://schemas.openxmlformats.org/officeDocument/2006/relationships/hyperlink" Target="https://upload.wikimedia.org/wikipedia/commons/f/fe/Newmarket-Station-Melbourne.jpg" TargetMode="External"/><Relationship Id="rId467" Type="http://schemas.openxmlformats.org/officeDocument/2006/relationships/hyperlink" Target="https://en.wikipedia.org/wiki/Amphitheatre,_Victoria" TargetMode="External"/><Relationship Id="rId588" Type="http://schemas.openxmlformats.org/officeDocument/2006/relationships/hyperlink" Target="https://upload.wikimedia.org/wikipedia/commons/d/dd/Bonegilla_camp_1954.jpg" TargetMode="External"/><Relationship Id="rId109" Type="http://schemas.openxmlformats.org/officeDocument/2006/relationships/hyperlink" Target="https://en.wikipedia.org/wiki/Harkaway,_Victoria" TargetMode="External"/><Relationship Id="rId108" Type="http://schemas.openxmlformats.org/officeDocument/2006/relationships/hyperlink" Target="https://upload.wikimedia.org/wikipedia/commons/2/20/Warneet_Jetty.jpg" TargetMode="External"/><Relationship Id="rId229" Type="http://schemas.openxmlformats.org/officeDocument/2006/relationships/hyperlink" Target="https://en.wikipedia.org/wiki/Antwerp,_Victoria" TargetMode="External"/><Relationship Id="rId220" Type="http://schemas.openxmlformats.org/officeDocument/2006/relationships/hyperlink" Target="https://upload.wikimedia.org/wikipedia/commons/f/ff/VIC_in_Australia_map.png" TargetMode="External"/><Relationship Id="rId341" Type="http://schemas.openxmlformats.org/officeDocument/2006/relationships/hyperlink" Target="https://en.wikipedia.org/wiki/Docklands,_Victoria" TargetMode="External"/><Relationship Id="rId462" Type="http://schemas.openxmlformats.org/officeDocument/2006/relationships/hyperlink" Target="https://upload.wikimedia.org/wikipedia/en/a/a3/Glenhuntly_road_elwood_in_1938.jpg" TargetMode="External"/><Relationship Id="rId583" Type="http://schemas.openxmlformats.org/officeDocument/2006/relationships/hyperlink" Target="https://en.wikipedia.org/wiki/Mernda" TargetMode="External"/><Relationship Id="rId340" Type="http://schemas.openxmlformats.org/officeDocument/2006/relationships/hyperlink" Target="https://upload.wikimedia.org/wikipedia/commons/e/e7/Christian_chapel_carlton_1865.jpg" TargetMode="External"/><Relationship Id="rId461" Type="http://schemas.openxmlformats.org/officeDocument/2006/relationships/hyperlink" Target="https://en.wikipedia.org/wiki/Elwood,_Victoria" TargetMode="External"/><Relationship Id="rId582" Type="http://schemas.openxmlformats.org/officeDocument/2006/relationships/hyperlink" Target="https://upload.wikimedia.org/wikipedia/commons/3/33/The_Northern_Hospital_Epping.jpg" TargetMode="External"/><Relationship Id="rId460" Type="http://schemas.openxmlformats.org/officeDocument/2006/relationships/hyperlink" Target="https://upload.wikimedia.org/wikipedia/en/8/87/St_James_the_Great_St_Kilda_East_Street_Frontage.jpg" TargetMode="External"/><Relationship Id="rId581" Type="http://schemas.openxmlformats.org/officeDocument/2006/relationships/hyperlink" Target="https://en.wikipedia.org/wiki/Epping,_Victoria" TargetMode="External"/><Relationship Id="rId580" Type="http://schemas.openxmlformats.org/officeDocument/2006/relationships/hyperlink" Target="https://upload.wikimedia.org/wikipedia/commons/b/b6/Lalor.shops.viewed.from.mann%27s.road.crossing.jpg" TargetMode="External"/><Relationship Id="rId103" Type="http://schemas.openxmlformats.org/officeDocument/2006/relationships/hyperlink" Target="https://en.wikipedia.org/wiki/Clyde_North,_Victoria" TargetMode="External"/><Relationship Id="rId224" Type="http://schemas.openxmlformats.org/officeDocument/2006/relationships/hyperlink" Target="https://upload.wikimedia.org/wikipedia/commons/0/03/BlampiedSwissMountainHotel.JPG" TargetMode="External"/><Relationship Id="rId345" Type="http://schemas.openxmlformats.org/officeDocument/2006/relationships/hyperlink" Target="https://en.wikipedia.org/wiki/Flemington,_Victoria" TargetMode="External"/><Relationship Id="rId466" Type="http://schemas.openxmlformats.org/officeDocument/2006/relationships/hyperlink" Target="https://upload.wikimedia.org/wikipedia/commons/0/02/Melbourne_tram_route_96.jpg" TargetMode="External"/><Relationship Id="rId587" Type="http://schemas.openxmlformats.org/officeDocument/2006/relationships/hyperlink" Target="https://en.wikipedia.org/wiki/Bonegilla,_Victoria" TargetMode="External"/><Relationship Id="rId102" Type="http://schemas.openxmlformats.org/officeDocument/2006/relationships/hyperlink" Target="https://upload.wikimedia.org/wikipedia/commons/2/2c/Victoria_locator-MJC.png" TargetMode="External"/><Relationship Id="rId223" Type="http://schemas.openxmlformats.org/officeDocument/2006/relationships/hyperlink" Target="https://en.wikipedia.org/wiki/Blampied,_Victoria" TargetMode="External"/><Relationship Id="rId344" Type="http://schemas.openxmlformats.org/officeDocument/2006/relationships/hyperlink" Target="https://upload.wikimedia.org/wikipedia/commons/1/18/Kensington_town_hall.jpg" TargetMode="External"/><Relationship Id="rId465" Type="http://schemas.openxmlformats.org/officeDocument/2006/relationships/hyperlink" Target="https://en.wikipedia.org/wiki/St_Kilda_West,_Victoria" TargetMode="External"/><Relationship Id="rId586" Type="http://schemas.openxmlformats.org/officeDocument/2006/relationships/hyperlink" Target="https://upload.wikimedia.org/wikipedia/commons/f/ff/VIC_in_Australia_map.png" TargetMode="External"/><Relationship Id="rId101" Type="http://schemas.openxmlformats.org/officeDocument/2006/relationships/hyperlink" Target="https://en.wikipedia.org/wiki/Garfield_North,_Victoria" TargetMode="External"/><Relationship Id="rId222" Type="http://schemas.openxmlformats.org/officeDocument/2006/relationships/hyperlink" Target="https://upload.wikimedia.org/wikipedia/commons/b/bd/AllendaleSchool.JPG" TargetMode="External"/><Relationship Id="rId343" Type="http://schemas.openxmlformats.org/officeDocument/2006/relationships/hyperlink" Target="https://en.wikipedia.org/wiki/Kensington,_Victoria" TargetMode="External"/><Relationship Id="rId464" Type="http://schemas.openxmlformats.org/officeDocument/2006/relationships/hyperlink" Target="https://upload.wikimedia.org/wikipedia/commons/f/f4/Victoria_Barracks%2C_Melbourne.jpg" TargetMode="External"/><Relationship Id="rId585" Type="http://schemas.openxmlformats.org/officeDocument/2006/relationships/hyperlink" Target="https://en.wikipedia.org/wiki/Bandiana,_Victoria" TargetMode="External"/><Relationship Id="rId100" Type="http://schemas.openxmlformats.org/officeDocument/2006/relationships/hyperlink" Target="https://upload.wikimedia.org/wikipedia/commons/2/2c/Victoria_locator-MJC.png" TargetMode="External"/><Relationship Id="rId221" Type="http://schemas.openxmlformats.org/officeDocument/2006/relationships/hyperlink" Target="https://en.wikipedia.org/wiki/Allendale,_Victoria" TargetMode="External"/><Relationship Id="rId342" Type="http://schemas.openxmlformats.org/officeDocument/2006/relationships/hyperlink" Target="https://upload.wikimedia.org/wikipedia/commons/f/f7/Melbourne_Docklands_-_Yarras_Edge_-_marina_panorama.jpg" TargetMode="External"/><Relationship Id="rId463" Type="http://schemas.openxmlformats.org/officeDocument/2006/relationships/hyperlink" Target="https://en.wikipedia.org/wiki/Southbank,_Victoria" TargetMode="External"/><Relationship Id="rId584" Type="http://schemas.openxmlformats.org/officeDocument/2006/relationships/hyperlink" Target="https://upload.wikimedia.org/wikipedia/commons/9/94/Mernda_Villages_Community_Centre.jpg" TargetMode="External"/><Relationship Id="rId217" Type="http://schemas.openxmlformats.org/officeDocument/2006/relationships/hyperlink" Target="https://en.wikipedia.org/wiki/Dookie,_Victoria" TargetMode="External"/><Relationship Id="rId338" Type="http://schemas.openxmlformats.org/officeDocument/2006/relationships/hyperlink" Target="https://upload.wikimedia.org/wikipedia/commons/2/2c/Victoria_locator-MJC.png" TargetMode="External"/><Relationship Id="rId459" Type="http://schemas.openxmlformats.org/officeDocument/2006/relationships/hyperlink" Target="https://en.wikipedia.org/wiki/St_Kilda_East,_Victoria" TargetMode="External"/><Relationship Id="rId216" Type="http://schemas.openxmlformats.org/officeDocument/2006/relationships/hyperlink" Target="https://upload.wikimedia.org/wikipedia/commons/0/01/CongupnaGeneralStore.JPG" TargetMode="External"/><Relationship Id="rId337" Type="http://schemas.openxmlformats.org/officeDocument/2006/relationships/hyperlink" Target="https://en.wikipedia.org/wiki/Kilsyth_South,_Victoria" TargetMode="External"/><Relationship Id="rId458" Type="http://schemas.openxmlformats.org/officeDocument/2006/relationships/hyperlink" Target="https://upload.wikimedia.org/wikipedia/commons/f/ff/VIC_in_Australia_map.png" TargetMode="External"/><Relationship Id="rId579" Type="http://schemas.openxmlformats.org/officeDocument/2006/relationships/hyperlink" Target="https://en.wikipedia.org/wiki/Lalor,_Victoria" TargetMode="External"/><Relationship Id="rId215" Type="http://schemas.openxmlformats.org/officeDocument/2006/relationships/hyperlink" Target="https://en.wikipedia.org/wiki/Congupna,_Victoria" TargetMode="External"/><Relationship Id="rId336" Type="http://schemas.openxmlformats.org/officeDocument/2006/relationships/hyperlink" Target="https://upload.wikimedia.org/wikipedia/commons/2/2c/Victoria_locator-MJC.png" TargetMode="External"/><Relationship Id="rId457" Type="http://schemas.openxmlformats.org/officeDocument/2006/relationships/hyperlink" Target="https://en.wikipedia.org/wiki/Joel_Joel,_Victoria" TargetMode="External"/><Relationship Id="rId578" Type="http://schemas.openxmlformats.org/officeDocument/2006/relationships/hyperlink" Target="https://upload.wikimedia.org/wikipedia/commons/a/a3/Health_Sciences_Building_and_Charles_La_Trobe_Statue_at_La_Trobe_University.jpg" TargetMode="External"/><Relationship Id="rId214" Type="http://schemas.openxmlformats.org/officeDocument/2006/relationships/hyperlink" Target="https://upload.wikimedia.org/wikipedia/commons/f/ff/VIC_in_Australia_map.png" TargetMode="External"/><Relationship Id="rId335" Type="http://schemas.openxmlformats.org/officeDocument/2006/relationships/hyperlink" Target="https://en.wikipedia.org/wiki/Warranwood,_Victoria" TargetMode="External"/><Relationship Id="rId456" Type="http://schemas.openxmlformats.org/officeDocument/2006/relationships/hyperlink" Target="https://upload.wikimedia.org/wikipedia/commons/2/22/Ribbon_-_Medalje_vir_Troue_Diens.gif" TargetMode="External"/><Relationship Id="rId577" Type="http://schemas.openxmlformats.org/officeDocument/2006/relationships/hyperlink" Target="https://en.wikipedia.org/wiki/Bundoora,_Victoria" TargetMode="External"/><Relationship Id="rId219" Type="http://schemas.openxmlformats.org/officeDocument/2006/relationships/hyperlink" Target="https://en.wikipedia.org/wiki/Grahamvale,_Victoria" TargetMode="External"/><Relationship Id="rId218" Type="http://schemas.openxmlformats.org/officeDocument/2006/relationships/hyperlink" Target="https://upload.wikimedia.org/wikipedia/commons/a/a3/DookieMaryStreet.JPG" TargetMode="External"/><Relationship Id="rId339" Type="http://schemas.openxmlformats.org/officeDocument/2006/relationships/hyperlink" Target="https://en.wikipedia.org/wiki/Carlton,_Victoria" TargetMode="External"/><Relationship Id="rId330" Type="http://schemas.openxmlformats.org/officeDocument/2006/relationships/hyperlink" Target="https://upload.wikimedia.org/wikipedia/commons/9/9a/Seddon_railway_station%2C_Melbourne.jpg" TargetMode="External"/><Relationship Id="rId451" Type="http://schemas.openxmlformats.org/officeDocument/2006/relationships/hyperlink" Target="https://en.wikipedia.org/wiki/Glenorchy,_Victoria" TargetMode="External"/><Relationship Id="rId572" Type="http://schemas.openxmlformats.org/officeDocument/2006/relationships/hyperlink" Target="https://upload.wikimedia.org/wikipedia/en/7/72/BlackburnLakeVicAU.JPG" TargetMode="External"/><Relationship Id="rId450" Type="http://schemas.openxmlformats.org/officeDocument/2006/relationships/hyperlink" Target="https://upload.wikimedia.org/wikipedia/commons/2/2c/Victoria_locator-MJC.png" TargetMode="External"/><Relationship Id="rId571" Type="http://schemas.openxmlformats.org/officeDocument/2006/relationships/hyperlink" Target="https://en.wikipedia.org/wiki/Blackburn,_Victoria" TargetMode="External"/><Relationship Id="rId570" Type="http://schemas.openxmlformats.org/officeDocument/2006/relationships/hyperlink" Target="https://upload.wikimedia.org/wikipedia/commons/a/ab/Ringwood_Mulu,_Mulum_Creek1.JPG" TargetMode="External"/><Relationship Id="rId213" Type="http://schemas.openxmlformats.org/officeDocument/2006/relationships/hyperlink" Target="https://en.wikipedia.org/wiki/Arcadia,_Victoria" TargetMode="External"/><Relationship Id="rId334" Type="http://schemas.openxmlformats.org/officeDocument/2006/relationships/hyperlink" Target="https://upload.wikimedia.org/wikipedia/commons/1/1a/Australia_Victoria_metropolitan_Melbourne_location_map.svg" TargetMode="External"/><Relationship Id="rId455" Type="http://schemas.openxmlformats.org/officeDocument/2006/relationships/hyperlink" Target="https://en.wikipedia.org/wiki/Victoria_Cross" TargetMode="External"/><Relationship Id="rId576" Type="http://schemas.openxmlformats.org/officeDocument/2006/relationships/hyperlink" Target="https://upload.wikimedia.org/wikipedia/commons/3/34/Neighbours_Pinoak_Court.jpg" TargetMode="External"/><Relationship Id="rId212" Type="http://schemas.openxmlformats.org/officeDocument/2006/relationships/hyperlink" Target="https://upload.wikimedia.org/wikipedia/commons/e/e8/Australia_Victoria_Greater_Geelong_City_location_map.svg" TargetMode="External"/><Relationship Id="rId333" Type="http://schemas.openxmlformats.org/officeDocument/2006/relationships/hyperlink" Target="https://en.wikipedia.org/wiki/Heathmont,_Victoria" TargetMode="External"/><Relationship Id="rId454" Type="http://schemas.openxmlformats.org/officeDocument/2006/relationships/hyperlink" Target="https://upload.wikimedia.org/wikipedia/commons/e/e4/Great_Western_War_Memorial.JPG" TargetMode="External"/><Relationship Id="rId575" Type="http://schemas.openxmlformats.org/officeDocument/2006/relationships/hyperlink" Target="https://en.wikipedia.org/wiki/Vermont_South,_Victoria" TargetMode="External"/><Relationship Id="rId211" Type="http://schemas.openxmlformats.org/officeDocument/2006/relationships/hyperlink" Target="https://en.wikipedia.org/wiki/Bellarine,_Victoria" TargetMode="External"/><Relationship Id="rId332" Type="http://schemas.openxmlformats.org/officeDocument/2006/relationships/hyperlink" Target="https://upload.wikimedia.org/wikipedia/en/5/59/Hughes_Street.jpg" TargetMode="External"/><Relationship Id="rId453" Type="http://schemas.openxmlformats.org/officeDocument/2006/relationships/hyperlink" Target="https://en.wikipedia.org/wiki/Great_Western,_Victoria" TargetMode="External"/><Relationship Id="rId574" Type="http://schemas.openxmlformats.org/officeDocument/2006/relationships/hyperlink" Target="https://upload.wikimedia.org/wikipedia/commons/1/18/Box_Hill_White_Horse.jpg" TargetMode="External"/><Relationship Id="rId210" Type="http://schemas.openxmlformats.org/officeDocument/2006/relationships/hyperlink" Target="https://upload.wikimedia.org/wikipedia/commons/f/f7/BelmontCommonFlood1.jpg" TargetMode="External"/><Relationship Id="rId331" Type="http://schemas.openxmlformats.org/officeDocument/2006/relationships/hyperlink" Target="https://en.wikipedia.org/wiki/Braybrook,_Victoria" TargetMode="External"/><Relationship Id="rId452" Type="http://schemas.openxmlformats.org/officeDocument/2006/relationships/hyperlink" Target="https://upload.wikimedia.org/wikipedia/commons/7/7f/Glenorchy_Bakery.JPG" TargetMode="External"/><Relationship Id="rId573" Type="http://schemas.openxmlformats.org/officeDocument/2006/relationships/hyperlink" Target="https://en.wikipedia.org/wiki/Box_Hill,_Victoria" TargetMode="External"/><Relationship Id="rId370" Type="http://schemas.openxmlformats.org/officeDocument/2006/relationships/hyperlink" Target="https://upload.wikimedia.org/wikipedia/commons/c/c0/PostOfficeKilmore.JPG" TargetMode="External"/><Relationship Id="rId491" Type="http://schemas.openxmlformats.org/officeDocument/2006/relationships/hyperlink" Target="https://en.wikipedia.org/wiki/Branxholme,_Victoria" TargetMode="External"/><Relationship Id="rId490" Type="http://schemas.openxmlformats.org/officeDocument/2006/relationships/hyperlink" Target="https://upload.wikimedia.org/wikipedia/commons/0/0c/Balmoral_Post_Office.JPG" TargetMode="External"/><Relationship Id="rId129" Type="http://schemas.openxmlformats.org/officeDocument/2006/relationships/hyperlink" Target="https://en.wikipedia.org/wiki/Cobden,_Victoria" TargetMode="External"/><Relationship Id="rId128" Type="http://schemas.openxmlformats.org/officeDocument/2006/relationships/hyperlink" Target="https://upload.wikimedia.org/wikipedia/commons/6/67/Lake_Bullen_Merri_at_Sunset.jpg" TargetMode="External"/><Relationship Id="rId249" Type="http://schemas.openxmlformats.org/officeDocument/2006/relationships/hyperlink" Target="https://en.wikipedia.org/wiki/Dooen,_Victoria" TargetMode="External"/><Relationship Id="rId127" Type="http://schemas.openxmlformats.org/officeDocument/2006/relationships/hyperlink" Target="https://en.wikipedia.org/wiki/Camperdown,_Victoria" TargetMode="External"/><Relationship Id="rId248" Type="http://schemas.openxmlformats.org/officeDocument/2006/relationships/hyperlink" Target="https://upload.wikimedia.org/wikipedia/commons/7/7d/Giant_Koala.jpg" TargetMode="External"/><Relationship Id="rId369" Type="http://schemas.openxmlformats.org/officeDocument/2006/relationships/hyperlink" Target="https://en.wikipedia.org/wiki/Kilmore,_Victoria" TargetMode="External"/><Relationship Id="rId126" Type="http://schemas.openxmlformats.org/officeDocument/2006/relationships/hyperlink" Target="https://upload.wikimedia.org/wikipedia/commons/b/ba/Beech_Forest_Main_Street_001.JPG" TargetMode="External"/><Relationship Id="rId247" Type="http://schemas.openxmlformats.org/officeDocument/2006/relationships/hyperlink" Target="https://en.wikipedia.org/wiki/Dadswells_Bridge,_Victoria" TargetMode="External"/><Relationship Id="rId368" Type="http://schemas.openxmlformats.org/officeDocument/2006/relationships/hyperlink" Target="https://upload.wikimedia.org/wikipedia/commons/e/e2/Australia_Victoria_Mitchell_Shire_location_map.svg" TargetMode="External"/><Relationship Id="rId489" Type="http://schemas.openxmlformats.org/officeDocument/2006/relationships/hyperlink" Target="https://en.wikipedia.org/wiki/Balmoral,_Victoria" TargetMode="External"/><Relationship Id="rId121" Type="http://schemas.openxmlformats.org/officeDocument/2006/relationships/hyperlink" Target="https://en.wikipedia.org/wiki/Apollo_Bay" TargetMode="External"/><Relationship Id="rId242" Type="http://schemas.openxmlformats.org/officeDocument/2006/relationships/hyperlink" Target="https://upload.wikimedia.org/wikipedia/commons/0/0e/Seabrook-homesteadrun.jpg" TargetMode="External"/><Relationship Id="rId363" Type="http://schemas.openxmlformats.org/officeDocument/2006/relationships/hyperlink" Target="https://en.wikipedia.org/wiki/Beveridge,_Victoria" TargetMode="External"/><Relationship Id="rId484" Type="http://schemas.openxmlformats.org/officeDocument/2006/relationships/hyperlink" Target="https://upload.wikimedia.org/wikipedia/commons/9/9b/Darby_River%2C_Wilson%27s_Promontory.jpg" TargetMode="External"/><Relationship Id="rId120" Type="http://schemas.openxmlformats.org/officeDocument/2006/relationships/hyperlink" Target="https://upload.wikimedia.org/wikipedia/commons/f/ff/VIC_in_Australia_map.png" TargetMode="External"/><Relationship Id="rId241" Type="http://schemas.openxmlformats.org/officeDocument/2006/relationships/hyperlink" Target="https://en.wikipedia.org/wiki/Seabrook,_Victoria" TargetMode="External"/><Relationship Id="rId362" Type="http://schemas.openxmlformats.org/officeDocument/2006/relationships/hyperlink" Target="https://upload.wikimedia.org/wikipedia/commons/f/ff/VIC_in_Australia_map.png" TargetMode="External"/><Relationship Id="rId483" Type="http://schemas.openxmlformats.org/officeDocument/2006/relationships/hyperlink" Target="https://en.wikipedia.org/wiki/Darby_River,_Victoria" TargetMode="External"/><Relationship Id="rId240" Type="http://schemas.openxmlformats.org/officeDocument/2006/relationships/hyperlink" Target="https://upload.wikimedia.org/wikipedia/commons/2/21/The_Newport_Substation.jpg" TargetMode="External"/><Relationship Id="rId361" Type="http://schemas.openxmlformats.org/officeDocument/2006/relationships/hyperlink" Target="https://en.wikipedia.org/wiki/Cabarita,_Victoria" TargetMode="External"/><Relationship Id="rId482" Type="http://schemas.openxmlformats.org/officeDocument/2006/relationships/hyperlink" Target="https://upload.wikimedia.org/wikipedia/commons/f/ff/VIC_in_Australia_map.png" TargetMode="External"/><Relationship Id="rId360" Type="http://schemas.openxmlformats.org/officeDocument/2006/relationships/hyperlink" Target="https://upload.wikimedia.org/wikipedia/commons/3/3d/1940BoinkaStreetscape.jpg" TargetMode="External"/><Relationship Id="rId481" Type="http://schemas.openxmlformats.org/officeDocument/2006/relationships/hyperlink" Target="https://en.wikipedia.org/wiki/Agnes,_Victoria" TargetMode="External"/><Relationship Id="rId125" Type="http://schemas.openxmlformats.org/officeDocument/2006/relationships/hyperlink" Target="https://en.wikipedia.org/wiki/Beech_Forest,_Victoria" TargetMode="External"/><Relationship Id="rId246" Type="http://schemas.openxmlformats.org/officeDocument/2006/relationships/hyperlink" Target="https://upload.wikimedia.org/wikipedia/commons/7/7b/Victoria_Local_Government_Areas.svg" TargetMode="External"/><Relationship Id="rId367" Type="http://schemas.openxmlformats.org/officeDocument/2006/relationships/hyperlink" Target="https://en.wikipedia.org/wiki/Clonbinane,_Victoria" TargetMode="External"/><Relationship Id="rId488" Type="http://schemas.openxmlformats.org/officeDocument/2006/relationships/hyperlink" Target="https://upload.wikimedia.org/wikipedia/commons/f/ff/VIC_in_Australia_map.png" TargetMode="External"/><Relationship Id="rId124" Type="http://schemas.openxmlformats.org/officeDocument/2006/relationships/hyperlink" Target="https://upload.wikimedia.org/wikipedia/commons/1/17/BeeacMainStreet.JPG" TargetMode="External"/><Relationship Id="rId245" Type="http://schemas.openxmlformats.org/officeDocument/2006/relationships/hyperlink" Target="https://en.wikipedia.org/wiki/List_of_localities_in_Victoria" TargetMode="External"/><Relationship Id="rId366" Type="http://schemas.openxmlformats.org/officeDocument/2006/relationships/hyperlink" Target="https://upload.wikimedia.org/wikipedia/commons/6/69/StreetscapeBroadford.JPG" TargetMode="External"/><Relationship Id="rId487" Type="http://schemas.openxmlformats.org/officeDocument/2006/relationships/hyperlink" Target="https://en.wikipedia.org/wiki/Foster,_Victoria" TargetMode="External"/><Relationship Id="rId123" Type="http://schemas.openxmlformats.org/officeDocument/2006/relationships/hyperlink" Target="https://en.wikipedia.org/wiki/Beeac" TargetMode="External"/><Relationship Id="rId244" Type="http://schemas.openxmlformats.org/officeDocument/2006/relationships/hyperlink" Target="https://upload.wikimedia.org/wikipedia/commons/b/bd/Spotswood2.jpg" TargetMode="External"/><Relationship Id="rId365" Type="http://schemas.openxmlformats.org/officeDocument/2006/relationships/hyperlink" Target="https://en.wikipedia.org/wiki/Broadford,_Victoria" TargetMode="External"/><Relationship Id="rId486" Type="http://schemas.openxmlformats.org/officeDocument/2006/relationships/hyperlink" Target="https://upload.wikimedia.org/wikipedia/commons/9/96/Fish_Creek_service_station_Stevage.jpg" TargetMode="External"/><Relationship Id="rId122" Type="http://schemas.openxmlformats.org/officeDocument/2006/relationships/hyperlink" Target="https://upload.wikimedia.org/wikipedia/commons/5/5a/Apollo_Bay_from_Mariners_Lookout.jpg" TargetMode="External"/><Relationship Id="rId243" Type="http://schemas.openxmlformats.org/officeDocument/2006/relationships/hyperlink" Target="https://en.wikipedia.org/wiki/Spotswood,_Victoria" TargetMode="External"/><Relationship Id="rId364" Type="http://schemas.openxmlformats.org/officeDocument/2006/relationships/hyperlink" Target="https://upload.wikimedia.org/wikipedia/commons/f/f9/Beveridge_Kelly1_imp.jpg" TargetMode="External"/><Relationship Id="rId485" Type="http://schemas.openxmlformats.org/officeDocument/2006/relationships/hyperlink" Target="https://en.wikipedia.org/wiki/Fish_Creek,_Victoria" TargetMode="External"/><Relationship Id="rId95" Type="http://schemas.openxmlformats.org/officeDocument/2006/relationships/hyperlink" Target="https://en.wikipedia.org/wiki/Cockatoo,_Victoria" TargetMode="External"/><Relationship Id="rId94" Type="http://schemas.openxmlformats.org/officeDocument/2006/relationships/hyperlink" Target="https://upload.wikimedia.org/wikipedia/commons/1/19/EchucaCampaspeShireOffice.JPG" TargetMode="External"/><Relationship Id="rId97" Type="http://schemas.openxmlformats.org/officeDocument/2006/relationships/hyperlink" Target="https://en.wikipedia.org/wiki/Gembrook,_Victoria" TargetMode="External"/><Relationship Id="rId96" Type="http://schemas.openxmlformats.org/officeDocument/2006/relationships/hyperlink" Target="https://upload.wikimedia.org/wikipedia/en/d/d0/Bus_stop_on_Bailey_Road%2C_Cockatoo%2C_Victoria%2C_Australia_%282006%29.jpg" TargetMode="External"/><Relationship Id="rId99" Type="http://schemas.openxmlformats.org/officeDocument/2006/relationships/hyperlink" Target="https://en.wikipedia.org/wiki/Bunyip_North,_Victoria" TargetMode="External"/><Relationship Id="rId480" Type="http://schemas.openxmlformats.org/officeDocument/2006/relationships/hyperlink" Target="https://upload.wikimedia.org/wikipedia/commons/4/4b/Queenscliff_Hesse_Street.JPG" TargetMode="External"/><Relationship Id="rId98" Type="http://schemas.openxmlformats.org/officeDocument/2006/relationships/hyperlink" Target="https://upload.wikimedia.org/wikipedia/commons/2/21/6AatLakeside.jpg" TargetMode="External"/><Relationship Id="rId91" Type="http://schemas.openxmlformats.org/officeDocument/2006/relationships/hyperlink" Target="https://en.wikipedia.org/wiki/Corop,_Victoria" TargetMode="External"/><Relationship Id="rId90" Type="http://schemas.openxmlformats.org/officeDocument/2006/relationships/hyperlink" Target="https://upload.wikimedia.org/wikipedia/commons/8/8e/Rodney_Victoria.png" TargetMode="External"/><Relationship Id="rId93" Type="http://schemas.openxmlformats.org/officeDocument/2006/relationships/hyperlink" Target="https://en.wikipedia.org/wiki/Echuca" TargetMode="External"/><Relationship Id="rId92" Type="http://schemas.openxmlformats.org/officeDocument/2006/relationships/hyperlink" Target="https://upload.wikimedia.org/wikipedia/commons/f/f0/CoropGeneralStore.JPG" TargetMode="External"/><Relationship Id="rId118" Type="http://schemas.openxmlformats.org/officeDocument/2006/relationships/hyperlink" Target="https://upload.wikimedia.org/wikipedia/commons/f/ff/VIC_in_Australia_map.png" TargetMode="External"/><Relationship Id="rId239" Type="http://schemas.openxmlformats.org/officeDocument/2006/relationships/hyperlink" Target="https://en.wikipedia.org/wiki/Newport,_Victoria" TargetMode="External"/><Relationship Id="rId117" Type="http://schemas.openxmlformats.org/officeDocument/2006/relationships/hyperlink" Target="https://en.wikipedia.org/wiki/Bung_Bong,_Victoria" TargetMode="External"/><Relationship Id="rId238" Type="http://schemas.openxmlformats.org/officeDocument/2006/relationships/hyperlink" Target="https://upload.wikimedia.org/wikipedia/commons/1/1a/Australia_Victoria_metropolitan_Melbourne_location_map.svg" TargetMode="External"/><Relationship Id="rId359" Type="http://schemas.openxmlformats.org/officeDocument/2006/relationships/hyperlink" Target="https://en.wikipedia.org/wiki/Boinka,_Victoria" TargetMode="External"/><Relationship Id="rId116" Type="http://schemas.openxmlformats.org/officeDocument/2006/relationships/hyperlink" Target="https://upload.wikimedia.org/wikipedia/commons/0/05/AmherstCemetery.JPG" TargetMode="External"/><Relationship Id="rId237" Type="http://schemas.openxmlformats.org/officeDocument/2006/relationships/hyperlink" Target="https://en.wikipedia.org/wiki/Altona_North,_Victoria" TargetMode="External"/><Relationship Id="rId358" Type="http://schemas.openxmlformats.org/officeDocument/2006/relationships/hyperlink" Target="https://upload.wikimedia.org/wikipedia/commons/a/ab/Church_birdwoodton.jpg" TargetMode="External"/><Relationship Id="rId479" Type="http://schemas.openxmlformats.org/officeDocument/2006/relationships/hyperlink" Target="https://en.wikipedia.org/wiki/Queenscliff,_Victoria" TargetMode="External"/><Relationship Id="rId115" Type="http://schemas.openxmlformats.org/officeDocument/2006/relationships/hyperlink" Target="https://en.wikipedia.org/wiki/Amherst,_Victoria" TargetMode="External"/><Relationship Id="rId236" Type="http://schemas.openxmlformats.org/officeDocument/2006/relationships/hyperlink" Target="https://upload.wikimedia.org/wikipedia/commons/e/ef/NetherbyMainStreet.JPG" TargetMode="External"/><Relationship Id="rId357" Type="http://schemas.openxmlformats.org/officeDocument/2006/relationships/hyperlink" Target="https://en.wikipedia.org/wiki/Birdwoodton,_Victoria" TargetMode="External"/><Relationship Id="rId478" Type="http://schemas.openxmlformats.org/officeDocument/2006/relationships/hyperlink" Target="https://upload.wikimedia.org/wikipedia/commons/b/b9/Sand_Island%2C_Queenscliff.jpg" TargetMode="External"/><Relationship Id="rId599" Type="http://schemas.openxmlformats.org/officeDocument/2006/relationships/hyperlink" Target="https://en.wikipedia.org/wiki/Williams_Landing,_Victoria" TargetMode="External"/><Relationship Id="rId119" Type="http://schemas.openxmlformats.org/officeDocument/2006/relationships/hyperlink" Target="https://en.wikipedia.org/wiki/Alvie,_Victoria" TargetMode="External"/><Relationship Id="rId110" Type="http://schemas.openxmlformats.org/officeDocument/2006/relationships/hyperlink" Target="https://upload.wikimedia.org/wikipedia/commons/4/4f/Harkaway-aerial.jpg" TargetMode="External"/><Relationship Id="rId231" Type="http://schemas.openxmlformats.org/officeDocument/2006/relationships/hyperlink" Target="https://en.wikipedia.org/wiki/Dimboola" TargetMode="External"/><Relationship Id="rId352" Type="http://schemas.openxmlformats.org/officeDocument/2006/relationships/hyperlink" Target="https://upload.wikimedia.org/wikipedia/commons/d/d7/Brookfield_Clarkes_Road_005.JPG" TargetMode="External"/><Relationship Id="rId473" Type="http://schemas.openxmlformats.org/officeDocument/2006/relationships/hyperlink" Target="https://en.wikipedia.org/wiki/Beaufort,_Victoria" TargetMode="External"/><Relationship Id="rId594" Type="http://schemas.openxmlformats.org/officeDocument/2006/relationships/hyperlink" Target="https://upload.wikimedia.org/wikipedia/en/e/ee/Laverton_main_street.jpg" TargetMode="External"/><Relationship Id="rId230" Type="http://schemas.openxmlformats.org/officeDocument/2006/relationships/hyperlink" Target="https://upload.wikimedia.org/wikipedia/commons/4/47/Antwerp_Methodist_Church.JPG" TargetMode="External"/><Relationship Id="rId351" Type="http://schemas.openxmlformats.org/officeDocument/2006/relationships/hyperlink" Target="https://en.wikipedia.org/wiki/Brookfield,_Victoria" TargetMode="External"/><Relationship Id="rId472" Type="http://schemas.openxmlformats.org/officeDocument/2006/relationships/hyperlink" Target="https://upload.wikimedia.org/wikipedia/commons/f/ff/VIC_in_Australia_map.png" TargetMode="External"/><Relationship Id="rId593" Type="http://schemas.openxmlformats.org/officeDocument/2006/relationships/hyperlink" Target="https://en.wikipedia.org/wiki/Laverton_North,_Victoria" TargetMode="External"/><Relationship Id="rId350" Type="http://schemas.openxmlformats.org/officeDocument/2006/relationships/hyperlink" Target="https://upload.wikimedia.org/wikipedia/commons/d/d3/ExfordPrimarySchool.JPG" TargetMode="External"/><Relationship Id="rId471" Type="http://schemas.openxmlformats.org/officeDocument/2006/relationships/hyperlink" Target="https://en.wikipedia.org/wiki/Barkly_River_(Victoria)" TargetMode="External"/><Relationship Id="rId592" Type="http://schemas.openxmlformats.org/officeDocument/2006/relationships/hyperlink" Target="http://www.parklands-alburywodonga.org.au/explore-your-parks/images/gateway-island.jpg" TargetMode="External"/><Relationship Id="rId470" Type="http://schemas.openxmlformats.org/officeDocument/2006/relationships/hyperlink" Target="https://upload.wikimedia.org/wikipedia/commons/1/16/AvocaSoldiersMemorial.JPG" TargetMode="External"/><Relationship Id="rId591" Type="http://schemas.openxmlformats.org/officeDocument/2006/relationships/hyperlink" Target="https://en.wikipedia.org/wiki/Gateway_Island,_Victoria" TargetMode="External"/><Relationship Id="rId114" Type="http://schemas.openxmlformats.org/officeDocument/2006/relationships/hyperlink" Target="https://upload.wikimedia.org/wikipedia/commons/f/ff/VIC_in_Australia_map.png" TargetMode="External"/><Relationship Id="rId235" Type="http://schemas.openxmlformats.org/officeDocument/2006/relationships/hyperlink" Target="https://en.wikipedia.org/wiki/Netherby,_Victoria" TargetMode="External"/><Relationship Id="rId356" Type="http://schemas.openxmlformats.org/officeDocument/2006/relationships/hyperlink" Target="http://www.murrayville.com.au/media/Thompsons%20Peak.jpg" TargetMode="External"/><Relationship Id="rId477" Type="http://schemas.openxmlformats.org/officeDocument/2006/relationships/hyperlink" Target="https://en.wikipedia.org/wiki/Swan_Island_(Victoria)" TargetMode="External"/><Relationship Id="rId598" Type="http://schemas.openxmlformats.org/officeDocument/2006/relationships/hyperlink" Target="https://upload.wikimedia.org/wikipedia/commons/a/a3/Werribee-South-Beach-01.JPG" TargetMode="External"/><Relationship Id="rId113" Type="http://schemas.openxmlformats.org/officeDocument/2006/relationships/hyperlink" Target="https://en.wikipedia.org/wiki/Alma,_Victoria" TargetMode="External"/><Relationship Id="rId234" Type="http://schemas.openxmlformats.org/officeDocument/2006/relationships/hyperlink" Target="https://c2.staticflickr.com/2/1458/24124450169_e69b8ef580_b.jpg" TargetMode="External"/><Relationship Id="rId355" Type="http://schemas.openxmlformats.org/officeDocument/2006/relationships/hyperlink" Target="https://en.wikipedia.org/wiki/Big_Desert_Wilderness_Park" TargetMode="External"/><Relationship Id="rId476" Type="http://schemas.openxmlformats.org/officeDocument/2006/relationships/hyperlink" Target="https://upload.wikimedia.org/wikipedia/commons/e/ea/Pont_Lonsdale_01.jpg" TargetMode="External"/><Relationship Id="rId597" Type="http://schemas.openxmlformats.org/officeDocument/2006/relationships/hyperlink" Target="https://en.wikipedia.org/wiki/Werribee_South,_Victoria" TargetMode="External"/><Relationship Id="rId112" Type="http://schemas.openxmlformats.org/officeDocument/2006/relationships/hyperlink" Target="https://upload.wikimedia.org/wikipedia/commons/5/57/Ad.Lead_Railway_Station.jpg" TargetMode="External"/><Relationship Id="rId233" Type="http://schemas.openxmlformats.org/officeDocument/2006/relationships/hyperlink" Target="https://en.wikipedia.org/wiki/Jeparit" TargetMode="External"/><Relationship Id="rId354" Type="http://schemas.openxmlformats.org/officeDocument/2006/relationships/hyperlink" Target="https://upload.wikimedia.org/wikipedia/commons/4/45/MeltonDjerriwarrhFestival.jpg" TargetMode="External"/><Relationship Id="rId475" Type="http://schemas.openxmlformats.org/officeDocument/2006/relationships/hyperlink" Target="https://en.wikipedia.org/wiki/Point_Lonsdale" TargetMode="External"/><Relationship Id="rId596" Type="http://schemas.openxmlformats.org/officeDocument/2006/relationships/hyperlink" Target="https://upload.wikimedia.org/wikipedia/commons/e/e7/Tarneit_pronunciation.ogg" TargetMode="External"/><Relationship Id="rId111" Type="http://schemas.openxmlformats.org/officeDocument/2006/relationships/hyperlink" Target="https://en.wikipedia.org/wiki/Adelaide_Lead,_Victoria" TargetMode="External"/><Relationship Id="rId232" Type="http://schemas.openxmlformats.org/officeDocument/2006/relationships/hyperlink" Target="https://upload.wikimedia.org/wikipedia/commons/9/9b/Dimboola_Jellex_Advertisement.JPG" TargetMode="External"/><Relationship Id="rId353" Type="http://schemas.openxmlformats.org/officeDocument/2006/relationships/hyperlink" Target="https://en.wikipedia.org/wiki/Melton,_Victoria" TargetMode="External"/><Relationship Id="rId474" Type="http://schemas.openxmlformats.org/officeDocument/2006/relationships/hyperlink" Target="https://upload.wikimedia.org/wikipedia/commons/1/13/BeaufortTrainStation.JPG" TargetMode="External"/><Relationship Id="rId595" Type="http://schemas.openxmlformats.org/officeDocument/2006/relationships/hyperlink" Target="https://en.wikipedia.org/wiki/Tarneit,_Victoria" TargetMode="External"/><Relationship Id="rId305" Type="http://schemas.openxmlformats.org/officeDocument/2006/relationships/hyperlink" Target="https://en.wikipedia.org/wiki/Bolinda,_Victoria" TargetMode="External"/><Relationship Id="rId426" Type="http://schemas.openxmlformats.org/officeDocument/2006/relationships/hyperlink" Target="https://upload.wikimedia.org/wikipedia/commons/3/3b/Chewton_Victoria.jpg" TargetMode="External"/><Relationship Id="rId547" Type="http://schemas.openxmlformats.org/officeDocument/2006/relationships/hyperlink" Target="https://en.wikipedia.org/wiki/Bushfield,_Victoria" TargetMode="External"/><Relationship Id="rId304" Type="http://schemas.openxmlformats.org/officeDocument/2006/relationships/hyperlink" Target="https://upload.wikimedia.org/wikipedia/commons/7/79/Baynton_Hall.jpg" TargetMode="External"/><Relationship Id="rId425" Type="http://schemas.openxmlformats.org/officeDocument/2006/relationships/hyperlink" Target="https://en.wikipedia.org/wiki/Chewton,_Victoria" TargetMode="External"/><Relationship Id="rId546" Type="http://schemas.openxmlformats.org/officeDocument/2006/relationships/hyperlink" Target="https://upload.wikimedia.org/wikipedia/commons/9/9e/AllansfordJunctionHotel.JPG" TargetMode="External"/><Relationship Id="rId303" Type="http://schemas.openxmlformats.org/officeDocument/2006/relationships/hyperlink" Target="https://en.wikipedia.org/wiki/Baynton,_Victoria" TargetMode="External"/><Relationship Id="rId424" Type="http://schemas.openxmlformats.org/officeDocument/2006/relationships/hyperlink" Target="https://upload.wikimedia.org/wikipedia/commons/4/40/CastlemaineStation.JPG" TargetMode="External"/><Relationship Id="rId545" Type="http://schemas.openxmlformats.org/officeDocument/2006/relationships/hyperlink" Target="https://en.wikipedia.org/wiki/Allansford,_Victoria" TargetMode="External"/><Relationship Id="rId302" Type="http://schemas.openxmlformats.org/officeDocument/2006/relationships/hyperlink" Target="https://upload.wikimedia.org/wikipedia/commons/d/d8/AshbourneRoad.JPG" TargetMode="External"/><Relationship Id="rId423" Type="http://schemas.openxmlformats.org/officeDocument/2006/relationships/hyperlink" Target="https://en.wikipedia.org/wiki/Castlemaine,_Victoria" TargetMode="External"/><Relationship Id="rId544" Type="http://schemas.openxmlformats.org/officeDocument/2006/relationships/hyperlink" Target="https://upload.wikimedia.org/wikipedia/commons/1/1e/Glenrowan.JPG" TargetMode="External"/><Relationship Id="rId309" Type="http://schemas.openxmlformats.org/officeDocument/2006/relationships/hyperlink" Target="https://en.wikipedia.org/wiki/Ringwood_North,_Victoria" TargetMode="External"/><Relationship Id="rId308" Type="http://schemas.openxmlformats.org/officeDocument/2006/relationships/hyperlink" Target="https://upload.wikimedia.org/wikipedia/commons/e/e6/BullengarookSchool.JPG" TargetMode="External"/><Relationship Id="rId429" Type="http://schemas.openxmlformats.org/officeDocument/2006/relationships/hyperlink" Target="https://en.wikipedia.org/wiki/Framlingham,_Victoria" TargetMode="External"/><Relationship Id="rId307" Type="http://schemas.openxmlformats.org/officeDocument/2006/relationships/hyperlink" Target="https://en.wikipedia.org/wiki/Bullengarook,_Victoria" TargetMode="External"/><Relationship Id="rId428" Type="http://schemas.openxmlformats.org/officeDocument/2006/relationships/hyperlink" Target="https://upload.wikimedia.org/wikipedia/commons/f/ff/VIC_in_Australia_map.png" TargetMode="External"/><Relationship Id="rId549" Type="http://schemas.openxmlformats.org/officeDocument/2006/relationships/hyperlink" Target="https://en.wikipedia.org/wiki/Dennington,_Victoria" TargetMode="External"/><Relationship Id="rId306" Type="http://schemas.openxmlformats.org/officeDocument/2006/relationships/hyperlink" Target="https://upload.wikimedia.org/wikipedia/commons/f/fc/Bolinda_bridge%2C_west_elevation.JPG" TargetMode="External"/><Relationship Id="rId427" Type="http://schemas.openxmlformats.org/officeDocument/2006/relationships/hyperlink" Target="https://en.wikipedia.org/wiki/Caramut,_Victoria" TargetMode="External"/><Relationship Id="rId548" Type="http://schemas.openxmlformats.org/officeDocument/2006/relationships/hyperlink" Target="https://upload.wikimedia.org/wikipedia/commons/6/60/Bushfield_War_Memorial.JPG" TargetMode="External"/><Relationship Id="rId301" Type="http://schemas.openxmlformats.org/officeDocument/2006/relationships/hyperlink" Target="https://en.wikipedia.org/wiki/Ashbourne,_Victoria" TargetMode="External"/><Relationship Id="rId422" Type="http://schemas.openxmlformats.org/officeDocument/2006/relationships/hyperlink" Target="https://upload.wikimedia.org/wikipedia/commons/0/0a/Campbells_Creek_Victoria_Five_Flags.jpg" TargetMode="External"/><Relationship Id="rId543" Type="http://schemas.openxmlformats.org/officeDocument/2006/relationships/hyperlink" Target="https://en.wikipedia.org/wiki/Glenrowan,_Victoria" TargetMode="External"/><Relationship Id="rId300" Type="http://schemas.openxmlformats.org/officeDocument/2006/relationships/hyperlink" Target="https://upload.wikimedia.org/wikipedia/commons/f/fa/Bridgewater_on_Loddon_Loddon_Bridge_Hotel_004.JPG" TargetMode="External"/><Relationship Id="rId421" Type="http://schemas.openxmlformats.org/officeDocument/2006/relationships/hyperlink" Target="https://en.wikipedia.org/wiki/Campbells_Creek,_Victoria" TargetMode="External"/><Relationship Id="rId542" Type="http://schemas.openxmlformats.org/officeDocument/2006/relationships/hyperlink" Target="https://upload.wikimedia.org/wikipedia/commons/d/db/EvertonHotel.JPG" TargetMode="External"/><Relationship Id="rId420" Type="http://schemas.openxmlformats.org/officeDocument/2006/relationships/hyperlink" Target="https://upload.wikimedia.org/wikipedia/commons/0/00/Barfold_Hall.jpg" TargetMode="External"/><Relationship Id="rId541" Type="http://schemas.openxmlformats.org/officeDocument/2006/relationships/hyperlink" Target="https://en.wikipedia.org/wiki/Everton,_Victoria" TargetMode="External"/><Relationship Id="rId540" Type="http://schemas.openxmlformats.org/officeDocument/2006/relationships/hyperlink" Target="https://upload.wikimedia.org/wikipedia/commons/5/59/Eldorado_Victoria_aerial.jpg" TargetMode="External"/><Relationship Id="rId415" Type="http://schemas.openxmlformats.org/officeDocument/2006/relationships/hyperlink" Target="https://en.wikipedia.org/wiki/Baxter,_Victoria" TargetMode="External"/><Relationship Id="rId536" Type="http://schemas.openxmlformats.org/officeDocument/2006/relationships/hyperlink" Target="https://upload.wikimedia.org/wikipedia/commons/a/aa/CudgewaMainStreet.JPG" TargetMode="External"/><Relationship Id="rId414" Type="http://schemas.openxmlformats.org/officeDocument/2006/relationships/hyperlink" Target="https://upload.wikimedia.org/wikipedia/en/0/03/Flinders_Council_1994.jpg" TargetMode="External"/><Relationship Id="rId535" Type="http://schemas.openxmlformats.org/officeDocument/2006/relationships/hyperlink" Target="https://en.wikipedia.org/wiki/Cudgewa,_Victoria" TargetMode="External"/><Relationship Id="rId413" Type="http://schemas.openxmlformats.org/officeDocument/2006/relationships/hyperlink" Target="https://en.wikipedia.org/wiki/Shire_of_Flinders_(Victoria)" TargetMode="External"/><Relationship Id="rId534" Type="http://schemas.openxmlformats.org/officeDocument/2006/relationships/hyperlink" Target="https://upload.wikimedia.org/wikipedia/commons/a/a8/Jack_Riley_grave_Man_From_Snowy_River.JPG" TargetMode="External"/><Relationship Id="rId412" Type="http://schemas.openxmlformats.org/officeDocument/2006/relationships/hyperlink" Target="https://upload.wikimedia.org/wikipedia/commons/2/2c/Victoria_locator-MJC.png" TargetMode="External"/><Relationship Id="rId533" Type="http://schemas.openxmlformats.org/officeDocument/2006/relationships/hyperlink" Target="https://en.wikipedia.org/wiki/Corryong" TargetMode="External"/><Relationship Id="rId419" Type="http://schemas.openxmlformats.org/officeDocument/2006/relationships/hyperlink" Target="https://en.wikipedia.org/wiki/Barfold,_Victoria" TargetMode="External"/><Relationship Id="rId418" Type="http://schemas.openxmlformats.org/officeDocument/2006/relationships/hyperlink" Target="https://upload.wikimedia.org/wikipedia/commons/2/2c/Victoria_locator-MJC.png" TargetMode="External"/><Relationship Id="rId539" Type="http://schemas.openxmlformats.org/officeDocument/2006/relationships/hyperlink" Target="https://en.wikipedia.org/wiki/Eldorado,_Victoria" TargetMode="External"/><Relationship Id="rId417" Type="http://schemas.openxmlformats.org/officeDocument/2006/relationships/hyperlink" Target="https://en.wikipedia.org/wiki/Rosebud_West,_Victoria" TargetMode="External"/><Relationship Id="rId538" Type="http://schemas.openxmlformats.org/officeDocument/2006/relationships/hyperlink" Target="https://upload.wikimedia.org/wikipedia/commons/f/ff/VIC_in_Australia_map.png" TargetMode="External"/><Relationship Id="rId416" Type="http://schemas.openxmlformats.org/officeDocument/2006/relationships/hyperlink" Target="https://upload.wikimedia.org/wikipedia/commons/3/34/Baxter%2C_Victoria_panorama.jpg" TargetMode="External"/><Relationship Id="rId537" Type="http://schemas.openxmlformats.org/officeDocument/2006/relationships/hyperlink" Target="https://en.wikipedia.org/wiki/Cheshunt,_Victoria" TargetMode="External"/><Relationship Id="rId411" Type="http://schemas.openxmlformats.org/officeDocument/2006/relationships/hyperlink" Target="https://en.wikipedia.org/wiki/Merricks_North,_Victoria" TargetMode="External"/><Relationship Id="rId532" Type="http://schemas.openxmlformats.org/officeDocument/2006/relationships/hyperlink" Target="https://upload.wikimedia.org/wikipedia/commons/d/d4/BethangaGeneralStore.JPG" TargetMode="External"/><Relationship Id="rId410" Type="http://schemas.openxmlformats.org/officeDocument/2006/relationships/hyperlink" Target="https://upload.wikimedia.org/wikipedia/commons/1/1a/Australia_Victoria_metropolitan_Melbourne_location_map.svg" TargetMode="External"/><Relationship Id="rId531" Type="http://schemas.openxmlformats.org/officeDocument/2006/relationships/hyperlink" Target="https://en.wikipedia.org/wiki/Bethanga,_Victoria" TargetMode="External"/><Relationship Id="rId530" Type="http://schemas.openxmlformats.org/officeDocument/2006/relationships/hyperlink" Target="https://upload.wikimedia.org/wikipedia/commons/8/8b/Bellbridge_2011.jpg" TargetMode="External"/><Relationship Id="rId206" Type="http://schemas.openxmlformats.org/officeDocument/2006/relationships/hyperlink" Target="https://upload.wikimedia.org/wikipedia/commons/2/2c/AnakieFairyPark.JPG" TargetMode="External"/><Relationship Id="rId327" Type="http://schemas.openxmlformats.org/officeDocument/2006/relationships/hyperlink" Target="https://en.wikipedia.org/wiki/West_Footscray,_Victoria" TargetMode="External"/><Relationship Id="rId448" Type="http://schemas.openxmlformats.org/officeDocument/2006/relationships/hyperlink" Target="https://upload.wikimedia.org/wikipedia/commons/b/b2/KangarooGroundGeneralStore.JPG" TargetMode="External"/><Relationship Id="rId569" Type="http://schemas.openxmlformats.org/officeDocument/2006/relationships/hyperlink" Target="https://en.wikipedia.org/wiki/Mitcham,_Victoria" TargetMode="External"/><Relationship Id="rId205" Type="http://schemas.openxmlformats.org/officeDocument/2006/relationships/hyperlink" Target="https://en.wikipedia.org/wiki/Anakie,_Victoria" TargetMode="External"/><Relationship Id="rId326" Type="http://schemas.openxmlformats.org/officeDocument/2006/relationships/hyperlink" Target="https://upload.wikimedia.org/wikipedia/commons/9/9c/Maribyrnong_River_Trail.jpg" TargetMode="External"/><Relationship Id="rId447" Type="http://schemas.openxmlformats.org/officeDocument/2006/relationships/hyperlink" Target="https://en.wikipedia.org/wiki/Kangaroo_Ground,_Victoria" TargetMode="External"/><Relationship Id="rId568" Type="http://schemas.openxmlformats.org/officeDocument/2006/relationships/hyperlink" Target="https://upload.wikimedia.org/wikipedia/commons/7/77/Gymbowen_General_Store.JPG" TargetMode="External"/><Relationship Id="rId204" Type="http://schemas.openxmlformats.org/officeDocument/2006/relationships/hyperlink" Target="https://upload.wikimedia.org/wikipedia/commons/7/76/Springvalestationsiemens.jpg" TargetMode="External"/><Relationship Id="rId325" Type="http://schemas.openxmlformats.org/officeDocument/2006/relationships/hyperlink" Target="https://en.wikipedia.org/wiki/Maidstone,_Victoria" TargetMode="External"/><Relationship Id="rId446" Type="http://schemas.openxmlformats.org/officeDocument/2006/relationships/hyperlink" Target="https://upload.wikimedia.org/wikipedia/commons/1/1a/Australia_Victoria_metropolitan_Melbourne_location_map.svg" TargetMode="External"/><Relationship Id="rId567" Type="http://schemas.openxmlformats.org/officeDocument/2006/relationships/hyperlink" Target="https://en.wikipedia.org/wiki/Gymbowen,_Victoria" TargetMode="External"/><Relationship Id="rId203" Type="http://schemas.openxmlformats.org/officeDocument/2006/relationships/hyperlink" Target="https://en.wikipedia.org/wiki/Noble_Park,_Victoria" TargetMode="External"/><Relationship Id="rId324" Type="http://schemas.openxmlformats.org/officeDocument/2006/relationships/hyperlink" Target="https://upload.wikimedia.org/wikipedia/commons/e/e6/Jamieson_Victoria_aerial.jpg" TargetMode="External"/><Relationship Id="rId445" Type="http://schemas.openxmlformats.org/officeDocument/2006/relationships/hyperlink" Target="https://en.wikipedia.org/wiki/Diamond_Creek,_Victoria" TargetMode="External"/><Relationship Id="rId566" Type="http://schemas.openxmlformats.org/officeDocument/2006/relationships/hyperlink" Target="https://upload.wikimedia.org/wikipedia/commons/d/dc/Goroke_Town_hall.jpg" TargetMode="External"/><Relationship Id="rId209" Type="http://schemas.openxmlformats.org/officeDocument/2006/relationships/hyperlink" Target="https://en.wikipedia.org/wiki/Belmont,_Victoria" TargetMode="External"/><Relationship Id="rId208" Type="http://schemas.openxmlformats.org/officeDocument/2006/relationships/hyperlink" Target="https://upload.wikimedia.org/wikipedia/commons/a/a6/CSIRO_ScienceImage_2719_Petroleum_Refinery.jpg" TargetMode="External"/><Relationship Id="rId329" Type="http://schemas.openxmlformats.org/officeDocument/2006/relationships/hyperlink" Target="https://en.wikipedia.org/wiki/Seddon,_Victoria" TargetMode="External"/><Relationship Id="rId207" Type="http://schemas.openxmlformats.org/officeDocument/2006/relationships/hyperlink" Target="https://en.wikipedia.org/wiki/Corio,_Victoria" TargetMode="External"/><Relationship Id="rId328" Type="http://schemas.openxmlformats.org/officeDocument/2006/relationships/hyperlink" Target="https://upload.wikimedia.org/wikipedia/commons/1/1a/Australia_Victoria_metropolitan_Melbourne_location_map.svg" TargetMode="External"/><Relationship Id="rId449" Type="http://schemas.openxmlformats.org/officeDocument/2006/relationships/hyperlink" Target="https://en.wikipedia.org/wiki/Nutfield,_Victoria" TargetMode="External"/><Relationship Id="rId440" Type="http://schemas.openxmlformats.org/officeDocument/2006/relationships/hyperlink" Target="https://upload.wikimedia.org/wikipedia/commons/8/89/Buxton_Hotel.JPG" TargetMode="External"/><Relationship Id="rId561" Type="http://schemas.openxmlformats.org/officeDocument/2006/relationships/hyperlink" Target="https://en.wikipedia.org/wiki/Apsley,_Victoria" TargetMode="External"/><Relationship Id="rId560" Type="http://schemas.openxmlformats.org/officeDocument/2006/relationships/hyperlink" Target="https://upload.wikimedia.org/wikipedia/commons/f/ff/VIC_in_Australia_map.png" TargetMode="External"/><Relationship Id="rId202" Type="http://schemas.openxmlformats.org/officeDocument/2006/relationships/hyperlink" Target="https://upload.wikimedia.org/wikipedia/en/f/fa/Dandenong_Creek_bike_trail%2C_bridge_across_Eumemmerring_Creek.jpg" TargetMode="External"/><Relationship Id="rId323" Type="http://schemas.openxmlformats.org/officeDocument/2006/relationships/hyperlink" Target="https://en.wikipedia.org/wiki/Jamieson,_Victoria" TargetMode="External"/><Relationship Id="rId444" Type="http://schemas.openxmlformats.org/officeDocument/2006/relationships/hyperlink" Target="https://upload.wikimedia.org/wikipedia/commons/2/27/Wattle_Glen_station.jpg" TargetMode="External"/><Relationship Id="rId565" Type="http://schemas.openxmlformats.org/officeDocument/2006/relationships/hyperlink" Target="https://en.wikipedia.org/wiki/Goroke,_Victoria" TargetMode="External"/><Relationship Id="rId201" Type="http://schemas.openxmlformats.org/officeDocument/2006/relationships/hyperlink" Target="https://en.wikipedia.org/wiki/Bangholme,_Victoria" TargetMode="External"/><Relationship Id="rId322" Type="http://schemas.openxmlformats.org/officeDocument/2006/relationships/hyperlink" Target="https://upload.wikimedia.org/wikipedia/commons/4/4c/Gaffneys_Creek_Phone_Booth.JPG" TargetMode="External"/><Relationship Id="rId443" Type="http://schemas.openxmlformats.org/officeDocument/2006/relationships/hyperlink" Target="https://en.wikipedia.org/wiki/Wattle_Glen,_Victoria" TargetMode="External"/><Relationship Id="rId564" Type="http://schemas.openxmlformats.org/officeDocument/2006/relationships/hyperlink" Target="https://upload.wikimedia.org/wikipedia/commons/f/ff/VIC_in_Australia_map.png" TargetMode="External"/><Relationship Id="rId200" Type="http://schemas.openxmlformats.org/officeDocument/2006/relationships/hyperlink" Target="https://upload.wikimedia.org/wikipedia/commons/1/1a/Australia_Victoria_metropolitan_Melbourne_location_map.svg" TargetMode="External"/><Relationship Id="rId321" Type="http://schemas.openxmlformats.org/officeDocument/2006/relationships/hyperlink" Target="https://en.wikipedia.org/wiki/Gaffneys_Creek,_Victoria" TargetMode="External"/><Relationship Id="rId442" Type="http://schemas.openxmlformats.org/officeDocument/2006/relationships/hyperlink" Target="https://upload.wikimedia.org/wikipedia/commons/f/ff/VIC_in_Australia_map.png" TargetMode="External"/><Relationship Id="rId563" Type="http://schemas.openxmlformats.org/officeDocument/2006/relationships/hyperlink" Target="https://en.wikipedia.org/wiki/Edenhope,_Victoria" TargetMode="External"/><Relationship Id="rId320" Type="http://schemas.openxmlformats.org/officeDocument/2006/relationships/hyperlink" Target="https://upload.wikimedia.org/wikipedia/commons/d/d6/Bonnie_Doon_and_Lake_Eildon.jpg" TargetMode="External"/><Relationship Id="rId441" Type="http://schemas.openxmlformats.org/officeDocument/2006/relationships/hyperlink" Target="https://en.wikipedia.org/wiki/Cathkin,_Victoria" TargetMode="External"/><Relationship Id="rId562" Type="http://schemas.openxmlformats.org/officeDocument/2006/relationships/hyperlink" Target="https://upload.wikimedia.org/wikipedia/commons/f/ff/VIC_in_Australia_map.png" TargetMode="External"/><Relationship Id="rId316" Type="http://schemas.openxmlformats.org/officeDocument/2006/relationships/hyperlink" Target="https://upload.wikimedia.org/wikipedia/commons/4/4e/Doncaster-front.jpg" TargetMode="External"/><Relationship Id="rId437" Type="http://schemas.openxmlformats.org/officeDocument/2006/relationships/hyperlink" Target="https://en.wikipedia.org/wiki/Alexandra,_Victoria" TargetMode="External"/><Relationship Id="rId558" Type="http://schemas.openxmlformats.org/officeDocument/2006/relationships/hyperlink" Target="https://upload.wikimedia.org/wikipedia/commons/f/ff/VIC_in_Australia_map.png" TargetMode="External"/><Relationship Id="rId315" Type="http://schemas.openxmlformats.org/officeDocument/2006/relationships/hyperlink" Target="https://en.wikipedia.org/wiki/Doncaster,_Victoria" TargetMode="External"/><Relationship Id="rId436" Type="http://schemas.openxmlformats.org/officeDocument/2006/relationships/hyperlink" Target="https://upload.wikimedia.org/wikipedia/commons/f/ff/VIC_in_Australia_map.png" TargetMode="External"/><Relationship Id="rId557" Type="http://schemas.openxmlformats.org/officeDocument/2006/relationships/hyperlink" Target="https://en.wikipedia.org/wiki/Boisdale,_Victoria" TargetMode="External"/><Relationship Id="rId314" Type="http://schemas.openxmlformats.org/officeDocument/2006/relationships/hyperlink" Target="https://upload.wikimedia.org/wikipedia/commons/1/1a/Australia_Victoria_metropolitan_Melbourne_location_map.svg" TargetMode="External"/><Relationship Id="rId435" Type="http://schemas.openxmlformats.org/officeDocument/2006/relationships/hyperlink" Target="https://en.wikipedia.org/wiki/Acheron,_Victoria" TargetMode="External"/><Relationship Id="rId556" Type="http://schemas.openxmlformats.org/officeDocument/2006/relationships/hyperlink" Target="https://upload.wikimedia.org/wikipedia/commons/f/ff/VIC_in_Australia_map.png" TargetMode="External"/><Relationship Id="rId313" Type="http://schemas.openxmlformats.org/officeDocument/2006/relationships/hyperlink" Target="https://en.wikipedia.org/wiki/Nunawading,_Victoria" TargetMode="External"/><Relationship Id="rId434" Type="http://schemas.openxmlformats.org/officeDocument/2006/relationships/hyperlink" Target="https://upload.wikimedia.org/wikipedia/commons/0/05/Hawksedale_Pub_Stevage.jpg" TargetMode="External"/><Relationship Id="rId555" Type="http://schemas.openxmlformats.org/officeDocument/2006/relationships/hyperlink" Target="https://en.wikipedia.org/wiki/Alberton_West,_Victoria" TargetMode="External"/><Relationship Id="rId319" Type="http://schemas.openxmlformats.org/officeDocument/2006/relationships/hyperlink" Target="https://en.wikipedia.org/wiki/Bonnie_Doon,_Victoria" TargetMode="External"/><Relationship Id="rId318" Type="http://schemas.openxmlformats.org/officeDocument/2006/relationships/hyperlink" Target="https://upload.wikimedia.org/wikipedia/commons/f/ff/VIC_in_Australia_map.png" TargetMode="External"/><Relationship Id="rId439" Type="http://schemas.openxmlformats.org/officeDocument/2006/relationships/hyperlink" Target="https://en.wikipedia.org/wiki/Buxton,_Victoria" TargetMode="External"/><Relationship Id="rId317" Type="http://schemas.openxmlformats.org/officeDocument/2006/relationships/hyperlink" Target="https://en.wikipedia.org/wiki/Ancona,_Victoria" TargetMode="External"/><Relationship Id="rId438" Type="http://schemas.openxmlformats.org/officeDocument/2006/relationships/hyperlink" Target="https://upload.wikimedia.org/wikipedia/commons/e/e4/Alexandra_Victoria_Grant_Street.jpg" TargetMode="External"/><Relationship Id="rId559" Type="http://schemas.openxmlformats.org/officeDocument/2006/relationships/hyperlink" Target="https://en.wikipedia.org/wiki/Briagolong,_Victoria" TargetMode="External"/><Relationship Id="rId550" Type="http://schemas.openxmlformats.org/officeDocument/2006/relationships/hyperlink" Target="https://upload.wikimedia.org/wikipedia/commons/d/d1/DenningtonFonterraPlant.JPG" TargetMode="External"/><Relationship Id="rId312" Type="http://schemas.openxmlformats.org/officeDocument/2006/relationships/hyperlink" Target="https://upload.wikimedia.org/wikipedia/commons/2/2c/Victoria_locator-MJC.png" TargetMode="External"/><Relationship Id="rId433" Type="http://schemas.openxmlformats.org/officeDocument/2006/relationships/hyperlink" Target="https://en.wikipedia.org/wiki/Hawkesdale,_Victoria" TargetMode="External"/><Relationship Id="rId554" Type="http://schemas.openxmlformats.org/officeDocument/2006/relationships/hyperlink" Target="https://upload.wikimedia.org/wikipedia/commons/5/5b/Australia_Victoria_Wellington_Shire_location_map.svg" TargetMode="External"/><Relationship Id="rId311" Type="http://schemas.openxmlformats.org/officeDocument/2006/relationships/hyperlink" Target="https://en.wikipedia.org/wiki/Warrandyte_South,_Victoria" TargetMode="External"/><Relationship Id="rId432" Type="http://schemas.openxmlformats.org/officeDocument/2006/relationships/hyperlink" Target="https://upload.wikimedia.org/wikipedia/commons/7/7e/Hampden.PNG" TargetMode="External"/><Relationship Id="rId553" Type="http://schemas.openxmlformats.org/officeDocument/2006/relationships/hyperlink" Target="https://en.wikipedia.org/wiki/Alberton,_Victoria" TargetMode="External"/><Relationship Id="rId310" Type="http://schemas.openxmlformats.org/officeDocument/2006/relationships/hyperlink" Target="https://upload.wikimedia.org/wikipedia/commons/1/1a/Australia_Victoria_metropolitan_Melbourne_location_map.svg" TargetMode="External"/><Relationship Id="rId431" Type="http://schemas.openxmlformats.org/officeDocument/2006/relationships/hyperlink" Target="https://en.wikipedia.org/wiki/County_of_Hampden,_Victoria" TargetMode="External"/><Relationship Id="rId552" Type="http://schemas.openxmlformats.org/officeDocument/2006/relationships/hyperlink" Target="https://upload.wikimedia.org/wikipedia/commons/6/60/Bushfield_War_Memorial.JPG" TargetMode="External"/><Relationship Id="rId430" Type="http://schemas.openxmlformats.org/officeDocument/2006/relationships/hyperlink" Target="https://upload.wikimedia.org/wikipedia/commons/1/12/Australia_Victoria_Moyne_Shire_location_map.svg" TargetMode="External"/><Relationship Id="rId551" Type="http://schemas.openxmlformats.org/officeDocument/2006/relationships/hyperlink" Target="https://en.wikipedia.org/wiki/Bushfield,_Victor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0.88"/>
    <col customWidth="1" min="2" max="2" width="57.13"/>
    <col customWidth="1" min="3" max="3" width="26.38"/>
    <col customWidth="1" min="4" max="4" width="76.13"/>
    <col customWidth="1" min="5" max="5" width="23.0"/>
    <col customWidth="1" min="6" max="26" width="7.63"/>
  </cols>
  <sheetData>
    <row r="1">
      <c r="B1" s="1" t="s">
        <v>0</v>
      </c>
      <c r="C1" s="1" t="s">
        <v>1</v>
      </c>
      <c r="D1" s="1" t="s">
        <v>2</v>
      </c>
      <c r="E1" s="1" t="s">
        <v>3</v>
      </c>
      <c r="F1" s="1" t="s">
        <v>4</v>
      </c>
      <c r="G1" s="1" t="s">
        <v>5</v>
      </c>
    </row>
    <row r="2">
      <c r="A2" s="1" t="s">
        <v>6</v>
      </c>
      <c r="B2" s="2" t="str">
        <f>HYPERLINK("https://en.wikipedia.org/wiki/Myrtleford","https://en.wikipedia.org/wiki/Myrtleford")</f>
        <v>https://en.wikipedia.org/wiki/Myrtleford</v>
      </c>
      <c r="C2" s="3" t="s">
        <v>7</v>
      </c>
      <c r="D2" s="2" t="str">
        <f>HYPERLINK("https://upload.wikimedia.org/wikipedia/commons/3/3e/MyrtlefordVicTobaccoDryingHut.JPG","https://upload.wikimedia.org/wikipedia/commons/3/3e/MyrtlefordVicTobaccoDryingHut.JPG")</f>
        <v>https://upload.wikimedia.org/wikipedia/commons/3/3e/MyrtlefordVicTobaccoDryingHut.JPG</v>
      </c>
      <c r="E2" s="3" t="s">
        <v>8</v>
      </c>
      <c r="F2" s="3" t="s">
        <v>9</v>
      </c>
      <c r="G2" s="3" t="s">
        <v>10</v>
      </c>
    </row>
    <row r="3">
      <c r="A3" s="1" t="s">
        <v>11</v>
      </c>
      <c r="B3" s="2" t="str">
        <f>HYPERLINK("https://en.wikipedia.org/wiki/Bright,_Victoria","https://en.wikipedia.org/wiki/Bright,_Victoria")</f>
        <v>https://en.wikipedia.org/wiki/Bright,_Victoria</v>
      </c>
      <c r="C3" s="3" t="s">
        <v>12</v>
      </c>
      <c r="D3" s="2" t="str">
        <f>HYPERLINK("https://upload.wikimedia.org/wikipedia/commons/8/8a/Bright_Bills_Horse_Trough.JPG","https://upload.wikimedia.org/wikipedia/commons/8/8a/Bright_Bills_Horse_Trough.JPG")</f>
        <v>https://upload.wikimedia.org/wikipedia/commons/8/8a/Bright_Bills_Horse_Trough.JPG</v>
      </c>
      <c r="E3" s="3" t="s">
        <v>13</v>
      </c>
      <c r="F3" s="3" t="s">
        <v>9</v>
      </c>
      <c r="G3" s="3" t="s">
        <v>14</v>
      </c>
    </row>
    <row r="4" ht="19.5" customHeight="1">
      <c r="A4" s="1" t="s">
        <v>15</v>
      </c>
      <c r="B4" s="2" t="str">
        <f>HYPERLINK("https://en.wikipedia.org/wiki/Buckland_River_(Victoria)","https://en.wikipedia.org/wiki/Buckland_River_(Victoria)")</f>
        <v>https://en.wikipedia.org/wiki/Buckland_River_(Victoria)</v>
      </c>
      <c r="C4" s="3" t="s">
        <v>16</v>
      </c>
      <c r="D4" s="2" t="str">
        <f>HYPERLINK("https://upload.wikimedia.org/wikipedia/commons/b/be/Fairleys_Creek_gold_mine.jpg","https://upload.wikimedia.org/wikipedia/commons/b/be/Fairleys_Creek_gold_mine.jpg")</f>
        <v>https://upload.wikimedia.org/wikipedia/commons/b/be/Fairleys_Creek_gold_mine.jpg</v>
      </c>
      <c r="E4" s="3" t="s">
        <v>17</v>
      </c>
      <c r="F4" s="3" t="s">
        <v>9</v>
      </c>
      <c r="G4" s="3" t="s">
        <v>18</v>
      </c>
    </row>
    <row r="5">
      <c r="A5" s="1" t="s">
        <v>19</v>
      </c>
      <c r="B5" s="2" t="str">
        <f>HYPERLINK("https://en.wikipedia.org/wiki/Tawonga,_Victoria","https://en.wikipedia.org/wiki/Tawonga,_Victoria")</f>
        <v>https://en.wikipedia.org/wiki/Tawonga,_Victoria</v>
      </c>
      <c r="C5" s="3" t="s">
        <v>20</v>
      </c>
      <c r="D5" s="2" t="str">
        <f>HYPERLINK("https://upload.wikimedia.org/wikipedia/commons/f/fd/TawongaBogongHotel.JPG","https://upload.wikimedia.org/wikipedia/commons/f/fd/TawongaBogongHotel.JPG")</f>
        <v>https://upload.wikimedia.org/wikipedia/commons/f/fd/TawongaBogongHotel.JPG</v>
      </c>
      <c r="E5" s="3" t="s">
        <v>21</v>
      </c>
      <c r="F5" s="3" t="s">
        <v>9</v>
      </c>
      <c r="G5" s="3" t="s">
        <v>22</v>
      </c>
    </row>
    <row r="6">
      <c r="A6" s="1" t="s">
        <v>23</v>
      </c>
      <c r="B6" s="2" t="str">
        <f>HYPERLINK("https://en.wikipedia.org/wiki/Ararat,_Victoria","https://en.wikipedia.org/wiki/Ararat,_Victoria")</f>
        <v>https://en.wikipedia.org/wiki/Ararat,_Victoria</v>
      </c>
      <c r="C6" s="3" t="s">
        <v>24</v>
      </c>
      <c r="D6" s="2" t="str">
        <f>HYPERLINK("https://upload.wikimedia.org/wikipedia/commons/7/77/Barkly_St_to_the_Grampians%2C_Ararat%2C_Vic%2C_jjron%2C_12.01.2011.jpg","https://upload.wikimedia.org/wikipedia/commons/7/77/Barkly_St_to_the_Grampians%2C_Ararat%2C_Vic%2C_jjron%2C_12.01.2011.jpg")</f>
        <v>https://upload.wikimedia.org/wikipedia/commons/7/77/Barkly_St_to_the_Grampians%2C_Ararat%2C_Vic%2C_jjron%2C_12.01.2011.jpg</v>
      </c>
      <c r="E6" s="3" t="s">
        <v>25</v>
      </c>
      <c r="F6" s="3" t="s">
        <v>9</v>
      </c>
      <c r="G6" s="3" t="s">
        <v>26</v>
      </c>
    </row>
    <row r="7">
      <c r="A7" s="1" t="s">
        <v>27</v>
      </c>
      <c r="B7" s="2" t="str">
        <f>HYPERLINK("https://en.wikipedia.org/wiki/Moyston,_Victoria","https://en.wikipedia.org/wiki/Moyston,_Victoria")</f>
        <v>https://en.wikipedia.org/wiki/Moyston,_Victoria</v>
      </c>
      <c r="C7" s="3" t="s">
        <v>28</v>
      </c>
      <c r="D7" s="2" t="str">
        <f>HYPERLINK("https://upload.wikimedia.org/wikipedia/commons/c/cf/Tom_wills_monument_moyston_victoria.jpg","https://upload.wikimedia.org/wikipedia/commons/c/cf/Tom_wills_monument_moyston_victoria.jpg")</f>
        <v>https://upload.wikimedia.org/wikipedia/commons/c/cf/Tom_wills_monument_moyston_victoria.jpg</v>
      </c>
      <c r="E7" s="3" t="s">
        <v>29</v>
      </c>
      <c r="F7" s="3" t="s">
        <v>9</v>
      </c>
      <c r="G7" s="3" t="s">
        <v>30</v>
      </c>
    </row>
    <row r="8">
      <c r="A8" s="4" t="s">
        <v>31</v>
      </c>
      <c r="B8" s="5" t="s">
        <v>32</v>
      </c>
      <c r="C8" s="6" t="s">
        <v>33</v>
      </c>
      <c r="D8" s="5" t="s">
        <v>34</v>
      </c>
      <c r="E8" s="6" t="s">
        <v>35</v>
      </c>
      <c r="F8" s="6" t="s">
        <v>9</v>
      </c>
      <c r="G8" s="3" t="s">
        <v>36</v>
      </c>
    </row>
    <row r="9">
      <c r="A9" s="1" t="s">
        <v>37</v>
      </c>
      <c r="B9" s="2" t="str">
        <f>HYPERLINK("https://en.wikipedia.org/wiki/Lake_Bolac,_Victoria","https://en.wikipedia.org/wiki/Lake_Bolac,_Victoria")</f>
        <v>https://en.wikipedia.org/wiki/Lake_Bolac,_Victoria</v>
      </c>
      <c r="C9" s="3" t="s">
        <v>38</v>
      </c>
      <c r="D9" s="2" t="str">
        <f>HYPERLINK("https://upload.wikimedia.org/wikipedia/commons/8/8b/Lake_Bolac_Shops.JPG","https://upload.wikimedia.org/wikipedia/commons/8/8b/Lake_Bolac_Shops.JPG")</f>
        <v>https://upload.wikimedia.org/wikipedia/commons/8/8b/Lake_Bolac_Shops.JPG</v>
      </c>
      <c r="E9" s="3" t="s">
        <v>39</v>
      </c>
      <c r="F9" s="3" t="s">
        <v>9</v>
      </c>
      <c r="G9" s="3" t="s">
        <v>40</v>
      </c>
    </row>
    <row r="10">
      <c r="A10" s="1" t="s">
        <v>41</v>
      </c>
      <c r="B10" s="2" t="str">
        <f>HYPERLINK("https://en.wikipedia.org/wiki/Wendouree,_Victoria","https://en.wikipedia.org/wiki/Wendouree,_Victoria")</f>
        <v>https://en.wikipedia.org/wiki/Wendouree,_Victoria</v>
      </c>
      <c r="C10" s="3" t="s">
        <v>42</v>
      </c>
      <c r="D10" s="2" t="str">
        <f>HYPERLINK("https://upload.wikimedia.org/wikipedia/commons/4/4a/Eureka_Stadium.jpg","https://upload.wikimedia.org/wikipedia/commons/4/4a/Eureka_Stadium.jpg")</f>
        <v>https://upload.wikimedia.org/wikipedia/commons/4/4a/Eureka_Stadium.jpg</v>
      </c>
      <c r="E10" s="3" t="s">
        <v>43</v>
      </c>
      <c r="F10" s="3" t="s">
        <v>9</v>
      </c>
      <c r="G10" s="3" t="s">
        <v>44</v>
      </c>
    </row>
    <row r="11">
      <c r="A11" s="1" t="s">
        <v>45</v>
      </c>
      <c r="B11" s="2" t="str">
        <f>HYPERLINK("https://en.wikipedia.org/wiki/Sebastopol,_Victoria","https://en.wikipedia.org/wiki/Sebastopol,_Victoria")</f>
        <v>https://en.wikipedia.org/wiki/Sebastopol,_Victoria</v>
      </c>
      <c r="C11" s="3" t="s">
        <v>46</v>
      </c>
      <c r="D11" s="2" t="str">
        <f>HYPERLINK("https://upload.wikimedia.org/wikipedia/commons/c/c9/Albert_sebastopol_1866.jpg","https://upload.wikimedia.org/wikipedia/commons/c/c9/Albert_sebastopol_1866.jpg")</f>
        <v>https://upload.wikimedia.org/wikipedia/commons/c/c9/Albert_sebastopol_1866.jpg</v>
      </c>
      <c r="E11" s="3" t="s">
        <v>47</v>
      </c>
      <c r="F11" s="3" t="s">
        <v>9</v>
      </c>
      <c r="G11" s="3" t="s">
        <v>48</v>
      </c>
    </row>
    <row r="12">
      <c r="A12" s="1" t="s">
        <v>49</v>
      </c>
      <c r="B12" s="2" t="str">
        <f>HYPERLINK("https://en.wikipedia.org/wiki/Alfredton,_Victoria","https://en.wikipedia.org/wiki/Alfredton,_Victoria")</f>
        <v>https://en.wikipedia.org/wiki/Alfredton,_Victoria</v>
      </c>
      <c r="C12" s="3" t="s">
        <v>50</v>
      </c>
      <c r="D12" s="2" t="str">
        <f>HYPERLINK("https://upload.wikimedia.org/wikipedia/commons/1/18/Arch_of_victory_alfredton_victoria.jpg","https://upload.wikimedia.org/wikipedia/commons/1/18/Arch_of_victory_alfredton_victoria.jpg")</f>
        <v>https://upload.wikimedia.org/wikipedia/commons/1/18/Arch_of_victory_alfredton_victoria.jpg</v>
      </c>
      <c r="E12" s="3" t="s">
        <v>51</v>
      </c>
      <c r="F12" s="3" t="s">
        <v>9</v>
      </c>
      <c r="G12" s="3" t="s">
        <v>52</v>
      </c>
    </row>
    <row r="13">
      <c r="A13" s="1" t="s">
        <v>53</v>
      </c>
      <c r="B13" s="2" t="str">
        <f>HYPERLINK("https://en.wikipedia.org/wiki/ABC_South_West_Victoria","https://en.wikipedia.org/wiki/ABC_South_West_Victoria")</f>
        <v>https://en.wikipedia.org/wiki/ABC_South_West_Victoria</v>
      </c>
      <c r="C13" s="3" t="s">
        <v>54</v>
      </c>
      <c r="D13" s="2" t="str">
        <f>HYPERLINK("https://upload.wikimedia.org/wikipedia/commons/9/9f/Radio_svg_icon.svg","https://upload.wikimedia.org/wikipedia/commons/9/9f/Radio_svg_icon.svg")</f>
        <v>https://upload.wikimedia.org/wikipedia/commons/9/9f/Radio_svg_icon.svg</v>
      </c>
      <c r="E13" s="3" t="s">
        <v>55</v>
      </c>
      <c r="F13" s="3" t="s">
        <v>9</v>
      </c>
      <c r="G13" s="3" t="s">
        <v>56</v>
      </c>
    </row>
    <row r="14">
      <c r="A14" s="1" t="s">
        <v>57</v>
      </c>
      <c r="B14" s="7" t="s">
        <v>58</v>
      </c>
      <c r="C14" s="6" t="s">
        <v>59</v>
      </c>
      <c r="D14" s="7" t="s">
        <v>60</v>
      </c>
      <c r="E14" s="6" t="s">
        <v>61</v>
      </c>
      <c r="F14" s="3" t="s">
        <v>9</v>
      </c>
      <c r="G14" s="3" t="s">
        <v>62</v>
      </c>
    </row>
    <row r="15">
      <c r="A15" s="1" t="s">
        <v>63</v>
      </c>
      <c r="B15" s="2" t="str">
        <f>HYPERLINK("https://en.wikipedia.org/wiki/Viewbank,_Victoria","https://en.wikipedia.org/wiki/Viewbank,_Victoria")</f>
        <v>https://en.wikipedia.org/wiki/Viewbank,_Victoria</v>
      </c>
      <c r="C15" s="3" t="s">
        <v>64</v>
      </c>
      <c r="D15" s="2" t="str">
        <f>HYPERLINK("https://upload.wikimedia.org/wikipedia/en/c/c3/Viewbank_College_Logo.png","https://upload.wikimedia.org/wikipedia/en/c/c3/Viewbank_College_Logo.png")</f>
        <v>https://upload.wikimedia.org/wikipedia/en/c/c3/Viewbank_College_Logo.png</v>
      </c>
      <c r="E15" s="3" t="s">
        <v>65</v>
      </c>
      <c r="F15" s="3" t="s">
        <v>9</v>
      </c>
      <c r="G15" s="3" t="s">
        <v>66</v>
      </c>
    </row>
    <row r="16">
      <c r="A16" s="1" t="s">
        <v>67</v>
      </c>
      <c r="B16" s="2" t="str">
        <f>HYPERLINK("https://en.wikipedia.org/wiki/Heidelberg_Heights,_Victoria","https://en.wikipedia.org/wiki/Heidelberg_Heights,_Victoria")</f>
        <v>https://en.wikipedia.org/wiki/Heidelberg_Heights,_Victoria</v>
      </c>
      <c r="C16" s="3" t="s">
        <v>68</v>
      </c>
      <c r="D16" s="2" t="str">
        <f t="shared" ref="D16:D17" si="1">HYPERLINK("https://upload.wikimedia.org/wikipedia/commons/2/2c/Victoria_locator-MJC.png","https://upload.wikimedia.org/wikipedia/commons/2/2c/Victoria_locator-MJC.png")</f>
        <v>https://upload.wikimedia.org/wikipedia/commons/2/2c/Victoria_locator-MJC.png</v>
      </c>
      <c r="E16" s="3" t="s">
        <v>69</v>
      </c>
      <c r="F16" s="3" t="s">
        <v>9</v>
      </c>
      <c r="G16" s="3" t="s">
        <v>70</v>
      </c>
    </row>
    <row r="17">
      <c r="A17" s="1" t="s">
        <v>71</v>
      </c>
      <c r="B17" s="2" t="str">
        <f>HYPERLINK("https://en.wikipedia.org/wiki/Yallambie,_Victoria","https://en.wikipedia.org/wiki/Yallambie,_Victoria")</f>
        <v>https://en.wikipedia.org/wiki/Yallambie,_Victoria</v>
      </c>
      <c r="C17" s="3" t="s">
        <v>72</v>
      </c>
      <c r="D17" s="2" t="str">
        <f t="shared" si="1"/>
        <v>https://upload.wikimedia.org/wikipedia/commons/2/2c/Victoria_locator-MJC.png</v>
      </c>
      <c r="E17" s="3" t="s">
        <v>73</v>
      </c>
      <c r="F17" s="3" t="s">
        <v>9</v>
      </c>
      <c r="G17" s="3" t="s">
        <v>70</v>
      </c>
    </row>
    <row r="18">
      <c r="A18" s="1" t="s">
        <v>74</v>
      </c>
      <c r="B18" s="2" t="str">
        <f>HYPERLINK("https://en.wikipedia.org/wiki/Winton,_Victoria","https://en.wikipedia.org/wiki/Winton,_Victoria")</f>
        <v>https://en.wikipedia.org/wiki/Winton,_Victoria</v>
      </c>
      <c r="C18" s="3" t="s">
        <v>75</v>
      </c>
      <c r="D18" s="2" t="str">
        <f>HYPERLINK("https://upload.wikimedia.org/wikipedia/commons/f/ff/VIC_in_Australia_map.png","https://upload.wikimedia.org/wikipedia/commons/f/ff/VIC_in_Australia_map.png")</f>
        <v>https://upload.wikimedia.org/wikipedia/commons/f/ff/VIC_in_Australia_map.png</v>
      </c>
      <c r="E18" s="3" t="s">
        <v>76</v>
      </c>
      <c r="F18" s="3" t="s">
        <v>9</v>
      </c>
      <c r="G18" s="3" t="s">
        <v>77</v>
      </c>
    </row>
    <row r="19">
      <c r="A19" s="1" t="s">
        <v>78</v>
      </c>
      <c r="B19" s="3" t="s">
        <v>36</v>
      </c>
      <c r="C19" s="3" t="s">
        <v>36</v>
      </c>
      <c r="D19" s="3" t="s">
        <v>36</v>
      </c>
      <c r="E19" s="3" t="s">
        <v>36</v>
      </c>
      <c r="F19" s="3" t="s">
        <v>36</v>
      </c>
      <c r="G19" s="3" t="s">
        <v>36</v>
      </c>
    </row>
    <row r="20">
      <c r="A20" s="1" t="s">
        <v>79</v>
      </c>
      <c r="B20" s="2" t="str">
        <f>HYPERLINK("https://en.wikipedia.org/wiki/Devenish,_Victoria","https://en.wikipedia.org/wiki/Devenish,_Victoria")</f>
        <v>https://en.wikipedia.org/wiki/Devenish,_Victoria</v>
      </c>
      <c r="C20" s="3" t="s">
        <v>80</v>
      </c>
      <c r="D20" s="2" t="str">
        <f>HYPERLINK("https://upload.wikimedia.org/wikipedia/commons/2/2b/Devenish_Main_Street_002.JPG","https://upload.wikimedia.org/wikipedia/commons/2/2b/Devenish_Main_Street_002.JPG")</f>
        <v>https://upload.wikimedia.org/wikipedia/commons/2/2b/Devenish_Main_Street_002.JPG</v>
      </c>
      <c r="E20" s="3" t="s">
        <v>81</v>
      </c>
      <c r="F20" s="3" t="s">
        <v>9</v>
      </c>
      <c r="G20" s="3" t="s">
        <v>82</v>
      </c>
    </row>
    <row r="21">
      <c r="A21" s="1" t="s">
        <v>83</v>
      </c>
      <c r="B21" s="2" t="str">
        <f>HYPERLINK("https://en.wikipedia.org/wiki/Goorambat,_Victoria","https://en.wikipedia.org/wiki/Goorambat,_Victoria")</f>
        <v>https://en.wikipedia.org/wiki/Goorambat,_Victoria</v>
      </c>
      <c r="C21" s="3" t="s">
        <v>84</v>
      </c>
      <c r="D21" s="2" t="str">
        <f>HYPERLINK("https://upload.wikimedia.org/wikipedia/commons/9/90/GoorambatRailwayHotel.JPG","https://upload.wikimedia.org/wikipedia/commons/9/90/GoorambatRailwayHotel.JPG")</f>
        <v>https://upload.wikimedia.org/wikipedia/commons/9/90/GoorambatRailwayHotel.JPG</v>
      </c>
      <c r="E21" s="3" t="s">
        <v>85</v>
      </c>
      <c r="F21" s="3" t="s">
        <v>9</v>
      </c>
      <c r="G21" s="3" t="s">
        <v>86</v>
      </c>
    </row>
    <row r="22">
      <c r="A22" s="1" t="s">
        <v>87</v>
      </c>
      <c r="B22" s="2" t="str">
        <f>HYPERLINK("https://en.wikipedia.org/wiki/Aberfeldy,_Victoria","https://en.wikipedia.org/wiki/Aberfeldy,_Victoria")</f>
        <v>https://en.wikipedia.org/wiki/Aberfeldy,_Victoria</v>
      </c>
      <c r="C22" s="3" t="s">
        <v>88</v>
      </c>
      <c r="D22" s="2" t="str">
        <f>HYPERLINK("https://upload.wikimedia.org/wikipedia/commons/6/60/BigBellHotel2009.jpg","https://upload.wikimedia.org/wikipedia/commons/6/60/BigBellHotel2009.jpg")</f>
        <v>https://upload.wikimedia.org/wikipedia/commons/6/60/BigBellHotel2009.jpg</v>
      </c>
      <c r="E22" s="3" t="s">
        <v>89</v>
      </c>
      <c r="F22" s="3" t="s">
        <v>9</v>
      </c>
      <c r="G22" s="3" t="s">
        <v>90</v>
      </c>
    </row>
    <row r="23">
      <c r="A23" s="1" t="s">
        <v>91</v>
      </c>
      <c r="B23" s="2" t="str">
        <f>HYPERLINK("https://en.wikipedia.org/wiki/Athlone,_Victoria","https://en.wikipedia.org/wiki/Athlone,_Victoria")</f>
        <v>https://en.wikipedia.org/wiki/Athlone,_Victoria</v>
      </c>
      <c r="C23" s="3" t="s">
        <v>92</v>
      </c>
      <c r="D23" s="2" t="str">
        <f t="shared" ref="D23:D25" si="2">HYPERLINK("https://upload.wikimedia.org/wikipedia/commons/f/ff/VIC_in_Australia_map.png","https://upload.wikimedia.org/wikipedia/commons/f/ff/VIC_in_Australia_map.png")</f>
        <v>https://upload.wikimedia.org/wikipedia/commons/f/ff/VIC_in_Australia_map.png</v>
      </c>
      <c r="E23" s="3" t="s">
        <v>93</v>
      </c>
      <c r="F23" s="3" t="s">
        <v>9</v>
      </c>
      <c r="G23" s="3" t="s">
        <v>94</v>
      </c>
    </row>
    <row r="24">
      <c r="A24" s="1" t="s">
        <v>95</v>
      </c>
      <c r="B24" s="2" t="str">
        <f>HYPERLINK("https://en.wikipedia.org/wiki/Buln_Buln,_Victoria","https://en.wikipedia.org/wiki/Buln_Buln,_Victoria")</f>
        <v>https://en.wikipedia.org/wiki/Buln_Buln,_Victoria</v>
      </c>
      <c r="C24" s="3" t="s">
        <v>96</v>
      </c>
      <c r="D24" s="2" t="str">
        <f t="shared" si="2"/>
        <v>https://upload.wikimedia.org/wikipedia/commons/f/ff/VIC_in_Australia_map.png</v>
      </c>
      <c r="E24" s="3" t="s">
        <v>97</v>
      </c>
      <c r="F24" s="3" t="s">
        <v>9</v>
      </c>
      <c r="G24" s="3" t="s">
        <v>94</v>
      </c>
    </row>
    <row r="25">
      <c r="A25" s="1" t="s">
        <v>98</v>
      </c>
      <c r="B25" s="2" t="str">
        <f>HYPERLINK("https://en.wikipedia.org/wiki/Darnum,_Victoria","https://en.wikipedia.org/wiki/Darnum,_Victoria")</f>
        <v>https://en.wikipedia.org/wiki/Darnum,_Victoria</v>
      </c>
      <c r="C25" s="3" t="s">
        <v>99</v>
      </c>
      <c r="D25" s="2" t="str">
        <f t="shared" si="2"/>
        <v>https://upload.wikimedia.org/wikipedia/commons/f/ff/VIC_in_Australia_map.png</v>
      </c>
      <c r="E25" s="3" t="s">
        <v>100</v>
      </c>
      <c r="F25" s="3" t="s">
        <v>9</v>
      </c>
      <c r="G25" s="3" t="s">
        <v>94</v>
      </c>
    </row>
    <row r="26">
      <c r="A26" s="1" t="s">
        <v>101</v>
      </c>
      <c r="B26" s="2" t="str">
        <f>HYPERLINK("https://en.wikipedia.org/wiki/Brighton_East,_Victoria","https://en.wikipedia.org/wiki/Brighton_East,_Victoria")</f>
        <v>https://en.wikipedia.org/wiki/Brighton_East,_Victoria</v>
      </c>
      <c r="C26" s="3" t="s">
        <v>102</v>
      </c>
      <c r="D26" s="2" t="str">
        <f>HYPERLINK("https://upload.wikimedia.org/wikipedia/commons/2/2c/Victoria_locator-MJC.png","https://upload.wikimedia.org/wikipedia/commons/2/2c/Victoria_locator-MJC.png")</f>
        <v>https://upload.wikimedia.org/wikipedia/commons/2/2c/Victoria_locator-MJC.png</v>
      </c>
      <c r="E26" s="3" t="s">
        <v>103</v>
      </c>
      <c r="F26" s="3" t="s">
        <v>9</v>
      </c>
      <c r="G26" s="3" t="s">
        <v>104</v>
      </c>
    </row>
    <row r="27">
      <c r="A27" s="1" t="s">
        <v>105</v>
      </c>
      <c r="B27" s="2" t="str">
        <f>HYPERLINK("https://en.wikipedia.org/wiki/Sandringham,_Victoria","https://en.wikipedia.org/wiki/Sandringham,_Victoria")</f>
        <v>https://en.wikipedia.org/wiki/Sandringham,_Victoria</v>
      </c>
      <c r="C27" s="3" t="s">
        <v>106</v>
      </c>
      <c r="D27" s="2" t="str">
        <f>HYPERLINK("https://upload.wikimedia.org/wikipedia/commons/8/87/Sandringham.jpg","https://upload.wikimedia.org/wikipedia/commons/8/87/Sandringham.jpg")</f>
        <v>https://upload.wikimedia.org/wikipedia/commons/8/87/Sandringham.jpg</v>
      </c>
      <c r="E27" s="3" t="s">
        <v>107</v>
      </c>
      <c r="F27" s="3" t="s">
        <v>9</v>
      </c>
      <c r="G27" s="3" t="s">
        <v>108</v>
      </c>
    </row>
    <row r="28">
      <c r="A28" s="1" t="s">
        <v>109</v>
      </c>
      <c r="B28" s="2" t="str">
        <f>HYPERLINK("https://en.wikipedia.org/wiki/Moorabbin,_Victoria","https://en.wikipedia.org/wiki/Moorabbin,_Victoria")</f>
        <v>https://en.wikipedia.org/wiki/Moorabbin,_Victoria</v>
      </c>
      <c r="C28" s="3" t="s">
        <v>110</v>
      </c>
      <c r="D28" s="2" t="str">
        <f>HYPERLINK("https://upload.wikimedia.org/wikipedia/commons/4/45/Moorabbin.JPG","https://upload.wikimedia.org/wikipedia/commons/4/45/Moorabbin.JPG")</f>
        <v>https://upload.wikimedia.org/wikipedia/commons/4/45/Moorabbin.JPG</v>
      </c>
      <c r="E28" s="3" t="s">
        <v>111</v>
      </c>
      <c r="F28" s="3" t="s">
        <v>9</v>
      </c>
      <c r="G28" s="3" t="s">
        <v>112</v>
      </c>
    </row>
    <row r="29">
      <c r="A29" s="1" t="s">
        <v>113</v>
      </c>
      <c r="B29" s="2" t="str">
        <f>HYPERLINK("https://en.wikipedia.org/wiki/Mordialloc,_Victoria","https://en.wikipedia.org/wiki/Mordialloc,_Victoria")</f>
        <v>https://en.wikipedia.org/wiki/Mordialloc,_Victoria</v>
      </c>
      <c r="C29" s="3" t="s">
        <v>114</v>
      </c>
      <c r="D29" s="2" t="str">
        <f>HYPERLINK("https://upload.wikimedia.org/wikipedia/en/0/0e/Mordialloc_Creek2.jpg","https://upload.wikimedia.org/wikipedia/en/0/0e/Mordialloc_Creek2.jpg")</f>
        <v>https://upload.wikimedia.org/wikipedia/en/0/0e/Mordialloc_Creek2.jpg</v>
      </c>
      <c r="E29" s="3" t="s">
        <v>115</v>
      </c>
      <c r="F29" s="3" t="s">
        <v>9</v>
      </c>
      <c r="G29" s="3" t="s">
        <v>116</v>
      </c>
    </row>
    <row r="30">
      <c r="A30" s="1" t="s">
        <v>117</v>
      </c>
      <c r="B30" s="2" t="str">
        <f>HYPERLINK("https://en.wikipedia.org/wiki/Baddaginnie,_Victoria","https://en.wikipedia.org/wiki/Baddaginnie,_Victoria")</f>
        <v>https://en.wikipedia.org/wiki/Baddaginnie,_Victoria</v>
      </c>
      <c r="C30" s="3" t="s">
        <v>118</v>
      </c>
      <c r="D30" s="2" t="str">
        <f>HYPERLINK("https://upload.wikimedia.org/wikipedia/commons/f/fe/BadaginnieShop.JPG","https://upload.wikimedia.org/wikipedia/commons/f/fe/BadaginnieShop.JPG")</f>
        <v>https://upload.wikimedia.org/wikipedia/commons/f/fe/BadaginnieShop.JPG</v>
      </c>
      <c r="E30" s="3" t="s">
        <v>119</v>
      </c>
      <c r="F30" s="3" t="s">
        <v>9</v>
      </c>
      <c r="G30" s="3" t="s">
        <v>120</v>
      </c>
    </row>
    <row r="31">
      <c r="A31" s="1" t="s">
        <v>74</v>
      </c>
      <c r="B31" s="2" t="str">
        <f>HYPERLINK("https://en.wikipedia.org/wiki/Winton,_Victoria","https://en.wikipedia.org/wiki/Winton,_Victoria")</f>
        <v>https://en.wikipedia.org/wiki/Winton,_Victoria</v>
      </c>
      <c r="C31" s="3" t="s">
        <v>75</v>
      </c>
      <c r="D31" s="2" t="str">
        <f>HYPERLINK("https://upload.wikimedia.org/wikipedia/commons/f/ff/VIC_in_Australia_map.png","https://upload.wikimedia.org/wikipedia/commons/f/ff/VIC_in_Australia_map.png")</f>
        <v>https://upload.wikimedia.org/wikipedia/commons/f/ff/VIC_in_Australia_map.png</v>
      </c>
      <c r="E31" s="3" t="s">
        <v>76</v>
      </c>
      <c r="F31" s="3" t="s">
        <v>9</v>
      </c>
      <c r="G31" s="3" t="s">
        <v>77</v>
      </c>
    </row>
    <row r="32">
      <c r="A32" s="1" t="s">
        <v>79</v>
      </c>
      <c r="B32" s="2" t="str">
        <f>HYPERLINK("https://en.wikipedia.org/wiki/Devenish,_Victoria","https://en.wikipedia.org/wiki/Devenish,_Victoria")</f>
        <v>https://en.wikipedia.org/wiki/Devenish,_Victoria</v>
      </c>
      <c r="C32" s="3" t="s">
        <v>80</v>
      </c>
      <c r="D32" s="2" t="str">
        <f>HYPERLINK("https://upload.wikimedia.org/wikipedia/commons/2/2b/Devenish_Main_Street_002.JPG","https://upload.wikimedia.org/wikipedia/commons/2/2b/Devenish_Main_Street_002.JPG")</f>
        <v>https://upload.wikimedia.org/wikipedia/commons/2/2b/Devenish_Main_Street_002.JPG</v>
      </c>
      <c r="E32" s="3" t="s">
        <v>81</v>
      </c>
      <c r="F32" s="3" t="s">
        <v>9</v>
      </c>
      <c r="G32" s="3" t="s">
        <v>82</v>
      </c>
    </row>
    <row r="33">
      <c r="A33" s="1" t="s">
        <v>83</v>
      </c>
      <c r="B33" s="2" t="str">
        <f>HYPERLINK("https://en.wikipedia.org/wiki/Goorambat,_Victoria","https://en.wikipedia.org/wiki/Goorambat,_Victoria")</f>
        <v>https://en.wikipedia.org/wiki/Goorambat,_Victoria</v>
      </c>
      <c r="C33" s="3" t="s">
        <v>84</v>
      </c>
      <c r="D33" s="2" t="str">
        <f>HYPERLINK("https://upload.wikimedia.org/wikipedia/commons/9/90/GoorambatRailwayHotel.JPG","https://upload.wikimedia.org/wikipedia/commons/9/90/GoorambatRailwayHotel.JPG")</f>
        <v>https://upload.wikimedia.org/wikipedia/commons/9/90/GoorambatRailwayHotel.JPG</v>
      </c>
      <c r="E33" s="3" t="s">
        <v>85</v>
      </c>
      <c r="F33" s="3" t="s">
        <v>9</v>
      </c>
      <c r="G33" s="3" t="s">
        <v>86</v>
      </c>
    </row>
    <row r="34">
      <c r="A34" s="1" t="s">
        <v>121</v>
      </c>
      <c r="B34" s="2" t="str">
        <f>HYPERLINK("https://en.wikipedia.org/wiki/Balwyn,_Victoria","https://en.wikipedia.org/wiki/Balwyn,_Victoria")</f>
        <v>https://en.wikipedia.org/wiki/Balwyn,_Victoria</v>
      </c>
      <c r="C34" s="3" t="s">
        <v>122</v>
      </c>
      <c r="D34"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34" s="3" t="s">
        <v>123</v>
      </c>
      <c r="F34" s="3" t="s">
        <v>9</v>
      </c>
      <c r="G34" s="3" t="s">
        <v>124</v>
      </c>
    </row>
    <row r="35">
      <c r="A35" s="1" t="s">
        <v>125</v>
      </c>
      <c r="B35" s="2" t="str">
        <f>HYPERLINK("https://en.wikipedia.org/wiki/Glen_Iris,_Victoria","https://en.wikipedia.org/wiki/Glen_Iris,_Victoria")</f>
        <v>https://en.wikipedia.org/wiki/Glen_Iris,_Victoria</v>
      </c>
      <c r="C35" s="3" t="s">
        <v>126</v>
      </c>
      <c r="D35" s="2" t="str">
        <f>HYPERLINK("https://upload.wikimedia.org/wikipedia/commons/1/18/Glen_Iris.jpg","https://upload.wikimedia.org/wikipedia/commons/1/18/Glen_Iris.jpg")</f>
        <v>https://upload.wikimedia.org/wikipedia/commons/1/18/Glen_Iris.jpg</v>
      </c>
      <c r="E35" s="3" t="s">
        <v>127</v>
      </c>
      <c r="F35" s="3" t="s">
        <v>9</v>
      </c>
      <c r="G35" s="3" t="s">
        <v>128</v>
      </c>
    </row>
    <row r="36">
      <c r="A36" s="1" t="s">
        <v>129</v>
      </c>
      <c r="B36" s="2" t="str">
        <f>HYPERLINK("https://en.wikipedia.org/wiki/Hawthorn_East,_Victoria","https://en.wikipedia.org/wiki/Hawthorn_East,_Victoria")</f>
        <v>https://en.wikipedia.org/wiki/Hawthorn_East,_Victoria</v>
      </c>
      <c r="C36" s="3" t="s">
        <v>130</v>
      </c>
      <c r="D36"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36" s="3" t="s">
        <v>131</v>
      </c>
      <c r="F36" s="3" t="s">
        <v>9</v>
      </c>
      <c r="G36" s="3" t="s">
        <v>124</v>
      </c>
    </row>
    <row r="37">
      <c r="A37" s="1" t="s">
        <v>132</v>
      </c>
      <c r="B37" s="2" t="str">
        <f>HYPERLINK("https://en.wikipedia.org/wiki/Kew_East,_Victoria","https://en.wikipedia.org/wiki/Kew_East,_Victoria")</f>
        <v>https://en.wikipedia.org/wiki/Kew_East,_Victoria</v>
      </c>
      <c r="C37" s="3" t="s">
        <v>133</v>
      </c>
      <c r="D37" s="2" t="str">
        <f>HYPERLINK("https://upload.wikimedia.org/wikipedia/commons/e/e6/Eastern_Freeway_Belford_St.jpg","https://upload.wikimedia.org/wikipedia/commons/e/e6/Eastern_Freeway_Belford_St.jpg")</f>
        <v>https://upload.wikimedia.org/wikipedia/commons/e/e6/Eastern_Freeway_Belford_St.jpg</v>
      </c>
      <c r="E37" s="3" t="s">
        <v>134</v>
      </c>
      <c r="F37" s="3" t="s">
        <v>9</v>
      </c>
      <c r="G37" s="3" t="s">
        <v>135</v>
      </c>
    </row>
    <row r="38">
      <c r="A38" s="1" t="s">
        <v>136</v>
      </c>
      <c r="B38" s="2" t="str">
        <f>HYPERLINK("https://en.wikipedia.org/wiki/Albion,_Victoria","https://en.wikipedia.org/wiki/Albion,_Victoria")</f>
        <v>https://en.wikipedia.org/wiki/Albion,_Victoria</v>
      </c>
      <c r="C38" s="3" t="s">
        <v>137</v>
      </c>
      <c r="D38" s="2" t="str">
        <f>HYPERLINK("https://upload.wikimedia.org/wikipedia/commons/4/48/Darter_on_Kororoit_Creek%2C_Albion.jpg","https://upload.wikimedia.org/wikipedia/commons/4/48/Darter_on_Kororoit_Creek%2C_Albion.jpg")</f>
        <v>https://upload.wikimedia.org/wikipedia/commons/4/48/Darter_on_Kororoit_Creek%2C_Albion.jpg</v>
      </c>
      <c r="E38" s="3" t="s">
        <v>138</v>
      </c>
      <c r="F38" s="3" t="s">
        <v>9</v>
      </c>
      <c r="G38" s="3" t="s">
        <v>139</v>
      </c>
    </row>
    <row r="39">
      <c r="A39" s="1" t="s">
        <v>140</v>
      </c>
      <c r="B39" s="2" t="str">
        <f>HYPERLINK("https://en.wikipedia.org/wiki/Sunshine_North,_Victoria","https://en.wikipedia.org/wiki/Sunshine_North,_Victoria")</f>
        <v>https://en.wikipedia.org/wiki/Sunshine_North,_Victoria</v>
      </c>
      <c r="C39" s="3" t="s">
        <v>141</v>
      </c>
      <c r="D39" s="2" t="str">
        <f>HYPERLINK("https://upload.wikimedia.org/wikipedia/commons/9/9c/Maribyrnong_River_Trail.jpg","https://upload.wikimedia.org/wikipedia/commons/9/9c/Maribyrnong_River_Trail.jpg")</f>
        <v>https://upload.wikimedia.org/wikipedia/commons/9/9c/Maribyrnong_River_Trail.jpg</v>
      </c>
      <c r="E39" s="3" t="s">
        <v>142</v>
      </c>
      <c r="F39" s="3" t="s">
        <v>9</v>
      </c>
      <c r="G39" s="3" t="s">
        <v>143</v>
      </c>
    </row>
    <row r="40">
      <c r="A40" s="1" t="s">
        <v>144</v>
      </c>
      <c r="B40" s="2" t="str">
        <f>HYPERLINK("https://en.wikipedia.org/wiki/Kealba,_Victoria","https://en.wikipedia.org/wiki/Kealba,_Victoria")</f>
        <v>https://en.wikipedia.org/wiki/Kealba,_Victoria</v>
      </c>
      <c r="C40" s="3" t="s">
        <v>145</v>
      </c>
      <c r="D40"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40" s="3" t="s">
        <v>146</v>
      </c>
      <c r="F40" s="3" t="s">
        <v>9</v>
      </c>
      <c r="G40" s="3" t="s">
        <v>124</v>
      </c>
    </row>
    <row r="41">
      <c r="A41" s="1" t="s">
        <v>147</v>
      </c>
      <c r="B41" s="2" t="str">
        <f>HYPERLINK("https://en.wikipedia.org/wiki/Delahey,_Victoria","https://en.wikipedia.org/wiki/Delahey,_Victoria")</f>
        <v>https://en.wikipedia.org/wiki/Delahey,_Victoria</v>
      </c>
      <c r="C41" s="3" t="s">
        <v>148</v>
      </c>
      <c r="D41" s="2" t="str">
        <f>HYPERLINK("https://upload.wikimedia.org/wikipedia/commons/2/2c/Victoria_locator-MJC.png","https://upload.wikimedia.org/wikipedia/commons/2/2c/Victoria_locator-MJC.png")</f>
        <v>https://upload.wikimedia.org/wikipedia/commons/2/2c/Victoria_locator-MJC.png</v>
      </c>
      <c r="E41" s="3" t="s">
        <v>149</v>
      </c>
      <c r="F41" s="3" t="s">
        <v>9</v>
      </c>
      <c r="G41" s="3" t="s">
        <v>70</v>
      </c>
    </row>
    <row r="42">
      <c r="A42" s="1" t="s">
        <v>150</v>
      </c>
      <c r="B42" s="2" t="str">
        <f>HYPERLINK("https://en.wikipedia.org/wiki/Ballapur,_Victoria","https://en.wikipedia.org/wiki/Ballapur,_Victoria")</f>
        <v>https://en.wikipedia.org/wiki/Ballapur,_Victoria</v>
      </c>
      <c r="C42" s="3" t="s">
        <v>151</v>
      </c>
      <c r="D42" s="2" t="str">
        <f t="shared" ref="D42:D43" si="3">HYPERLINK("https://upload.wikimedia.org/wikipedia/commons/2/20/Australia_Victoria_Buloke_Shire_location_map.svg","https://upload.wikimedia.org/wikipedia/commons/2/20/Australia_Victoria_Buloke_Shire_location_map.svg")</f>
        <v>https://upload.wikimedia.org/wikipedia/commons/2/20/Australia_Victoria_Buloke_Shire_location_map.svg</v>
      </c>
      <c r="E42" s="3" t="s">
        <v>152</v>
      </c>
      <c r="F42" s="3" t="s">
        <v>9</v>
      </c>
      <c r="G42" s="3" t="s">
        <v>153</v>
      </c>
    </row>
    <row r="43">
      <c r="A43" s="1" t="s">
        <v>154</v>
      </c>
      <c r="B43" s="2" t="str">
        <f>HYPERLINK("https://en.wikipedia.org/wiki/Banyan,_Victoria","https://en.wikipedia.org/wiki/Banyan,_Victoria")</f>
        <v>https://en.wikipedia.org/wiki/Banyan,_Victoria</v>
      </c>
      <c r="C43" s="3" t="s">
        <v>155</v>
      </c>
      <c r="D43" s="2" t="str">
        <f t="shared" si="3"/>
        <v>https://upload.wikimedia.org/wikipedia/commons/2/20/Australia_Victoria_Buloke_Shire_location_map.svg</v>
      </c>
      <c r="E43" s="3" t="s">
        <v>156</v>
      </c>
      <c r="F43" s="3" t="s">
        <v>9</v>
      </c>
      <c r="G43" s="3" t="s">
        <v>153</v>
      </c>
    </row>
    <row r="44">
      <c r="A44" s="1" t="s">
        <v>157</v>
      </c>
      <c r="B44" s="2" t="str">
        <f>HYPERLINK("https://en.wikipedia.org/wiki/Boigbeat,_Victoria","https://en.wikipedia.org/wiki/Boigbeat,_Victoria")</f>
        <v>https://en.wikipedia.org/wiki/Boigbeat,_Victoria</v>
      </c>
      <c r="C44" s="3" t="s">
        <v>158</v>
      </c>
      <c r="D44" s="2" t="str">
        <f t="shared" ref="D44:D45" si="4">HYPERLINK("https://upload.wikimedia.org/wikipedia/commons/f/ff/VIC_in_Australia_map.png","https://upload.wikimedia.org/wikipedia/commons/f/ff/VIC_in_Australia_map.png")</f>
        <v>https://upload.wikimedia.org/wikipedia/commons/f/ff/VIC_in_Australia_map.png</v>
      </c>
      <c r="E44" s="3" t="s">
        <v>159</v>
      </c>
      <c r="F44" s="3" t="s">
        <v>9</v>
      </c>
      <c r="G44" s="3" t="s">
        <v>160</v>
      </c>
    </row>
    <row r="45">
      <c r="A45" s="1" t="s">
        <v>161</v>
      </c>
      <c r="B45" s="2" t="str">
        <f>HYPERLINK("https://en.wikipedia.org/wiki/Bimbourie,_Victoria","https://en.wikipedia.org/wiki/Bimbourie,_Victoria")</f>
        <v>https://en.wikipedia.org/wiki/Bimbourie,_Victoria</v>
      </c>
      <c r="C45" s="3" t="s">
        <v>162</v>
      </c>
      <c r="D45" s="2" t="str">
        <f t="shared" si="4"/>
        <v>https://upload.wikimedia.org/wikipedia/commons/f/ff/VIC_in_Australia_map.png</v>
      </c>
      <c r="E45" s="3" t="s">
        <v>163</v>
      </c>
      <c r="F45" s="3" t="s">
        <v>9</v>
      </c>
      <c r="G45" s="3" t="s">
        <v>160</v>
      </c>
    </row>
    <row r="46">
      <c r="A46" s="1" t="s">
        <v>164</v>
      </c>
      <c r="B46" s="2" t="str">
        <f>HYPERLINK("https://en.wikipedia.org/wiki/Lockington,_Victoria","https://en.wikipedia.org/wiki/Lockington,_Victoria")</f>
        <v>https://en.wikipedia.org/wiki/Lockington,_Victoria</v>
      </c>
      <c r="C46" s="3" t="s">
        <v>165</v>
      </c>
      <c r="D46" s="2" t="str">
        <f>HYPERLINK("https://upload.wikimedia.org/wikipedia/commons/2/21/Lockington_Hotel.JPG","https://upload.wikimedia.org/wikipedia/commons/2/21/Lockington_Hotel.JPG")</f>
        <v>https://upload.wikimedia.org/wikipedia/commons/2/21/Lockington_Hotel.JPG</v>
      </c>
      <c r="E46" s="3" t="s">
        <v>166</v>
      </c>
      <c r="F46" s="3" t="s">
        <v>9</v>
      </c>
      <c r="G46" s="3" t="s">
        <v>167</v>
      </c>
    </row>
    <row r="47">
      <c r="A47" s="1" t="s">
        <v>168</v>
      </c>
      <c r="B47" s="2" t="str">
        <f>HYPERLINK("https://en.wikipedia.org/wiki/County_of_Rodney,_Victoria","https://en.wikipedia.org/wiki/County_of_Rodney,_Victoria")</f>
        <v>https://en.wikipedia.org/wiki/County_of_Rodney,_Victoria</v>
      </c>
      <c r="C47" s="3" t="s">
        <v>169</v>
      </c>
      <c r="D47" s="2" t="str">
        <f>HYPERLINK("https://upload.wikimedia.org/wikipedia/commons/8/8e/Rodney_Victoria.png","https://upload.wikimedia.org/wikipedia/commons/8/8e/Rodney_Victoria.png")</f>
        <v>https://upload.wikimedia.org/wikipedia/commons/8/8e/Rodney_Victoria.png</v>
      </c>
      <c r="E47" s="3" t="s">
        <v>170</v>
      </c>
      <c r="F47" s="3" t="s">
        <v>9</v>
      </c>
      <c r="G47" s="3" t="s">
        <v>171</v>
      </c>
    </row>
    <row r="48">
      <c r="A48" s="1" t="s">
        <v>172</v>
      </c>
      <c r="B48" s="2" t="str">
        <f>HYPERLINK("https://en.wikipedia.org/wiki/Corop,_Victoria","https://en.wikipedia.org/wiki/Corop,_Victoria")</f>
        <v>https://en.wikipedia.org/wiki/Corop,_Victoria</v>
      </c>
      <c r="C48" s="3" t="s">
        <v>173</v>
      </c>
      <c r="D48" s="2" t="str">
        <f>HYPERLINK("https://upload.wikimedia.org/wikipedia/commons/f/f0/CoropGeneralStore.JPG","https://upload.wikimedia.org/wikipedia/commons/f/f0/CoropGeneralStore.JPG")</f>
        <v>https://upload.wikimedia.org/wikipedia/commons/f/f0/CoropGeneralStore.JPG</v>
      </c>
      <c r="E48" s="3" t="s">
        <v>174</v>
      </c>
      <c r="F48" s="3" t="s">
        <v>9</v>
      </c>
      <c r="G48" s="3" t="s">
        <v>175</v>
      </c>
    </row>
    <row r="49">
      <c r="A49" s="1" t="s">
        <v>176</v>
      </c>
      <c r="B49" s="2" t="str">
        <f>HYPERLINK("https://en.wikipedia.org/wiki/Echuca","https://en.wikipedia.org/wiki/Echuca")</f>
        <v>https://en.wikipedia.org/wiki/Echuca</v>
      </c>
      <c r="C49" s="3" t="s">
        <v>177</v>
      </c>
      <c r="D49" s="2" t="str">
        <f>HYPERLINK("https://upload.wikimedia.org/wikipedia/commons/1/19/EchucaCampaspeShireOffice.JPG","https://upload.wikimedia.org/wikipedia/commons/1/19/EchucaCampaspeShireOffice.JPG")</f>
        <v>https://upload.wikimedia.org/wikipedia/commons/1/19/EchucaCampaspeShireOffice.JPG</v>
      </c>
      <c r="E49" s="3" t="s">
        <v>178</v>
      </c>
      <c r="F49" s="3" t="s">
        <v>9</v>
      </c>
      <c r="G49" s="3" t="s">
        <v>179</v>
      </c>
    </row>
    <row r="50">
      <c r="A50" s="1" t="s">
        <v>180</v>
      </c>
      <c r="B50" s="2" t="str">
        <f>HYPERLINK("https://en.wikipedia.org/wiki/Cockatoo,_Victoria","https://en.wikipedia.org/wiki/Cockatoo,_Victoria")</f>
        <v>https://en.wikipedia.org/wiki/Cockatoo,_Victoria</v>
      </c>
      <c r="C50" s="3" t="s">
        <v>181</v>
      </c>
      <c r="D50" s="2" t="str">
        <f>HYPERLINK("https://upload.wikimedia.org/wikipedia/en/d/d0/Bus_stop_on_Bailey_Road%2C_Cockatoo%2C_Victoria%2C_Australia_%282006%29.jpg","https://upload.wikimedia.org/wikipedia/en/d/d0/Bus_stop_on_Bailey_Road%2C_Cockatoo%2C_Victoria%2C_Australia_%282006%29.jpg")</f>
        <v>https://upload.wikimedia.org/wikipedia/en/d/d0/Bus_stop_on_Bailey_Road%2C_Cockatoo%2C_Victoria%2C_Australia_%282006%29.jpg</v>
      </c>
      <c r="E50" s="3" t="s">
        <v>182</v>
      </c>
      <c r="F50" s="3" t="s">
        <v>9</v>
      </c>
      <c r="G50" s="3" t="s">
        <v>183</v>
      </c>
    </row>
    <row r="51">
      <c r="A51" s="1" t="s">
        <v>184</v>
      </c>
      <c r="B51" s="5" t="s">
        <v>185</v>
      </c>
      <c r="C51" s="6" t="s">
        <v>186</v>
      </c>
      <c r="D51" s="5" t="s">
        <v>187</v>
      </c>
      <c r="E51" s="6" t="s">
        <v>188</v>
      </c>
      <c r="F51" s="6" t="s">
        <v>9</v>
      </c>
      <c r="G51" s="3" t="s">
        <v>36</v>
      </c>
    </row>
    <row r="52">
      <c r="A52" s="1" t="s">
        <v>189</v>
      </c>
      <c r="B52" s="2" t="str">
        <f>HYPERLINK("https://en.wikipedia.org/wiki/Bunyip_North,_Victoria","https://en.wikipedia.org/wiki/Bunyip_North,_Victoria")</f>
        <v>https://en.wikipedia.org/wiki/Bunyip_North,_Victoria</v>
      </c>
      <c r="C52" s="3" t="s">
        <v>190</v>
      </c>
      <c r="D52" s="2" t="str">
        <f t="shared" ref="D52:D54" si="5">HYPERLINK("https://upload.wikimedia.org/wikipedia/commons/2/2c/Victoria_locator-MJC.png","https://upload.wikimedia.org/wikipedia/commons/2/2c/Victoria_locator-MJC.png")</f>
        <v>https://upload.wikimedia.org/wikipedia/commons/2/2c/Victoria_locator-MJC.png</v>
      </c>
      <c r="E52" s="3" t="s">
        <v>191</v>
      </c>
      <c r="F52" s="3" t="s">
        <v>9</v>
      </c>
      <c r="G52" s="3" t="s">
        <v>192</v>
      </c>
    </row>
    <row r="53">
      <c r="A53" s="1" t="s">
        <v>193</v>
      </c>
      <c r="B53" s="2" t="str">
        <f>HYPERLINK("https://en.wikipedia.org/wiki/Garfield_North,_Victoria","https://en.wikipedia.org/wiki/Garfield_North,_Victoria")</f>
        <v>https://en.wikipedia.org/wiki/Garfield_North,_Victoria</v>
      </c>
      <c r="C53" s="3" t="s">
        <v>194</v>
      </c>
      <c r="D53" s="2" t="str">
        <f t="shared" si="5"/>
        <v>https://upload.wikimedia.org/wikipedia/commons/2/2c/Victoria_locator-MJC.png</v>
      </c>
      <c r="E53" s="3" t="s">
        <v>195</v>
      </c>
      <c r="F53" s="3" t="s">
        <v>9</v>
      </c>
      <c r="G53" s="3" t="s">
        <v>192</v>
      </c>
    </row>
    <row r="54">
      <c r="A54" s="1" t="s">
        <v>196</v>
      </c>
      <c r="B54" s="2" t="str">
        <f>HYPERLINK("https://en.wikipedia.org/wiki/Clyde_North,_Victoria","https://en.wikipedia.org/wiki/Clyde_North,_Victoria")</f>
        <v>https://en.wikipedia.org/wiki/Clyde_North,_Victoria</v>
      </c>
      <c r="C54" s="3" t="s">
        <v>197</v>
      </c>
      <c r="D54" s="2" t="str">
        <f t="shared" si="5"/>
        <v>https://upload.wikimedia.org/wikipedia/commons/2/2c/Victoria_locator-MJC.png</v>
      </c>
      <c r="E54" s="3" t="s">
        <v>198</v>
      </c>
      <c r="F54" s="3" t="s">
        <v>9</v>
      </c>
      <c r="G54" s="3" t="s">
        <v>199</v>
      </c>
    </row>
    <row r="55">
      <c r="A55" s="1" t="s">
        <v>200</v>
      </c>
      <c r="B55" s="2" t="str">
        <f>HYPERLINK("https://en.wikipedia.org/wiki/Hallam,_Victoria","https://en.wikipedia.org/wiki/Hallam,_Victoria")</f>
        <v>https://en.wikipedia.org/wiki/Hallam,_Victoria</v>
      </c>
      <c r="C55" s="3" t="s">
        <v>201</v>
      </c>
      <c r="D55"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55" s="3" t="s">
        <v>202</v>
      </c>
      <c r="F55" s="3" t="s">
        <v>9</v>
      </c>
      <c r="G55" s="3" t="s">
        <v>124</v>
      </c>
    </row>
    <row r="56">
      <c r="A56" s="1" t="s">
        <v>203</v>
      </c>
      <c r="B56" s="2" t="str">
        <f>HYPERLINK("https://en.wikipedia.org/wiki/Warneet,_Victoria","https://en.wikipedia.org/wiki/Warneet,_Victoria")</f>
        <v>https://en.wikipedia.org/wiki/Warneet,_Victoria</v>
      </c>
      <c r="C56" s="3" t="s">
        <v>204</v>
      </c>
      <c r="D56" s="2" t="str">
        <f>HYPERLINK("https://upload.wikimedia.org/wikipedia/commons/2/20/Warneet_Jetty.jpg","https://upload.wikimedia.org/wikipedia/commons/2/20/Warneet_Jetty.jpg")</f>
        <v>https://upload.wikimedia.org/wikipedia/commons/2/20/Warneet_Jetty.jpg</v>
      </c>
      <c r="E56" s="3" t="s">
        <v>205</v>
      </c>
      <c r="F56" s="3" t="s">
        <v>9</v>
      </c>
      <c r="G56" s="3" t="s">
        <v>206</v>
      </c>
    </row>
    <row r="57">
      <c r="A57" s="1" t="s">
        <v>207</v>
      </c>
      <c r="B57" s="2" t="str">
        <f>HYPERLINK("https://en.wikipedia.org/wiki/Harkaway,_Victoria","https://en.wikipedia.org/wiki/Harkaway,_Victoria")</f>
        <v>https://en.wikipedia.org/wiki/Harkaway,_Victoria</v>
      </c>
      <c r="C57" s="3" t="s">
        <v>208</v>
      </c>
      <c r="D57" s="2" t="str">
        <f>HYPERLINK("https://upload.wikimedia.org/wikipedia/commons/4/4f/Harkaway-aerial.jpg","https://upload.wikimedia.org/wikipedia/commons/4/4f/Harkaway-aerial.jpg")</f>
        <v>https://upload.wikimedia.org/wikipedia/commons/4/4f/Harkaway-aerial.jpg</v>
      </c>
      <c r="E57" s="3" t="s">
        <v>209</v>
      </c>
      <c r="F57" s="3" t="s">
        <v>9</v>
      </c>
      <c r="G57" s="3" t="s">
        <v>210</v>
      </c>
    </row>
    <row r="58">
      <c r="A58" s="1" t="s">
        <v>211</v>
      </c>
      <c r="B58" s="2" t="str">
        <f>HYPERLINK("https://en.wikipedia.org/wiki/Adelaide_Lead,_Victoria","https://en.wikipedia.org/wiki/Adelaide_Lead,_Victoria")</f>
        <v>https://en.wikipedia.org/wiki/Adelaide_Lead,_Victoria</v>
      </c>
      <c r="C58" s="3" t="s">
        <v>212</v>
      </c>
      <c r="D58" s="2" t="str">
        <f>HYPERLINK("https://upload.wikimedia.org/wikipedia/commons/5/57/Ad.Lead_Railway_Station.jpg","https://upload.wikimedia.org/wikipedia/commons/5/57/Ad.Lead_Railway_Station.jpg")</f>
        <v>https://upload.wikimedia.org/wikipedia/commons/5/57/Ad.Lead_Railway_Station.jpg</v>
      </c>
      <c r="E58" s="3" t="s">
        <v>213</v>
      </c>
      <c r="F58" s="3" t="s">
        <v>9</v>
      </c>
      <c r="G58" s="3" t="s">
        <v>214</v>
      </c>
    </row>
    <row r="59">
      <c r="A59" s="1" t="s">
        <v>215</v>
      </c>
      <c r="B59" s="2" t="str">
        <f>HYPERLINK("https://en.wikipedia.org/wiki/Alma,_Victoria","https://en.wikipedia.org/wiki/Alma,_Victoria")</f>
        <v>https://en.wikipedia.org/wiki/Alma,_Victoria</v>
      </c>
      <c r="C59" s="3" t="s">
        <v>216</v>
      </c>
      <c r="D59" s="2" t="str">
        <f>HYPERLINK("https://upload.wikimedia.org/wikipedia/commons/f/ff/VIC_in_Australia_map.png","https://upload.wikimedia.org/wikipedia/commons/f/ff/VIC_in_Australia_map.png")</f>
        <v>https://upload.wikimedia.org/wikipedia/commons/f/ff/VIC_in_Australia_map.png</v>
      </c>
      <c r="E59" s="3" t="s">
        <v>217</v>
      </c>
      <c r="F59" s="3" t="s">
        <v>9</v>
      </c>
      <c r="G59" s="3" t="s">
        <v>218</v>
      </c>
    </row>
    <row r="60">
      <c r="A60" s="1" t="s">
        <v>219</v>
      </c>
      <c r="B60" s="2" t="str">
        <f>HYPERLINK("https://en.wikipedia.org/wiki/Amherst,_Victoria","https://en.wikipedia.org/wiki/Amherst,_Victoria")</f>
        <v>https://en.wikipedia.org/wiki/Amherst,_Victoria</v>
      </c>
      <c r="C60" s="3" t="s">
        <v>220</v>
      </c>
      <c r="D60" s="2" t="str">
        <f>HYPERLINK("https://upload.wikimedia.org/wikipedia/commons/0/05/AmherstCemetery.JPG","https://upload.wikimedia.org/wikipedia/commons/0/05/AmherstCemetery.JPG")</f>
        <v>https://upload.wikimedia.org/wikipedia/commons/0/05/AmherstCemetery.JPG</v>
      </c>
      <c r="E60" s="3" t="s">
        <v>221</v>
      </c>
      <c r="F60" s="3" t="s">
        <v>9</v>
      </c>
      <c r="G60" s="3" t="s">
        <v>222</v>
      </c>
    </row>
    <row r="61">
      <c r="A61" s="1" t="s">
        <v>223</v>
      </c>
      <c r="B61" s="2" t="str">
        <f>HYPERLINK("https://en.wikipedia.org/wiki/Bung_Bong,_Victoria","https://en.wikipedia.org/wiki/Bung_Bong,_Victoria")</f>
        <v>https://en.wikipedia.org/wiki/Bung_Bong,_Victoria</v>
      </c>
      <c r="C61" s="3" t="s">
        <v>224</v>
      </c>
      <c r="D61" s="2" t="str">
        <f t="shared" ref="D61:D62" si="6">HYPERLINK("https://upload.wikimedia.org/wikipedia/commons/f/ff/VIC_in_Australia_map.png","https://upload.wikimedia.org/wikipedia/commons/f/ff/VIC_in_Australia_map.png")</f>
        <v>https://upload.wikimedia.org/wikipedia/commons/f/ff/VIC_in_Australia_map.png</v>
      </c>
      <c r="E61" s="3" t="s">
        <v>225</v>
      </c>
      <c r="F61" s="3" t="s">
        <v>9</v>
      </c>
      <c r="G61" s="3" t="s">
        <v>218</v>
      </c>
    </row>
    <row r="62">
      <c r="A62" s="1" t="s">
        <v>226</v>
      </c>
      <c r="B62" s="2" t="str">
        <f>HYPERLINK("https://en.wikipedia.org/wiki/Alvie,_Victoria","https://en.wikipedia.org/wiki/Alvie,_Victoria")</f>
        <v>https://en.wikipedia.org/wiki/Alvie,_Victoria</v>
      </c>
      <c r="C62" s="3" t="s">
        <v>227</v>
      </c>
      <c r="D62" s="2" t="str">
        <f t="shared" si="6"/>
        <v>https://upload.wikimedia.org/wikipedia/commons/f/ff/VIC_in_Australia_map.png</v>
      </c>
      <c r="E62" s="3" t="s">
        <v>228</v>
      </c>
      <c r="F62" s="3" t="s">
        <v>9</v>
      </c>
      <c r="G62" s="3" t="s">
        <v>229</v>
      </c>
    </row>
    <row r="63">
      <c r="A63" s="1" t="s">
        <v>230</v>
      </c>
      <c r="B63" s="2" t="str">
        <f>HYPERLINK("https://en.wikipedia.org/wiki/Apollo_Bay","https://en.wikipedia.org/wiki/Apollo_Bay")</f>
        <v>https://en.wikipedia.org/wiki/Apollo_Bay</v>
      </c>
      <c r="C63" s="3" t="s">
        <v>231</v>
      </c>
      <c r="D63" s="2" t="str">
        <f>HYPERLINK("https://upload.wikimedia.org/wikipedia/commons/5/5a/Apollo_Bay_from_Mariners_Lookout.jpg","https://upload.wikimedia.org/wikipedia/commons/5/5a/Apollo_Bay_from_Mariners_Lookout.jpg")</f>
        <v>https://upload.wikimedia.org/wikipedia/commons/5/5a/Apollo_Bay_from_Mariners_Lookout.jpg</v>
      </c>
      <c r="E63" s="3" t="s">
        <v>232</v>
      </c>
      <c r="F63" s="3" t="s">
        <v>9</v>
      </c>
      <c r="G63" s="3" t="s">
        <v>233</v>
      </c>
    </row>
    <row r="64">
      <c r="A64" s="1" t="s">
        <v>234</v>
      </c>
      <c r="B64" s="2" t="str">
        <f>HYPERLINK("https://en.wikipedia.org/wiki/Beeac","https://en.wikipedia.org/wiki/Beeac")</f>
        <v>https://en.wikipedia.org/wiki/Beeac</v>
      </c>
      <c r="C64" s="3" t="s">
        <v>235</v>
      </c>
      <c r="D64" s="2" t="str">
        <f>HYPERLINK("https://upload.wikimedia.org/wikipedia/commons/1/17/BeeacMainStreet.JPG","https://upload.wikimedia.org/wikipedia/commons/1/17/BeeacMainStreet.JPG")</f>
        <v>https://upload.wikimedia.org/wikipedia/commons/1/17/BeeacMainStreet.JPG</v>
      </c>
      <c r="E64" s="3" t="s">
        <v>236</v>
      </c>
      <c r="F64" s="3" t="s">
        <v>9</v>
      </c>
      <c r="G64" s="3" t="s">
        <v>237</v>
      </c>
    </row>
    <row r="65">
      <c r="A65" s="1" t="s">
        <v>238</v>
      </c>
      <c r="B65" s="2" t="str">
        <f>HYPERLINK("https://en.wikipedia.org/wiki/Beech_Forest,_Victoria","https://en.wikipedia.org/wiki/Beech_Forest,_Victoria")</f>
        <v>https://en.wikipedia.org/wiki/Beech_Forest,_Victoria</v>
      </c>
      <c r="C65" s="3" t="s">
        <v>239</v>
      </c>
      <c r="D65" s="2" t="str">
        <f>HYPERLINK("https://upload.wikimedia.org/wikipedia/commons/b/ba/Beech_Forest_Main_Street_001.JPG","https://upload.wikimedia.org/wikipedia/commons/b/ba/Beech_Forest_Main_Street_001.JPG")</f>
        <v>https://upload.wikimedia.org/wikipedia/commons/b/ba/Beech_Forest_Main_Street_001.JPG</v>
      </c>
      <c r="E65" s="3" t="s">
        <v>240</v>
      </c>
      <c r="F65" s="3" t="s">
        <v>9</v>
      </c>
      <c r="G65" s="3" t="s">
        <v>241</v>
      </c>
    </row>
    <row r="66">
      <c r="A66" s="1" t="s">
        <v>242</v>
      </c>
      <c r="B66" s="2" t="str">
        <f>HYPERLINK("https://en.wikipedia.org/wiki/Camperdown,_Victoria","https://en.wikipedia.org/wiki/Camperdown,_Victoria")</f>
        <v>https://en.wikipedia.org/wiki/Camperdown,_Victoria</v>
      </c>
      <c r="C66" s="3" t="s">
        <v>243</v>
      </c>
      <c r="D66" s="2" t="str">
        <f>HYPERLINK("https://upload.wikimedia.org/wikipedia/commons/6/67/Lake_Bullen_Merri_at_Sunset.jpg","https://upload.wikimedia.org/wikipedia/commons/6/67/Lake_Bullen_Merri_at_Sunset.jpg")</f>
        <v>https://upload.wikimedia.org/wikipedia/commons/6/67/Lake_Bullen_Merri_at_Sunset.jpg</v>
      </c>
      <c r="E66" s="3" t="s">
        <v>244</v>
      </c>
      <c r="F66" s="3" t="s">
        <v>9</v>
      </c>
      <c r="G66" s="3" t="s">
        <v>245</v>
      </c>
    </row>
    <row r="67">
      <c r="A67" s="1" t="s">
        <v>246</v>
      </c>
      <c r="B67" s="2" t="str">
        <f>HYPERLINK("https://en.wikipedia.org/wiki/Cobden,_Victoria","https://en.wikipedia.org/wiki/Cobden,_Victoria")</f>
        <v>https://en.wikipedia.org/wiki/Cobden,_Victoria</v>
      </c>
      <c r="C67" s="3" t="s">
        <v>247</v>
      </c>
      <c r="D67" s="2" t="str">
        <f>HYPERLINK("https://upload.wikimedia.org/wikipedia/commons/3/3b/CobdenFonterraPlant.JPG","https://upload.wikimedia.org/wikipedia/commons/3/3b/CobdenFonterraPlant.JPG")</f>
        <v>https://upload.wikimedia.org/wikipedia/commons/3/3b/CobdenFonterraPlant.JPG</v>
      </c>
      <c r="E67" s="3" t="s">
        <v>248</v>
      </c>
      <c r="F67" s="3" t="s">
        <v>9</v>
      </c>
      <c r="G67" s="3" t="s">
        <v>249</v>
      </c>
    </row>
    <row r="68">
      <c r="A68" s="1" t="s">
        <v>250</v>
      </c>
      <c r="B68" s="2" t="str">
        <f>HYPERLINK("https://en.wikipedia.org/wiki/Lismore,_Victoria","https://en.wikipedia.org/wiki/Lismore,_Victoria")</f>
        <v>https://en.wikipedia.org/wiki/Lismore,_Victoria</v>
      </c>
      <c r="C68" s="3" t="s">
        <v>251</v>
      </c>
      <c r="D68" s="2" t="str">
        <f>HYPERLINK("https://upload.wikimedia.org/wikipedia/commons/a/a8/LismoreHotel2010.JPG","https://upload.wikimedia.org/wikipedia/commons/a/a8/LismoreHotel2010.JPG")</f>
        <v>https://upload.wikimedia.org/wikipedia/commons/a/a8/LismoreHotel2010.JPG</v>
      </c>
      <c r="E68" s="3" t="s">
        <v>252</v>
      </c>
      <c r="F68" s="3" t="s">
        <v>9</v>
      </c>
      <c r="G68" s="3" t="s">
        <v>253</v>
      </c>
    </row>
    <row r="69">
      <c r="A69" s="1" t="s">
        <v>254</v>
      </c>
      <c r="B69" s="2" t="str">
        <f>HYPERLINK("https://en.wikipedia.org/wiki/Foxhow,_Victoria","https://en.wikipedia.org/wiki/Foxhow,_Victoria")</f>
        <v>https://en.wikipedia.org/wiki/Foxhow,_Victoria</v>
      </c>
      <c r="C69" s="3" t="s">
        <v>255</v>
      </c>
      <c r="D69" s="2" t="str">
        <f>HYPERLINK("https://upload.wikimedia.org/wikipedia/commons/f/ff/VIC_in_Australia_map.png","https://upload.wikimedia.org/wikipedia/commons/f/ff/VIC_in_Australia_map.png")</f>
        <v>https://upload.wikimedia.org/wikipedia/commons/f/ff/VIC_in_Australia_map.png</v>
      </c>
      <c r="E69" s="3" t="s">
        <v>256</v>
      </c>
      <c r="F69" s="3" t="s">
        <v>9</v>
      </c>
      <c r="G69" s="3" t="s">
        <v>257</v>
      </c>
    </row>
    <row r="70">
      <c r="A70" s="1" t="s">
        <v>258</v>
      </c>
      <c r="B70" s="3" t="s">
        <v>36</v>
      </c>
      <c r="C70" s="3" t="s">
        <v>36</v>
      </c>
      <c r="D70" s="3" t="s">
        <v>36</v>
      </c>
      <c r="E70" s="3" t="s">
        <v>36</v>
      </c>
      <c r="F70" s="3" t="s">
        <v>36</v>
      </c>
      <c r="G70" s="3" t="s">
        <v>36</v>
      </c>
    </row>
    <row r="71">
      <c r="A71" s="1" t="s">
        <v>259</v>
      </c>
      <c r="B71" s="2" t="str">
        <f>HYPERLINK("https://en.wikipedia.org/wiki/City_of_Preston_(Victoria)","https://en.wikipedia.org/wiki/City_of_Preston_(Victoria)")</f>
        <v>https://en.wikipedia.org/wiki/City_of_Preston_(Victoria)</v>
      </c>
      <c r="C71" s="3" t="s">
        <v>260</v>
      </c>
      <c r="D71" s="2" t="str">
        <f>HYPERLINK("https://upload.wikimedia.org/wikipedia/commons/9/97/Old_lga_Preston.png","https://upload.wikimedia.org/wikipedia/commons/9/97/Old_lga_Preston.png")</f>
        <v>https://upload.wikimedia.org/wikipedia/commons/9/97/Old_lga_Preston.png</v>
      </c>
      <c r="E71" s="3" t="s">
        <v>261</v>
      </c>
      <c r="F71" s="3" t="s">
        <v>9</v>
      </c>
      <c r="G71" s="3" t="s">
        <v>262</v>
      </c>
    </row>
    <row r="72">
      <c r="A72" s="1" t="s">
        <v>263</v>
      </c>
      <c r="B72" s="2" t="str">
        <f>HYPERLINK("https://en.wikipedia.org/wiki/Kingsbury,_Victoria","https://en.wikipedia.org/wiki/Kingsbury,_Victoria")</f>
        <v>https://en.wikipedia.org/wiki/Kingsbury,_Victoria</v>
      </c>
      <c r="C72" s="3" t="s">
        <v>264</v>
      </c>
      <c r="D72"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72" s="3" t="s">
        <v>265</v>
      </c>
      <c r="F72" s="3" t="s">
        <v>9</v>
      </c>
      <c r="G72" s="3" t="s">
        <v>266</v>
      </c>
    </row>
    <row r="73">
      <c r="A73" s="1" t="s">
        <v>267</v>
      </c>
      <c r="B73" s="2" t="str">
        <f>HYPERLINK("https://en.wikipedia.org/wiki/Thornbury,_Victoria","https://en.wikipedia.org/wiki/Thornbury,_Victoria")</f>
        <v>https://en.wikipedia.org/wiki/Thornbury,_Victoria</v>
      </c>
      <c r="C73" s="3" t="s">
        <v>268</v>
      </c>
      <c r="D73" s="2" t="str">
        <f>HYPERLINK("https://upload.wikimedia.org/wikipedia/commons/e/e9/Thornbury%2C_Victoria_pronunciation.ogg","https://upload.wikimedia.org/wikipedia/commons/e/e9/Thornbury%2C_Victoria_pronunciation.ogg")</f>
        <v>https://upload.wikimedia.org/wikipedia/commons/e/e9/Thornbury%2C_Victoria_pronunciation.ogg</v>
      </c>
      <c r="E73" s="3" t="s">
        <v>269</v>
      </c>
      <c r="F73" s="3" t="s">
        <v>9</v>
      </c>
      <c r="G73" s="3" t="s">
        <v>270</v>
      </c>
    </row>
    <row r="74">
      <c r="A74" s="1" t="s">
        <v>271</v>
      </c>
      <c r="B74" s="2" t="str">
        <f>HYPERLINK("https://en.wikipedia.org/wiki/Anglers_Rest,_Victoria","https://en.wikipedia.org/wiki/Anglers_Rest,_Victoria")</f>
        <v>https://en.wikipedia.org/wiki/Anglers_Rest,_Victoria</v>
      </c>
      <c r="C74" s="3" t="s">
        <v>272</v>
      </c>
      <c r="D74" s="2" t="str">
        <f>HYPERLINK("https://upload.wikimedia.org/wikipedia/commons/5/52/Omeo_Hwy_crossing_the_Cobungra_River_at_Anglers_Rest%2C_Vic%2C_jjron%2C_6.06.2009.jpg","https://upload.wikimedia.org/wikipedia/commons/5/52/Omeo_Hwy_crossing_the_Cobungra_River_at_Anglers_Rest%2C_Vic%2C_jjron%2C_6.06.2009.jpg")</f>
        <v>https://upload.wikimedia.org/wikipedia/commons/5/52/Omeo_Hwy_crossing_the_Cobungra_River_at_Anglers_Rest%2C_Vic%2C_jjron%2C_6.06.2009.jpg</v>
      </c>
      <c r="E74" s="3" t="s">
        <v>273</v>
      </c>
      <c r="F74" s="3" t="s">
        <v>9</v>
      </c>
      <c r="G74" s="3" t="s">
        <v>274</v>
      </c>
    </row>
    <row r="75">
      <c r="A75" s="1" t="s">
        <v>275</v>
      </c>
      <c r="B75" s="2" t="str">
        <f>HYPERLINK("https://en.wikipedia.org/wiki/Bairnsdale_Airport","https://en.wikipedia.org/wiki/Bairnsdale_Airport")</f>
        <v>https://en.wikipedia.org/wiki/Bairnsdale_Airport</v>
      </c>
      <c r="C75" s="3" t="s">
        <v>276</v>
      </c>
      <c r="D75" s="2" t="str">
        <f>HYPERLINK("https://upload.wikimedia.org/wikipedia/commons/6/68/Aviacionavion.png","https://upload.wikimedia.org/wikipedia/commons/6/68/Aviacionavion.png")</f>
        <v>https://upload.wikimedia.org/wikipedia/commons/6/68/Aviacionavion.png</v>
      </c>
      <c r="E75" s="3" t="s">
        <v>277</v>
      </c>
      <c r="F75" s="3" t="s">
        <v>9</v>
      </c>
      <c r="G75" s="3" t="s">
        <v>278</v>
      </c>
    </row>
    <row r="76">
      <c r="A76" s="1" t="s">
        <v>279</v>
      </c>
      <c r="B76" s="2" t="str">
        <f>HYPERLINK("https://en.wikipedia.org/wiki/Bemm_River,_Victoria","https://en.wikipedia.org/wiki/Bemm_River,_Victoria")</f>
        <v>https://en.wikipedia.org/wiki/Bemm_River,_Victoria</v>
      </c>
      <c r="C76" s="3" t="s">
        <v>280</v>
      </c>
      <c r="D76" s="2" t="str">
        <f>HYPERLINK("https://upload.wikimedia.org/wikipedia/commons/e/e7/DarkSunset2.jpg","https://upload.wikimedia.org/wikipedia/commons/e/e7/DarkSunset2.jpg")</f>
        <v>https://upload.wikimedia.org/wikipedia/commons/e/e7/DarkSunset2.jpg</v>
      </c>
      <c r="E76" s="3" t="s">
        <v>281</v>
      </c>
      <c r="F76" s="3" t="s">
        <v>9</v>
      </c>
      <c r="G76" s="3" t="s">
        <v>282</v>
      </c>
    </row>
    <row r="77">
      <c r="A77" s="1" t="s">
        <v>283</v>
      </c>
      <c r="B77" s="2" t="str">
        <f>HYPERLINK("https://en.wikipedia.org/wiki/Benambra,_Victoria","https://en.wikipedia.org/wiki/Benambra,_Victoria")</f>
        <v>https://en.wikipedia.org/wiki/Benambra,_Victoria</v>
      </c>
      <c r="C77" s="3" t="s">
        <v>284</v>
      </c>
      <c r="D77" s="2" t="str">
        <f>HYPERLINK("https://upload.wikimedia.org/wikipedia/commons/d/db/Boating-on-Lake-Omeo%2C-Benambra-1892.jpg","https://upload.wikimedia.org/wikipedia/commons/d/db/Boating-on-Lake-Omeo%2C-Benambra-1892.jpg")</f>
        <v>https://upload.wikimedia.org/wikipedia/commons/d/db/Boating-on-Lake-Omeo%2C-Benambra-1892.jpg</v>
      </c>
      <c r="E77" s="3" t="s">
        <v>285</v>
      </c>
      <c r="F77" s="3" t="s">
        <v>9</v>
      </c>
      <c r="G77" s="3" t="s">
        <v>286</v>
      </c>
    </row>
    <row r="78">
      <c r="A78" s="1" t="s">
        <v>287</v>
      </c>
      <c r="B78" s="2" t="str">
        <f>HYPERLINK("https://en.wikipedia.org/wiki/Langwarrin,_Victoria","https://en.wikipedia.org/wiki/Langwarrin,_Victoria")</f>
        <v>https://en.wikipedia.org/wiki/Langwarrin,_Victoria</v>
      </c>
      <c r="C78" s="3" t="s">
        <v>288</v>
      </c>
      <c r="D78" s="2" t="str">
        <f>HYPERLINK("https://upload.wikimedia.org/wikipedia/commons/5/5d/Inge-King-Jabaroo-1984-85-photo-2009-05-b.jpg","https://upload.wikimedia.org/wikipedia/commons/5/5d/Inge-King-Jabaroo-1984-85-photo-2009-05-b.jpg")</f>
        <v>https://upload.wikimedia.org/wikipedia/commons/5/5d/Inge-King-Jabaroo-1984-85-photo-2009-05-b.jpg</v>
      </c>
      <c r="E78" s="3" t="s">
        <v>289</v>
      </c>
      <c r="F78" s="3" t="s">
        <v>9</v>
      </c>
      <c r="G78" s="3" t="s">
        <v>290</v>
      </c>
    </row>
    <row r="79">
      <c r="A79" s="1" t="s">
        <v>291</v>
      </c>
      <c r="B79" s="2" t="str">
        <f>HYPERLINK("https://en.wikipedia.org/wiki/Frankston_South,_Victoria","https://en.wikipedia.org/wiki/Frankston_South,_Victoria")</f>
        <v>https://en.wikipedia.org/wiki/Frankston_South,_Victoria</v>
      </c>
      <c r="C79" s="3" t="s">
        <v>292</v>
      </c>
      <c r="D79" s="2" t="str">
        <f>HYPERLINK("https://upload.wikimedia.org/wikipedia/en/6/64/Frankstonsouthrooftops01.jpg","https://upload.wikimedia.org/wikipedia/en/6/64/Frankstonsouthrooftops01.jpg")</f>
        <v>https://upload.wikimedia.org/wikipedia/en/6/64/Frankstonsouthrooftops01.jpg</v>
      </c>
      <c r="E79" s="3" t="s">
        <v>293</v>
      </c>
      <c r="F79" s="3" t="s">
        <v>9</v>
      </c>
      <c r="G79" s="3" t="s">
        <v>294</v>
      </c>
    </row>
    <row r="80">
      <c r="A80" s="1" t="s">
        <v>295</v>
      </c>
      <c r="B80" s="5" t="s">
        <v>296</v>
      </c>
      <c r="C80" s="8" t="s">
        <v>297</v>
      </c>
      <c r="D80" s="5" t="s">
        <v>298</v>
      </c>
      <c r="E80" s="6" t="s">
        <v>299</v>
      </c>
      <c r="F80" s="6" t="s">
        <v>9</v>
      </c>
      <c r="G80" s="3" t="s">
        <v>36</v>
      </c>
    </row>
    <row r="81">
      <c r="A81" s="1" t="s">
        <v>300</v>
      </c>
      <c r="B81" s="2" t="str">
        <f>HYPERLINK("https://en.wikipedia.org/wiki/Carrum_Downs,_Victoria","https://en.wikipedia.org/wiki/Carrum_Downs,_Victoria")</f>
        <v>https://en.wikipedia.org/wiki/Carrum_Downs,_Victoria</v>
      </c>
      <c r="C81" s="3" t="s">
        <v>301</v>
      </c>
      <c r="D81" s="2" t="str">
        <f>HYPERLINK("https://upload.wikimedia.org/wikipedia/en/5/50/Carrum-downs-tennis-club.jpg","https://upload.wikimedia.org/wikipedia/en/5/50/Carrum-downs-tennis-club.jpg")</f>
        <v>https://upload.wikimedia.org/wikipedia/en/5/50/Carrum-downs-tennis-club.jpg</v>
      </c>
      <c r="E81" s="3" t="s">
        <v>302</v>
      </c>
      <c r="F81" s="3" t="s">
        <v>9</v>
      </c>
      <c r="G81" s="3" t="s">
        <v>303</v>
      </c>
    </row>
    <row r="82">
      <c r="A82" s="1" t="s">
        <v>304</v>
      </c>
      <c r="B82" s="2" t="str">
        <f>HYPERLINK("https://en.wikipedia.org/wiki/Cohuna,_Victoria","https://en.wikipedia.org/wiki/Cohuna,_Victoria")</f>
        <v>https://en.wikipedia.org/wiki/Cohuna,_Victoria</v>
      </c>
      <c r="C82" s="3" t="s">
        <v>305</v>
      </c>
      <c r="D82" s="2" t="str">
        <f>HYPERLINK("https://upload.wikimedia.org/wikipedia/commons/4/48/CohunaWaterTower.JPG","https://upload.wikimedia.org/wikipedia/commons/4/48/CohunaWaterTower.JPG")</f>
        <v>https://upload.wikimedia.org/wikipedia/commons/4/48/CohunaWaterTower.JPG</v>
      </c>
      <c r="E82" s="3" t="s">
        <v>306</v>
      </c>
      <c r="F82" s="3" t="s">
        <v>9</v>
      </c>
      <c r="G82" s="3" t="s">
        <v>307</v>
      </c>
    </row>
    <row r="83">
      <c r="A83" s="1" t="s">
        <v>308</v>
      </c>
      <c r="B83" s="2" t="str">
        <f>HYPERLINK("https://en.wikipedia.org/wiki/Kerang","https://en.wikipedia.org/wiki/Kerang")</f>
        <v>https://en.wikipedia.org/wiki/Kerang</v>
      </c>
      <c r="C83" s="3" t="s">
        <v>309</v>
      </c>
      <c r="D83" s="2" t="str">
        <f>HYPERLINK("https://upload.wikimedia.org/wikipedia/commons/2/2a/KerangMainStreet.JPG","https://upload.wikimedia.org/wikipedia/commons/2/2a/KerangMainStreet.JPG")</f>
        <v>https://upload.wikimedia.org/wikipedia/commons/2/2a/KerangMainStreet.JPG</v>
      </c>
      <c r="E83" s="3" t="s">
        <v>310</v>
      </c>
      <c r="F83" s="3" t="s">
        <v>9</v>
      </c>
      <c r="G83" s="3" t="s">
        <v>311</v>
      </c>
    </row>
    <row r="84">
      <c r="A84" s="1" t="s">
        <v>312</v>
      </c>
      <c r="B84" s="2" t="str">
        <f>HYPERLINK("https://en.wikipedia.org/wiki/Koondrook","https://en.wikipedia.org/wiki/Koondrook")</f>
        <v>https://en.wikipedia.org/wiki/Koondrook</v>
      </c>
      <c r="C84" s="3" t="s">
        <v>313</v>
      </c>
      <c r="D84" s="2" t="str">
        <f>HYPERLINK("https://upload.wikimedia.org/wikipedia/commons/3/33/KoondrookMainStreet.JPG","https://upload.wikimedia.org/wikipedia/commons/3/33/KoondrookMainStreet.JPG")</f>
        <v>https://upload.wikimedia.org/wikipedia/commons/3/33/KoondrookMainStreet.JPG</v>
      </c>
      <c r="E84" s="3" t="s">
        <v>314</v>
      </c>
      <c r="F84" s="3" t="s">
        <v>9</v>
      </c>
      <c r="G84" s="3" t="s">
        <v>315</v>
      </c>
    </row>
    <row r="85">
      <c r="A85" s="1" t="s">
        <v>316</v>
      </c>
      <c r="B85" s="2" t="str">
        <f>HYPERLINK("https://en.wikipedia.org/wiki/Leitchville,_Victoria","https://en.wikipedia.org/wiki/Leitchville,_Victoria")</f>
        <v>https://en.wikipedia.org/wiki/Leitchville,_Victoria</v>
      </c>
      <c r="C85" s="3" t="s">
        <v>317</v>
      </c>
      <c r="D85" s="2" t="str">
        <f>HYPERLINK("https://upload.wikimedia.org/wikipedia/commons/a/a6/LeitchvilleMurrayGoulburnPlant.JPG","https://upload.wikimedia.org/wikipedia/commons/a/a6/LeitchvilleMurrayGoulburnPlant.JPG")</f>
        <v>https://upload.wikimedia.org/wikipedia/commons/a/a6/LeitchvilleMurrayGoulburnPlant.JPG</v>
      </c>
      <c r="E85" s="3" t="s">
        <v>318</v>
      </c>
      <c r="F85" s="3" t="s">
        <v>9</v>
      </c>
      <c r="G85" s="3" t="s">
        <v>319</v>
      </c>
    </row>
    <row r="86">
      <c r="A86" s="1" t="s">
        <v>320</v>
      </c>
      <c r="B86" s="2" t="str">
        <f>HYPERLINK("https://en.wikipedia.org/wiki/Bentleigh_East,_Victoria","https://en.wikipedia.org/wiki/Bentleigh_East,_Victoria")</f>
        <v>https://en.wikipedia.org/wiki/Bentleigh_East,_Victoria</v>
      </c>
      <c r="C86" s="3" t="s">
        <v>321</v>
      </c>
      <c r="D86" s="2" t="str">
        <f t="shared" ref="D86:D87" si="7">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86" s="3" t="s">
        <v>322</v>
      </c>
      <c r="F86" s="3" t="s">
        <v>9</v>
      </c>
      <c r="G86" s="3" t="s">
        <v>124</v>
      </c>
    </row>
    <row r="87">
      <c r="A87" s="1" t="s">
        <v>323</v>
      </c>
      <c r="B87" s="2" t="str">
        <f>HYPERLINK("https://en.wikipedia.org/wiki/Caulfield,_Victoria","https://en.wikipedia.org/wiki/Caulfield,_Victoria")</f>
        <v>https://en.wikipedia.org/wiki/Caulfield,_Victoria</v>
      </c>
      <c r="C87" s="3" t="s">
        <v>324</v>
      </c>
      <c r="D87" s="2" t="str">
        <f t="shared" si="7"/>
        <v>https://upload.wikimedia.org/wikipedia/commons/1/1a/Australia_Victoria_metropolitan_Melbourne_location_map.svg</v>
      </c>
      <c r="E87" s="3" t="s">
        <v>325</v>
      </c>
      <c r="F87" s="3" t="s">
        <v>9</v>
      </c>
      <c r="G87" s="3" t="s">
        <v>124</v>
      </c>
    </row>
    <row r="88">
      <c r="A88" s="1" t="s">
        <v>326</v>
      </c>
      <c r="B88" s="2" t="str">
        <f>HYPERLINK("https://en.wikipedia.org/wiki/Carnegie,_Victoria","https://en.wikipedia.org/wiki/Carnegie,_Victoria")</f>
        <v>https://en.wikipedia.org/wiki/Carnegie,_Victoria</v>
      </c>
      <c r="C88" s="3" t="s">
        <v>327</v>
      </c>
      <c r="D88" s="2" t="str">
        <f>HYPERLINK("https://upload.wikimedia.org/wikipedia/en/4/4a/Rosstown_sugarworks_-_Melbourne.jpg","https://upload.wikimedia.org/wikipedia/en/4/4a/Rosstown_sugarworks_-_Melbourne.jpg")</f>
        <v>https://upload.wikimedia.org/wikipedia/en/4/4a/Rosstown_sugarworks_-_Melbourne.jpg</v>
      </c>
      <c r="E88" s="3" t="s">
        <v>328</v>
      </c>
      <c r="F88" s="3" t="s">
        <v>9</v>
      </c>
      <c r="G88" s="3" t="s">
        <v>329</v>
      </c>
    </row>
    <row r="89">
      <c r="A89" s="1" t="s">
        <v>330</v>
      </c>
      <c r="B89" s="2" t="str">
        <f>HYPERLINK("https://en.wikipedia.org/wiki/Brighton_East,_Victoria","https://en.wikipedia.org/wiki/Brighton_East,_Victoria")</f>
        <v>https://en.wikipedia.org/wiki/Brighton_East,_Victoria</v>
      </c>
      <c r="C89" s="3" t="s">
        <v>102</v>
      </c>
      <c r="D89" s="2" t="str">
        <f>HYPERLINK("https://upload.wikimedia.org/wikipedia/commons/2/2c/Victoria_locator-MJC.png","https://upload.wikimedia.org/wikipedia/commons/2/2c/Victoria_locator-MJC.png")</f>
        <v>https://upload.wikimedia.org/wikipedia/commons/2/2c/Victoria_locator-MJC.png</v>
      </c>
      <c r="E89" s="3" t="s">
        <v>331</v>
      </c>
      <c r="F89" s="3" t="s">
        <v>9</v>
      </c>
      <c r="G89" s="3" t="s">
        <v>104</v>
      </c>
    </row>
    <row r="90">
      <c r="A90" s="1" t="s">
        <v>332</v>
      </c>
      <c r="B90" s="2" t="str">
        <f>HYPERLINK("https://en.wikipedia.org/wiki/Allestree,_Victoria","https://en.wikipedia.org/wiki/Allestree,_Victoria")</f>
        <v>https://en.wikipedia.org/wiki/Allestree,_Victoria</v>
      </c>
      <c r="C90" s="3" t="s">
        <v>333</v>
      </c>
      <c r="D90" s="2" t="str">
        <f>HYPERLINK("https://upload.wikimedia.org/wikipedia/commons/0/0e/En-allestree.ogg","https://upload.wikimedia.org/wikipedia/commons/0/0e/En-allestree.ogg")</f>
        <v>https://upload.wikimedia.org/wikipedia/commons/0/0e/En-allestree.ogg</v>
      </c>
      <c r="E90" s="3" t="s">
        <v>334</v>
      </c>
      <c r="F90" s="3" t="s">
        <v>9</v>
      </c>
      <c r="G90" s="3" t="s">
        <v>335</v>
      </c>
    </row>
    <row r="91">
      <c r="A91" s="1" t="s">
        <v>336</v>
      </c>
      <c r="B91" s="2" t="str">
        <f>HYPERLINK("https://en.wikipedia.org/wiki/Bridgewater_On_Loddon,_Victoria","https://en.wikipedia.org/wiki/Bridgewater_On_Loddon,_Victoria")</f>
        <v>https://en.wikipedia.org/wiki/Bridgewater_On_Loddon,_Victoria</v>
      </c>
      <c r="C91" s="3" t="s">
        <v>337</v>
      </c>
      <c r="D91" s="2" t="str">
        <f>HYPERLINK("https://upload.wikimedia.org/wikipedia/commons/f/fa/Bridgewater_on_Loddon_Loddon_Bridge_Hotel_004.JPG","https://upload.wikimedia.org/wikipedia/commons/f/fa/Bridgewater_on_Loddon_Loddon_Bridge_Hotel_004.JPG")</f>
        <v>https://upload.wikimedia.org/wikipedia/commons/f/fa/Bridgewater_on_Loddon_Loddon_Bridge_Hotel_004.JPG</v>
      </c>
      <c r="E91" s="3" t="s">
        <v>338</v>
      </c>
      <c r="F91" s="3" t="s">
        <v>9</v>
      </c>
      <c r="G91" s="3" t="s">
        <v>339</v>
      </c>
    </row>
    <row r="92">
      <c r="A92" s="1" t="s">
        <v>340</v>
      </c>
      <c r="B92" s="2" t="str">
        <f>HYPERLINK("https://en.wikipedia.org/wiki/Casterton,_Victoria","https://en.wikipedia.org/wiki/Casterton,_Victoria")</f>
        <v>https://en.wikipedia.org/wiki/Casterton,_Victoria</v>
      </c>
      <c r="C92" s="3" t="s">
        <v>341</v>
      </c>
      <c r="D92" s="2" t="str">
        <f>HYPERLINK("https://upload.wikimedia.org/wikipedia/commons/d/dc/Casterton_Henty_Street_003.JPG","https://upload.wikimedia.org/wikipedia/commons/d/dc/Casterton_Henty_Street_003.JPG")</f>
        <v>https://upload.wikimedia.org/wikipedia/commons/d/dc/Casterton_Henty_Street_003.JPG</v>
      </c>
      <c r="E92" s="3" t="s">
        <v>342</v>
      </c>
      <c r="F92" s="3" t="s">
        <v>9</v>
      </c>
      <c r="G92" s="3" t="s">
        <v>343</v>
      </c>
    </row>
    <row r="93">
      <c r="A93" s="1" t="s">
        <v>344</v>
      </c>
      <c r="B93" s="2" t="str">
        <f>HYPERLINK("https://en.wikipedia.org/wiki/Framlingham,_Victoria","https://en.wikipedia.org/wiki/Framlingham,_Victoria")</f>
        <v>https://en.wikipedia.org/wiki/Framlingham,_Victoria</v>
      </c>
      <c r="C93" s="3" t="s">
        <v>345</v>
      </c>
      <c r="D93" s="2" t="str">
        <f>HYPERLINK("https://upload.wikimedia.org/wikipedia/commons/1/12/Australia_Victoria_Moyne_Shire_location_map.svg","https://upload.wikimedia.org/wikipedia/commons/1/12/Australia_Victoria_Moyne_Shire_location_map.svg")</f>
        <v>https://upload.wikimedia.org/wikipedia/commons/1/12/Australia_Victoria_Moyne_Shire_location_map.svg</v>
      </c>
      <c r="E93" s="3" t="s">
        <v>346</v>
      </c>
      <c r="F93" s="3" t="s">
        <v>9</v>
      </c>
      <c r="G93" s="3" t="s">
        <v>347</v>
      </c>
    </row>
    <row r="94">
      <c r="A94" s="1" t="s">
        <v>348</v>
      </c>
      <c r="B94" s="2" t="str">
        <f>HYPERLINK("https://en.wikipedia.org/wiki/Bannockburn,_Victoria","https://en.wikipedia.org/wiki/Bannockburn,_Victoria")</f>
        <v>https://en.wikipedia.org/wiki/Bannockburn,_Victoria</v>
      </c>
      <c r="C94" s="3" t="s">
        <v>349</v>
      </c>
      <c r="D94" s="2" t="str">
        <f>HYPERLINK("https://upload.wikimedia.org/wikipedia/commons/2/28/Bannockburn_former_railway_station.jpg","https://upload.wikimedia.org/wikipedia/commons/2/28/Bannockburn_former_railway_station.jpg")</f>
        <v>https://upload.wikimedia.org/wikipedia/commons/2/28/Bannockburn_former_railway_station.jpg</v>
      </c>
      <c r="E94" s="3" t="s">
        <v>350</v>
      </c>
      <c r="F94" s="3" t="s">
        <v>9</v>
      </c>
      <c r="G94" s="3" t="s">
        <v>351</v>
      </c>
    </row>
    <row r="95">
      <c r="A95" s="1" t="s">
        <v>352</v>
      </c>
      <c r="B95" s="2" t="str">
        <f>HYPERLINK("https://en.wikipedia.org/wiki/Berringa,_Victoria","https://en.wikipedia.org/wiki/Berringa,_Victoria")</f>
        <v>https://en.wikipedia.org/wiki/Berringa,_Victoria</v>
      </c>
      <c r="C95" s="3" t="s">
        <v>353</v>
      </c>
      <c r="D95" s="2" t="str">
        <f>HYPERLINK("https://upload.wikimedia.org/wikipedia/commons/9/99/Berringa_Birthday_Mine.jpg","https://upload.wikimedia.org/wikipedia/commons/9/99/Berringa_Birthday_Mine.jpg")</f>
        <v>https://upload.wikimedia.org/wikipedia/commons/9/99/Berringa_Birthday_Mine.jpg</v>
      </c>
      <c r="E95" s="3" t="s">
        <v>354</v>
      </c>
      <c r="F95" s="3" t="s">
        <v>9</v>
      </c>
      <c r="G95" s="3" t="s">
        <v>355</v>
      </c>
    </row>
    <row r="96">
      <c r="A96" s="1" t="s">
        <v>356</v>
      </c>
      <c r="B96" s="2" t="str">
        <f>HYPERLINK("https://en.wikipedia.org/wiki/Cape_Clear,_Victoria","https://en.wikipedia.org/wiki/Cape_Clear,_Victoria")</f>
        <v>https://en.wikipedia.org/wiki/Cape_Clear,_Victoria</v>
      </c>
      <c r="C96" s="3" t="s">
        <v>357</v>
      </c>
      <c r="D96" s="2" t="str">
        <f>HYPERLINK("https://upload.wikimedia.org/wikipedia/commons/b/be/Cape_Clear_Victoria_model_lighthouse.jpg","https://upload.wikimedia.org/wikipedia/commons/b/be/Cape_Clear_Victoria_model_lighthouse.jpg")</f>
        <v>https://upload.wikimedia.org/wikipedia/commons/b/be/Cape_Clear_Victoria_model_lighthouse.jpg</v>
      </c>
      <c r="E96" s="3" t="s">
        <v>358</v>
      </c>
      <c r="F96" s="3" t="s">
        <v>9</v>
      </c>
      <c r="G96" s="3" t="s">
        <v>359</v>
      </c>
    </row>
    <row r="97">
      <c r="A97" s="1" t="s">
        <v>360</v>
      </c>
      <c r="B97" s="2" t="str">
        <f>HYPERLINK("https://en.wikipedia.org/wiki/Corindhap,_Victoria","https://en.wikipedia.org/wiki/Corindhap,_Victoria")</f>
        <v>https://en.wikipedia.org/wiki/Corindhap,_Victoria</v>
      </c>
      <c r="C97" s="3" t="s">
        <v>361</v>
      </c>
      <c r="D97" s="2" t="str">
        <f>HYPERLINK("https://upload.wikimedia.org/wikipedia/commons/f/ff/VIC_in_Australia_map.png","https://upload.wikimedia.org/wikipedia/commons/f/ff/VIC_in_Australia_map.png")</f>
        <v>https://upload.wikimedia.org/wikipedia/commons/f/ff/VIC_in_Australia_map.png</v>
      </c>
      <c r="E97" s="3" t="s">
        <v>362</v>
      </c>
      <c r="F97" s="3" t="s">
        <v>9</v>
      </c>
      <c r="G97" s="3" t="s">
        <v>363</v>
      </c>
    </row>
    <row r="98">
      <c r="A98" s="1" t="s">
        <v>364</v>
      </c>
      <c r="B98" s="2" t="str">
        <f>HYPERLINK("https://en.wikipedia.org/wiki/Eaglehawk,_Victoria","https://en.wikipedia.org/wiki/Eaglehawk,_Victoria")</f>
        <v>https://en.wikipedia.org/wiki/Eaglehawk,_Victoria</v>
      </c>
      <c r="C98" s="3" t="s">
        <v>365</v>
      </c>
      <c r="D98" s="2" t="str">
        <f>HYPERLINK("https://upload.wikimedia.org/wikipedia/commons/0/07/EaglehawkHighStreet2010.JPG","https://upload.wikimedia.org/wikipedia/commons/0/07/EaglehawkHighStreet2010.JPG")</f>
        <v>https://upload.wikimedia.org/wikipedia/commons/0/07/EaglehawkHighStreet2010.JPG</v>
      </c>
      <c r="E98" s="3" t="s">
        <v>366</v>
      </c>
      <c r="F98" s="3" t="s">
        <v>9</v>
      </c>
      <c r="G98" s="3" t="s">
        <v>367</v>
      </c>
    </row>
    <row r="99">
      <c r="A99" s="1" t="s">
        <v>368</v>
      </c>
      <c r="B99" s="2" t="str">
        <f>HYPERLINK("https://en.wikipedia.org/wiki/California_Gully,_Victoria","https://en.wikipedia.org/wiki/California_Gully,_Victoria")</f>
        <v>https://en.wikipedia.org/wiki/California_Gully,_Victoria</v>
      </c>
      <c r="C99" s="3" t="s">
        <v>369</v>
      </c>
      <c r="D99" s="2" t="str">
        <f>HYPERLINK("https://upload.wikimedia.org/wikipedia/commons/1/1e/CaliforniaGullyUnitingChurch1.JPG","https://upload.wikimedia.org/wikipedia/commons/1/1e/CaliforniaGullyUnitingChurch1.JPG")</f>
        <v>https://upload.wikimedia.org/wikipedia/commons/1/1e/CaliforniaGullyUnitingChurch1.JPG</v>
      </c>
      <c r="E99" s="3" t="s">
        <v>370</v>
      </c>
      <c r="F99" s="3" t="s">
        <v>9</v>
      </c>
      <c r="G99" s="3" t="s">
        <v>371</v>
      </c>
    </row>
    <row r="100">
      <c r="A100" s="1" t="s">
        <v>372</v>
      </c>
      <c r="B100" s="2" t="str">
        <f>HYPERLINK("https://en.wikipedia.org/wiki/Epsom,_Victoria","https://en.wikipedia.org/wiki/Epsom,_Victoria")</f>
        <v>https://en.wikipedia.org/wiki/Epsom,_Victoria</v>
      </c>
      <c r="C100" s="3" t="s">
        <v>373</v>
      </c>
      <c r="D100" s="2" t="str">
        <f>HYPERLINK("https://upload.wikimedia.org/wikipedia/commons/8/8c/EpsomTurfClubHotel.JPG","https://upload.wikimedia.org/wikipedia/commons/8/8c/EpsomTurfClubHotel.JPG")</f>
        <v>https://upload.wikimedia.org/wikipedia/commons/8/8c/EpsomTurfClubHotel.JPG</v>
      </c>
      <c r="E100" s="3" t="s">
        <v>374</v>
      </c>
      <c r="F100" s="3" t="s">
        <v>9</v>
      </c>
      <c r="G100" s="3" t="s">
        <v>375</v>
      </c>
    </row>
    <row r="101">
      <c r="A101" s="1" t="s">
        <v>376</v>
      </c>
      <c r="B101" s="2" t="str">
        <f>HYPERLINK("https://en.wikipedia.org/wiki/Quarry_Hill,_Victoria","https://en.wikipedia.org/wiki/Quarry_Hill,_Victoria")</f>
        <v>https://en.wikipedia.org/wiki/Quarry_Hill,_Victoria</v>
      </c>
      <c r="C101" s="3" t="s">
        <v>377</v>
      </c>
      <c r="D101" s="2" t="str">
        <f>HYPERLINK("https://upload.wikimedia.org/wikipedia/commons/8/83/QuarryHillQueensArmsHotel.JPG","https://upload.wikimedia.org/wikipedia/commons/8/83/QuarryHillQueensArmsHotel.JPG")</f>
        <v>https://upload.wikimedia.org/wikipedia/commons/8/83/QuarryHillQueensArmsHotel.JPG</v>
      </c>
      <c r="E101" s="3" t="s">
        <v>378</v>
      </c>
      <c r="F101" s="3" t="s">
        <v>9</v>
      </c>
      <c r="G101" s="3" t="s">
        <v>379</v>
      </c>
    </row>
    <row r="102">
      <c r="A102" s="1" t="s">
        <v>380</v>
      </c>
      <c r="B102" s="2" t="str">
        <f>HYPERLINK("https://en.wikipedia.org/wiki/Keysborough,_Victoria","https://en.wikipedia.org/wiki/Keysborough,_Victoria")</f>
        <v>https://en.wikipedia.org/wiki/Keysborough,_Victoria</v>
      </c>
      <c r="C102" s="3" t="s">
        <v>381</v>
      </c>
      <c r="D102" s="2" t="str">
        <f>HYPERLINK("https://upload.wikimedia.org/wikipedia/en/d/d1/Parkmore_SC-_Route_10.JPG","https://upload.wikimedia.org/wikipedia/en/d/d1/Parkmore_SC-_Route_10.JPG")</f>
        <v>https://upload.wikimedia.org/wikipedia/en/d/d1/Parkmore_SC-_Route_10.JPG</v>
      </c>
      <c r="E102" s="3" t="s">
        <v>382</v>
      </c>
      <c r="F102" s="3" t="s">
        <v>9</v>
      </c>
      <c r="G102" s="3" t="s">
        <v>383</v>
      </c>
    </row>
    <row r="103">
      <c r="A103" s="1" t="s">
        <v>384</v>
      </c>
      <c r="B103" s="2" t="str">
        <f>HYPERLINK("https://en.wikipedia.org/wiki/Springvale_South,_Victoria","https://en.wikipedia.org/wiki/Springvale_South,_Victoria")</f>
        <v>https://en.wikipedia.org/wiki/Springvale_South,_Victoria</v>
      </c>
      <c r="C103" s="3" t="s">
        <v>385</v>
      </c>
      <c r="D103"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03" s="3" t="s">
        <v>386</v>
      </c>
      <c r="F103" s="3" t="s">
        <v>9</v>
      </c>
      <c r="G103" s="3" t="s">
        <v>124</v>
      </c>
    </row>
    <row r="104">
      <c r="A104" s="1" t="s">
        <v>387</v>
      </c>
      <c r="B104" s="2" t="str">
        <f>HYPERLINK("https://en.wikipedia.org/wiki/Bangholme,_Victoria","https://en.wikipedia.org/wiki/Bangholme,_Victoria")</f>
        <v>https://en.wikipedia.org/wiki/Bangholme,_Victoria</v>
      </c>
      <c r="C104" s="3" t="s">
        <v>388</v>
      </c>
      <c r="D104" s="2" t="str">
        <f>HYPERLINK("https://upload.wikimedia.org/wikipedia/en/f/fa/Dandenong_Creek_bike_trail%2C_bridge_across_Eumemmerring_Creek.jpg","https://upload.wikimedia.org/wikipedia/en/f/fa/Dandenong_Creek_bike_trail%2C_bridge_across_Eumemmerring_Creek.jpg")</f>
        <v>https://upload.wikimedia.org/wikipedia/en/f/fa/Dandenong_Creek_bike_trail%2C_bridge_across_Eumemmerring_Creek.jpg</v>
      </c>
      <c r="E104" s="3" t="s">
        <v>389</v>
      </c>
      <c r="F104" s="3" t="s">
        <v>9</v>
      </c>
      <c r="G104" s="3" t="s">
        <v>390</v>
      </c>
    </row>
    <row r="105">
      <c r="A105" s="1" t="s">
        <v>391</v>
      </c>
      <c r="B105" s="2" t="str">
        <f>HYPERLINK("https://en.wikipedia.org/wiki/Noble_Park,_Victoria","https://en.wikipedia.org/wiki/Noble_Park,_Victoria")</f>
        <v>https://en.wikipedia.org/wiki/Noble_Park,_Victoria</v>
      </c>
      <c r="C105" s="3" t="s">
        <v>392</v>
      </c>
      <c r="D105" s="2" t="str">
        <f>HYPERLINK("https://upload.wikimedia.org/wikipedia/commons/7/76/Springvalestationsiemens.jpg","https://upload.wikimedia.org/wikipedia/commons/7/76/Springvalestationsiemens.jpg")</f>
        <v>https://upload.wikimedia.org/wikipedia/commons/7/76/Springvalestationsiemens.jpg</v>
      </c>
      <c r="E105" s="3" t="s">
        <v>393</v>
      </c>
      <c r="F105" s="3" t="s">
        <v>9</v>
      </c>
      <c r="G105" s="3" t="s">
        <v>394</v>
      </c>
    </row>
    <row r="106">
      <c r="A106" s="1" t="s">
        <v>395</v>
      </c>
      <c r="B106" s="2" t="str">
        <f>HYPERLINK("https://en.wikipedia.org/wiki/Anakie,_Victoria","https://en.wikipedia.org/wiki/Anakie,_Victoria")</f>
        <v>https://en.wikipedia.org/wiki/Anakie,_Victoria</v>
      </c>
      <c r="C106" s="3" t="s">
        <v>396</v>
      </c>
      <c r="D106" s="2" t="str">
        <f>HYPERLINK("https://upload.wikimedia.org/wikipedia/commons/2/2c/AnakieFairyPark.JPG","https://upload.wikimedia.org/wikipedia/commons/2/2c/AnakieFairyPark.JPG")</f>
        <v>https://upload.wikimedia.org/wikipedia/commons/2/2c/AnakieFairyPark.JPG</v>
      </c>
      <c r="E106" s="3" t="s">
        <v>397</v>
      </c>
      <c r="F106" s="3" t="s">
        <v>9</v>
      </c>
      <c r="G106" s="3" t="s">
        <v>398</v>
      </c>
    </row>
    <row r="107">
      <c r="A107" s="1" t="s">
        <v>399</v>
      </c>
      <c r="B107" s="2" t="str">
        <f>HYPERLINK("https://en.wikipedia.org/wiki/Corio,_Victoria","https://en.wikipedia.org/wiki/Corio,_Victoria")</f>
        <v>https://en.wikipedia.org/wiki/Corio,_Victoria</v>
      </c>
      <c r="C107" s="3" t="s">
        <v>400</v>
      </c>
      <c r="D107" s="2" t="str">
        <f>HYPERLINK("https://upload.wikimedia.org/wikipedia/commons/a/a6/CSIRO_ScienceImage_2719_Petroleum_Refinery.jpg","https://upload.wikimedia.org/wikipedia/commons/a/a6/CSIRO_ScienceImage_2719_Petroleum_Refinery.jpg")</f>
        <v>https://upload.wikimedia.org/wikipedia/commons/a/a6/CSIRO_ScienceImage_2719_Petroleum_Refinery.jpg</v>
      </c>
      <c r="E107" s="3" t="s">
        <v>401</v>
      </c>
      <c r="F107" s="3" t="s">
        <v>9</v>
      </c>
      <c r="G107" s="3" t="s">
        <v>402</v>
      </c>
    </row>
    <row r="108">
      <c r="A108" s="1" t="s">
        <v>403</v>
      </c>
      <c r="B108" s="2" t="str">
        <f>HYPERLINK("https://en.wikipedia.org/wiki/Belmont,_Victoria","https://en.wikipedia.org/wiki/Belmont,_Victoria")</f>
        <v>https://en.wikipedia.org/wiki/Belmont,_Victoria</v>
      </c>
      <c r="C108" s="3" t="s">
        <v>404</v>
      </c>
      <c r="D108" s="2" t="str">
        <f>HYPERLINK("https://upload.wikimedia.org/wikipedia/commons/f/f7/BelmontCommonFlood1.jpg","https://upload.wikimedia.org/wikipedia/commons/f/f7/BelmontCommonFlood1.jpg")</f>
        <v>https://upload.wikimedia.org/wikipedia/commons/f/f7/BelmontCommonFlood1.jpg</v>
      </c>
      <c r="E108" s="3" t="s">
        <v>405</v>
      </c>
      <c r="F108" s="3" t="s">
        <v>9</v>
      </c>
      <c r="G108" s="3" t="s">
        <v>406</v>
      </c>
    </row>
    <row r="109">
      <c r="A109" s="1" t="s">
        <v>407</v>
      </c>
      <c r="B109" s="2" t="str">
        <f>HYPERLINK("https://en.wikipedia.org/wiki/Bellarine,_Victoria","https://en.wikipedia.org/wiki/Bellarine,_Victoria")</f>
        <v>https://en.wikipedia.org/wiki/Bellarine,_Victoria</v>
      </c>
      <c r="C109" s="3" t="s">
        <v>408</v>
      </c>
      <c r="D109" s="2" t="str">
        <f>HYPERLINK("https://upload.wikimedia.org/wikipedia/commons/e/e8/Australia_Victoria_Greater_Geelong_City_location_map.svg","https://upload.wikimedia.org/wikipedia/commons/e/e8/Australia_Victoria_Greater_Geelong_City_location_map.svg")</f>
        <v>https://upload.wikimedia.org/wikipedia/commons/e/e8/Australia_Victoria_Greater_Geelong_City_location_map.svg</v>
      </c>
      <c r="E109" s="3" t="s">
        <v>409</v>
      </c>
      <c r="F109" s="3" t="s">
        <v>9</v>
      </c>
      <c r="G109" s="3" t="s">
        <v>410</v>
      </c>
    </row>
    <row r="110">
      <c r="A110" s="1" t="s">
        <v>411</v>
      </c>
      <c r="B110" s="2" t="str">
        <f>HYPERLINK("https://en.wikipedia.org/wiki/Arcadia,_Victoria","https://en.wikipedia.org/wiki/Arcadia,_Victoria")</f>
        <v>https://en.wikipedia.org/wiki/Arcadia,_Victoria</v>
      </c>
      <c r="C110" s="3" t="s">
        <v>412</v>
      </c>
      <c r="D110" s="2" t="str">
        <f>HYPERLINK("https://upload.wikimedia.org/wikipedia/commons/f/ff/VIC_in_Australia_map.png","https://upload.wikimedia.org/wikipedia/commons/f/ff/VIC_in_Australia_map.png")</f>
        <v>https://upload.wikimedia.org/wikipedia/commons/f/ff/VIC_in_Australia_map.png</v>
      </c>
      <c r="E110" s="3" t="s">
        <v>413</v>
      </c>
      <c r="F110" s="3" t="s">
        <v>9</v>
      </c>
      <c r="G110" s="3" t="s">
        <v>414</v>
      </c>
    </row>
    <row r="111">
      <c r="A111" s="1" t="s">
        <v>415</v>
      </c>
      <c r="B111" s="2" t="str">
        <f>HYPERLINK("https://en.wikipedia.org/wiki/Congupna,_Victoria","https://en.wikipedia.org/wiki/Congupna,_Victoria")</f>
        <v>https://en.wikipedia.org/wiki/Congupna,_Victoria</v>
      </c>
      <c r="C111" s="3" t="s">
        <v>416</v>
      </c>
      <c r="D111" s="2" t="str">
        <f>HYPERLINK("https://upload.wikimedia.org/wikipedia/commons/0/01/CongupnaGeneralStore.JPG","https://upload.wikimedia.org/wikipedia/commons/0/01/CongupnaGeneralStore.JPG")</f>
        <v>https://upload.wikimedia.org/wikipedia/commons/0/01/CongupnaGeneralStore.JPG</v>
      </c>
      <c r="E111" s="3" t="s">
        <v>417</v>
      </c>
      <c r="F111" s="3" t="s">
        <v>9</v>
      </c>
      <c r="G111" s="3" t="s">
        <v>418</v>
      </c>
    </row>
    <row r="112">
      <c r="A112" s="1" t="s">
        <v>419</v>
      </c>
      <c r="B112" s="2" t="str">
        <f>HYPERLINK("https://en.wikipedia.org/wiki/Dookie,_Victoria","https://en.wikipedia.org/wiki/Dookie,_Victoria")</f>
        <v>https://en.wikipedia.org/wiki/Dookie,_Victoria</v>
      </c>
      <c r="C112" s="3" t="s">
        <v>420</v>
      </c>
      <c r="D112" s="2" t="str">
        <f>HYPERLINK("https://upload.wikimedia.org/wikipedia/commons/a/a3/DookieMaryStreet.JPG","https://upload.wikimedia.org/wikipedia/commons/a/a3/DookieMaryStreet.JPG")</f>
        <v>https://upload.wikimedia.org/wikipedia/commons/a/a3/DookieMaryStreet.JPG</v>
      </c>
      <c r="E112" s="3" t="s">
        <v>421</v>
      </c>
      <c r="F112" s="3" t="s">
        <v>9</v>
      </c>
      <c r="G112" s="3" t="s">
        <v>422</v>
      </c>
    </row>
    <row r="113">
      <c r="A113" s="1" t="s">
        <v>423</v>
      </c>
      <c r="B113" s="2" t="str">
        <f>HYPERLINK("https://en.wikipedia.org/wiki/Grahamvale,_Victoria","https://en.wikipedia.org/wiki/Grahamvale,_Victoria")</f>
        <v>https://en.wikipedia.org/wiki/Grahamvale,_Victoria</v>
      </c>
      <c r="C113" s="3" t="s">
        <v>424</v>
      </c>
      <c r="D113" s="2" t="str">
        <f>HYPERLINK("https://upload.wikimedia.org/wikipedia/commons/f/ff/VIC_in_Australia_map.png","https://upload.wikimedia.org/wikipedia/commons/f/ff/VIC_in_Australia_map.png")</f>
        <v>https://upload.wikimedia.org/wikipedia/commons/f/ff/VIC_in_Australia_map.png</v>
      </c>
      <c r="E113" s="3" t="s">
        <v>425</v>
      </c>
      <c r="F113" s="3" t="s">
        <v>9</v>
      </c>
      <c r="G113" s="3" t="s">
        <v>426</v>
      </c>
    </row>
    <row r="114">
      <c r="A114" s="1" t="s">
        <v>427</v>
      </c>
      <c r="B114" s="2" t="str">
        <f>HYPERLINK("https://en.wikipedia.org/wiki/Allendale,_Victoria","https://en.wikipedia.org/wiki/Allendale,_Victoria")</f>
        <v>https://en.wikipedia.org/wiki/Allendale,_Victoria</v>
      </c>
      <c r="C114" s="3" t="s">
        <v>428</v>
      </c>
      <c r="D114" s="2" t="str">
        <f>HYPERLINK("https://upload.wikimedia.org/wikipedia/commons/b/bd/AllendaleSchool.JPG","https://upload.wikimedia.org/wikipedia/commons/b/bd/AllendaleSchool.JPG")</f>
        <v>https://upload.wikimedia.org/wikipedia/commons/b/bd/AllendaleSchool.JPG</v>
      </c>
      <c r="E114" s="3" t="s">
        <v>429</v>
      </c>
      <c r="F114" s="3" t="s">
        <v>9</v>
      </c>
      <c r="G114" s="3" t="s">
        <v>430</v>
      </c>
    </row>
    <row r="115">
      <c r="A115" s="1" t="s">
        <v>431</v>
      </c>
      <c r="B115" s="2" t="str">
        <f>HYPERLINK("https://en.wikipedia.org/wiki/Blampied,_Victoria","https://en.wikipedia.org/wiki/Blampied,_Victoria")</f>
        <v>https://en.wikipedia.org/wiki/Blampied,_Victoria</v>
      </c>
      <c r="C115" s="3" t="s">
        <v>432</v>
      </c>
      <c r="D115" s="2" t="str">
        <f>HYPERLINK("https://upload.wikimedia.org/wikipedia/commons/0/03/BlampiedSwissMountainHotel.JPG","https://upload.wikimedia.org/wikipedia/commons/0/03/BlampiedSwissMountainHotel.JPG")</f>
        <v>https://upload.wikimedia.org/wikipedia/commons/0/03/BlampiedSwissMountainHotel.JPG</v>
      </c>
      <c r="E115" s="3" t="s">
        <v>433</v>
      </c>
      <c r="F115" s="3" t="s">
        <v>9</v>
      </c>
      <c r="G115" s="3" t="s">
        <v>434</v>
      </c>
    </row>
    <row r="116">
      <c r="A116" s="1" t="s">
        <v>435</v>
      </c>
      <c r="B116" s="2" t="str">
        <f>HYPERLINK("https://en.wikipedia.org/wiki/Bullarto,_Victoria","https://en.wikipedia.org/wiki/Bullarto,_Victoria")</f>
        <v>https://en.wikipedia.org/wiki/Bullarto,_Victoria</v>
      </c>
      <c r="C116" s="3" t="s">
        <v>436</v>
      </c>
      <c r="D116" s="2" t="str">
        <f>HYPERLINK("https://upload.wikimedia.org/wikipedia/commons/f/ff/VIC_in_Australia_map.png","https://upload.wikimedia.org/wikipedia/commons/f/ff/VIC_in_Australia_map.png")</f>
        <v>https://upload.wikimedia.org/wikipedia/commons/f/ff/VIC_in_Australia_map.png</v>
      </c>
      <c r="E116" s="3" t="s">
        <v>437</v>
      </c>
      <c r="F116" s="3" t="s">
        <v>9</v>
      </c>
      <c r="G116" s="3" t="s">
        <v>438</v>
      </c>
    </row>
    <row r="117">
      <c r="A117" s="1" t="s">
        <v>439</v>
      </c>
      <c r="B117" s="2" t="str">
        <f>HYPERLINK("https://en.wikipedia.org/wiki/Clunes,_Victoria","https://en.wikipedia.org/wiki/Clunes,_Victoria")</f>
        <v>https://en.wikipedia.org/wiki/Clunes,_Victoria</v>
      </c>
      <c r="C117" s="3" t="s">
        <v>440</v>
      </c>
      <c r="D117" s="2" t="str">
        <f>HYPERLINK("https://upload.wikimedia.org/wikipedia/commons/0/03/ClunesStreetscape.JPG","https://upload.wikimedia.org/wikipedia/commons/0/03/ClunesStreetscape.JPG")</f>
        <v>https://upload.wikimedia.org/wikipedia/commons/0/03/ClunesStreetscape.JPG</v>
      </c>
      <c r="E117" s="3" t="s">
        <v>441</v>
      </c>
      <c r="F117" s="3" t="s">
        <v>9</v>
      </c>
      <c r="G117" s="3" t="s">
        <v>442</v>
      </c>
    </row>
    <row r="118">
      <c r="A118" s="1" t="s">
        <v>443</v>
      </c>
      <c r="B118" s="2" t="str">
        <f>HYPERLINK("https://en.wikipedia.org/wiki/Antwerp,_Victoria","https://en.wikipedia.org/wiki/Antwerp,_Victoria")</f>
        <v>https://en.wikipedia.org/wiki/Antwerp,_Victoria</v>
      </c>
      <c r="C118" s="3" t="s">
        <v>444</v>
      </c>
      <c r="D118" s="2" t="str">
        <f>HYPERLINK("https://upload.wikimedia.org/wikipedia/commons/4/47/Antwerp_Methodist_Church.JPG","https://upload.wikimedia.org/wikipedia/commons/4/47/Antwerp_Methodist_Church.JPG")</f>
        <v>https://upload.wikimedia.org/wikipedia/commons/4/47/Antwerp_Methodist_Church.JPG</v>
      </c>
      <c r="E118" s="3" t="s">
        <v>445</v>
      </c>
      <c r="F118" s="3" t="s">
        <v>9</v>
      </c>
      <c r="G118" s="3" t="s">
        <v>446</v>
      </c>
    </row>
    <row r="119">
      <c r="A119" s="1" t="s">
        <v>447</v>
      </c>
      <c r="B119" s="2" t="str">
        <f>HYPERLINK("https://en.wikipedia.org/wiki/Dimboola","https://en.wikipedia.org/wiki/Dimboola")</f>
        <v>https://en.wikipedia.org/wiki/Dimboola</v>
      </c>
      <c r="C119" s="3" t="s">
        <v>448</v>
      </c>
      <c r="D119" s="2" t="str">
        <f>HYPERLINK("https://upload.wikimedia.org/wikipedia/commons/9/9b/Dimboola_Jellex_Advertisement.JPG","https://upload.wikimedia.org/wikipedia/commons/9/9b/Dimboola_Jellex_Advertisement.JPG")</f>
        <v>https://upload.wikimedia.org/wikipedia/commons/9/9b/Dimboola_Jellex_Advertisement.JPG</v>
      </c>
      <c r="E119" s="3" t="s">
        <v>449</v>
      </c>
      <c r="F119" s="3" t="s">
        <v>9</v>
      </c>
      <c r="G119" s="3" t="s">
        <v>450</v>
      </c>
    </row>
    <row r="120">
      <c r="A120" s="1" t="s">
        <v>451</v>
      </c>
      <c r="B120" s="5" t="s">
        <v>452</v>
      </c>
      <c r="C120" s="8" t="s">
        <v>453</v>
      </c>
      <c r="D120" s="5" t="s">
        <v>454</v>
      </c>
      <c r="E120" s="6" t="s">
        <v>455</v>
      </c>
      <c r="F120" s="6" t="s">
        <v>9</v>
      </c>
      <c r="G120" s="3" t="s">
        <v>36</v>
      </c>
    </row>
    <row r="121">
      <c r="A121" s="1" t="s">
        <v>456</v>
      </c>
      <c r="B121" s="2" t="str">
        <f>HYPERLINK("https://en.wikipedia.org/wiki/Netherby,_Victoria","https://en.wikipedia.org/wiki/Netherby,_Victoria")</f>
        <v>https://en.wikipedia.org/wiki/Netherby,_Victoria</v>
      </c>
      <c r="C121" s="3" t="s">
        <v>457</v>
      </c>
      <c r="D121" s="2" t="str">
        <f>HYPERLINK("https://upload.wikimedia.org/wikipedia/commons/e/ef/NetherbyMainStreet.JPG","https://upload.wikimedia.org/wikipedia/commons/e/ef/NetherbyMainStreet.JPG")</f>
        <v>https://upload.wikimedia.org/wikipedia/commons/e/ef/NetherbyMainStreet.JPG</v>
      </c>
      <c r="E121" s="3" t="s">
        <v>458</v>
      </c>
      <c r="F121" s="3" t="s">
        <v>9</v>
      </c>
      <c r="G121" s="3" t="s">
        <v>459</v>
      </c>
    </row>
    <row r="122">
      <c r="A122" s="1" t="s">
        <v>460</v>
      </c>
      <c r="B122" s="2" t="str">
        <f>HYPERLINK("https://en.wikipedia.org/wiki/Altona_North,_Victoria","https://en.wikipedia.org/wiki/Altona_North,_Victoria")</f>
        <v>https://en.wikipedia.org/wiki/Altona_North,_Victoria</v>
      </c>
      <c r="C122" s="3" t="s">
        <v>461</v>
      </c>
      <c r="D122"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22" s="3" t="s">
        <v>462</v>
      </c>
      <c r="F122" s="3" t="s">
        <v>9</v>
      </c>
      <c r="G122" s="3" t="s">
        <v>124</v>
      </c>
    </row>
    <row r="123">
      <c r="A123" s="1" t="s">
        <v>463</v>
      </c>
      <c r="B123" s="2" t="str">
        <f>HYPERLINK("https://en.wikipedia.org/wiki/Newport,_Victoria","https://en.wikipedia.org/wiki/Newport,_Victoria")</f>
        <v>https://en.wikipedia.org/wiki/Newport,_Victoria</v>
      </c>
      <c r="C123" s="3" t="s">
        <v>464</v>
      </c>
      <c r="D123" s="2" t="str">
        <f>HYPERLINK("https://upload.wikimedia.org/wikipedia/commons/2/21/The_Newport_Substation.jpg","https://upload.wikimedia.org/wikipedia/commons/2/21/The_Newport_Substation.jpg")</f>
        <v>https://upload.wikimedia.org/wikipedia/commons/2/21/The_Newport_Substation.jpg</v>
      </c>
      <c r="E123" s="3" t="s">
        <v>465</v>
      </c>
      <c r="F123" s="3" t="s">
        <v>9</v>
      </c>
      <c r="G123" s="3" t="s">
        <v>466</v>
      </c>
    </row>
    <row r="124">
      <c r="A124" s="1" t="s">
        <v>467</v>
      </c>
      <c r="B124" s="2" t="str">
        <f>HYPERLINK("https://en.wikipedia.org/wiki/Seabrook,_Victoria","https://en.wikipedia.org/wiki/Seabrook,_Victoria")</f>
        <v>https://en.wikipedia.org/wiki/Seabrook,_Victoria</v>
      </c>
      <c r="C124" s="3" t="s">
        <v>468</v>
      </c>
      <c r="D124" s="2" t="str">
        <f>HYPERLINK("https://upload.wikimedia.org/wikipedia/commons/0/0e/Seabrook-homesteadrun.jpg","https://upload.wikimedia.org/wikipedia/commons/0/0e/Seabrook-homesteadrun.jpg")</f>
        <v>https://upload.wikimedia.org/wikipedia/commons/0/0e/Seabrook-homesteadrun.jpg</v>
      </c>
      <c r="E124" s="3" t="s">
        <v>469</v>
      </c>
      <c r="F124" s="3" t="s">
        <v>9</v>
      </c>
      <c r="G124" s="3" t="s">
        <v>470</v>
      </c>
    </row>
    <row r="125">
      <c r="A125" s="1" t="s">
        <v>471</v>
      </c>
      <c r="B125" s="2" t="str">
        <f>HYPERLINK("https://en.wikipedia.org/wiki/Spotswood,_Victoria","https://en.wikipedia.org/wiki/Spotswood,_Victoria")</f>
        <v>https://en.wikipedia.org/wiki/Spotswood,_Victoria</v>
      </c>
      <c r="C125" s="3" t="s">
        <v>472</v>
      </c>
      <c r="D125" s="2" t="str">
        <f>HYPERLINK("https://upload.wikimedia.org/wikipedia/commons/b/bd/Spotswood2.jpg","https://upload.wikimedia.org/wikipedia/commons/b/bd/Spotswood2.jpg")</f>
        <v>https://upload.wikimedia.org/wikipedia/commons/b/bd/Spotswood2.jpg</v>
      </c>
      <c r="E125" s="3" t="s">
        <v>473</v>
      </c>
      <c r="F125" s="3" t="s">
        <v>9</v>
      </c>
      <c r="G125" s="3" t="s">
        <v>474</v>
      </c>
    </row>
    <row r="126">
      <c r="A126" s="1" t="s">
        <v>475</v>
      </c>
      <c r="B126" s="2" t="str">
        <f>HYPERLINK("https://en.wikipedia.org/wiki/List_of_localities_in_Victoria","https://en.wikipedia.org/wiki/List_of_localities_in_Victoria")</f>
        <v>https://en.wikipedia.org/wiki/List_of_localities_in_Victoria</v>
      </c>
      <c r="C126" s="3" t="s">
        <v>476</v>
      </c>
      <c r="D126" s="2" t="str">
        <f>HYPERLINK("https://upload.wikimedia.org/wikipedia/commons/7/7b/Victoria_Local_Government_Areas.svg","https://upload.wikimedia.org/wikipedia/commons/7/7b/Victoria_Local_Government_Areas.svg")</f>
        <v>https://upload.wikimedia.org/wikipedia/commons/7/7b/Victoria_Local_Government_Areas.svg</v>
      </c>
      <c r="E126" s="3" t="s">
        <v>477</v>
      </c>
      <c r="F126" s="3" t="s">
        <v>9</v>
      </c>
      <c r="G126" s="3" t="s">
        <v>478</v>
      </c>
    </row>
    <row r="127">
      <c r="A127" s="1" t="s">
        <v>479</v>
      </c>
      <c r="B127" s="2" t="str">
        <f>HYPERLINK("https://en.wikipedia.org/wiki/Dadswells_Bridge,_Victoria","https://en.wikipedia.org/wiki/Dadswells_Bridge,_Victoria")</f>
        <v>https://en.wikipedia.org/wiki/Dadswells_Bridge,_Victoria</v>
      </c>
      <c r="C127" s="3" t="s">
        <v>480</v>
      </c>
      <c r="D127" s="2" t="str">
        <f>HYPERLINK("https://upload.wikimedia.org/wikipedia/commons/7/7d/Giant_Koala.jpg","https://upload.wikimedia.org/wikipedia/commons/7/7d/Giant_Koala.jpg")</f>
        <v>https://upload.wikimedia.org/wikipedia/commons/7/7d/Giant_Koala.jpg</v>
      </c>
      <c r="E127" s="3" t="s">
        <v>481</v>
      </c>
      <c r="F127" s="3" t="s">
        <v>9</v>
      </c>
      <c r="G127" s="3" t="s">
        <v>482</v>
      </c>
    </row>
    <row r="128">
      <c r="A128" s="1" t="s">
        <v>483</v>
      </c>
      <c r="B128" s="2" t="str">
        <f>HYPERLINK("https://en.wikipedia.org/wiki/Dooen,_Victoria","https://en.wikipedia.org/wiki/Dooen,_Victoria")</f>
        <v>https://en.wikipedia.org/wiki/Dooen,_Victoria</v>
      </c>
      <c r="C128" s="3" t="s">
        <v>484</v>
      </c>
      <c r="D128" s="2" t="str">
        <f t="shared" ref="D128:D129" si="8">HYPERLINK("https://upload.wikimedia.org/wikipedia/commons/f/ff/VIC_in_Australia_map.png","https://upload.wikimedia.org/wikipedia/commons/f/ff/VIC_in_Australia_map.png")</f>
        <v>https://upload.wikimedia.org/wikipedia/commons/f/ff/VIC_in_Australia_map.png</v>
      </c>
      <c r="E128" s="3" t="s">
        <v>485</v>
      </c>
      <c r="F128" s="3" t="s">
        <v>9</v>
      </c>
      <c r="G128" s="3" t="s">
        <v>486</v>
      </c>
    </row>
    <row r="129">
      <c r="A129" s="1" t="s">
        <v>487</v>
      </c>
      <c r="B129" s="2" t="str">
        <f>HYPERLINK("https://en.wikipedia.org/wiki/Haven,_Victoria","https://en.wikipedia.org/wiki/Haven,_Victoria")</f>
        <v>https://en.wikipedia.org/wiki/Haven,_Victoria</v>
      </c>
      <c r="C129" s="3" t="s">
        <v>488</v>
      </c>
      <c r="D129" s="2" t="str">
        <f t="shared" si="8"/>
        <v>https://upload.wikimedia.org/wikipedia/commons/f/ff/VIC_in_Australia_map.png</v>
      </c>
      <c r="E129" s="3" t="s">
        <v>489</v>
      </c>
      <c r="F129" s="3" t="s">
        <v>9</v>
      </c>
      <c r="G129" s="3" t="s">
        <v>486</v>
      </c>
    </row>
    <row r="130">
      <c r="A130" s="1" t="s">
        <v>490</v>
      </c>
      <c r="B130" s="2" t="str">
        <f>HYPERLINK("https://en.wikipedia.org/wiki/Bulla,_Victoria","https://en.wikipedia.org/wiki/Bulla,_Victoria")</f>
        <v>https://en.wikipedia.org/wiki/Bulla,_Victoria</v>
      </c>
      <c r="C130" s="3" t="s">
        <v>491</v>
      </c>
      <c r="D130" s="2" t="str">
        <f>HYPERLINK("https://upload.wikimedia.org/wikipedia/commons/2/20/View_of_Bulla%2C_Victoria.JPG","https://upload.wikimedia.org/wikipedia/commons/2/20/View_of_Bulla%2C_Victoria.JPG")</f>
        <v>https://upload.wikimedia.org/wikipedia/commons/2/20/View_of_Bulla%2C_Victoria.JPG</v>
      </c>
      <c r="E130" s="3" t="s">
        <v>492</v>
      </c>
      <c r="F130" s="3" t="s">
        <v>9</v>
      </c>
      <c r="G130" s="3" t="s">
        <v>493</v>
      </c>
    </row>
    <row r="131">
      <c r="A131" s="1" t="s">
        <v>494</v>
      </c>
      <c r="B131" s="2" t="str">
        <f>HYPERLINK("https://en.wikipedia.org/wiki/Campbellfield,_Victoria","https://en.wikipedia.org/wiki/Campbellfield,_Victoria")</f>
        <v>https://en.wikipedia.org/wiki/Campbellfield,_Victoria</v>
      </c>
      <c r="C131" s="3" t="s">
        <v>495</v>
      </c>
      <c r="D131"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31" s="3" t="s">
        <v>496</v>
      </c>
      <c r="F131" s="3" t="s">
        <v>9</v>
      </c>
      <c r="G131" s="3" t="s">
        <v>124</v>
      </c>
    </row>
    <row r="132">
      <c r="A132" s="1" t="s">
        <v>497</v>
      </c>
      <c r="B132" s="2" t="str">
        <f>HYPERLINK("https://en.wikipedia.org/wiki/Somerton,_Victoria","https://en.wikipedia.org/wiki/Somerton,_Victoria")</f>
        <v>https://en.wikipedia.org/wiki/Somerton,_Victoria</v>
      </c>
      <c r="C132" s="3" t="s">
        <v>498</v>
      </c>
      <c r="D132" s="2" t="str">
        <f>HYPERLINK("https://upload.wikimedia.org/wikipedia/commons/2/21/Somerton_1_aerial.jpg","https://upload.wikimedia.org/wikipedia/commons/2/21/Somerton_1_aerial.jpg")</f>
        <v>https://upload.wikimedia.org/wikipedia/commons/2/21/Somerton_1_aerial.jpg</v>
      </c>
      <c r="E132" s="3" t="s">
        <v>499</v>
      </c>
      <c r="F132" s="3" t="s">
        <v>9</v>
      </c>
      <c r="G132" s="3" t="s">
        <v>500</v>
      </c>
    </row>
    <row r="133">
      <c r="A133" s="1" t="s">
        <v>501</v>
      </c>
      <c r="B133" s="2" t="str">
        <f>HYPERLINK("https://en.wikipedia.org/wiki/Coolaroo,_Victoria","https://en.wikipedia.org/wiki/Coolaroo,_Victoria")</f>
        <v>https://en.wikipedia.org/wiki/Coolaroo,_Victoria</v>
      </c>
      <c r="C133" s="3" t="s">
        <v>502</v>
      </c>
      <c r="D133" s="2" t="str">
        <f>HYPERLINK("https://upload.wikimedia.org/wikipedia/commons/2/2c/Victoria_locator-MJC.png","https://upload.wikimedia.org/wikipedia/commons/2/2c/Victoria_locator-MJC.png")</f>
        <v>https://upload.wikimedia.org/wikipedia/commons/2/2c/Victoria_locator-MJC.png</v>
      </c>
      <c r="E133" s="3" t="s">
        <v>503</v>
      </c>
      <c r="F133" s="3" t="s">
        <v>9</v>
      </c>
      <c r="G133" s="3" t="s">
        <v>70</v>
      </c>
    </row>
    <row r="134">
      <c r="A134" s="1" t="s">
        <v>504</v>
      </c>
      <c r="B134" s="2" t="str">
        <f>HYPERLINK("https://en.wikipedia.org/wiki/Allans_Flat,_Victoria","https://en.wikipedia.org/wiki/Allans_Flat,_Victoria")</f>
        <v>https://en.wikipedia.org/wiki/Allans_Flat,_Victoria</v>
      </c>
      <c r="C134" s="3" t="s">
        <v>505</v>
      </c>
      <c r="D134" s="2" t="str">
        <f>HYPERLINK("https://upload.wikimedia.org/wikipedia/commons/f/ff/VIC_in_Australia_map.png","https://upload.wikimedia.org/wikipedia/commons/f/ff/VIC_in_Australia_map.png")</f>
        <v>https://upload.wikimedia.org/wikipedia/commons/f/ff/VIC_in_Australia_map.png</v>
      </c>
      <c r="E134" s="3" t="s">
        <v>506</v>
      </c>
      <c r="F134" s="3" t="s">
        <v>9</v>
      </c>
      <c r="G134" s="3" t="s">
        <v>507</v>
      </c>
    </row>
    <row r="135">
      <c r="A135" s="1" t="s">
        <v>508</v>
      </c>
      <c r="B135" s="2" t="str">
        <f>HYPERLINK("https://en.wikipedia.org/wiki/Barnawartha,_Victoria","https://en.wikipedia.org/wiki/Barnawartha,_Victoria")</f>
        <v>https://en.wikipedia.org/wiki/Barnawartha,_Victoria</v>
      </c>
      <c r="C135" s="3" t="s">
        <v>509</v>
      </c>
      <c r="D135" s="2" t="str">
        <f>HYPERLINK("https://upload.wikimedia.org/wikipedia/commons/3/34/BarnawarthaPostOffice.JPG","https://upload.wikimedia.org/wikipedia/commons/3/34/BarnawarthaPostOffice.JPG")</f>
        <v>https://upload.wikimedia.org/wikipedia/commons/3/34/BarnawarthaPostOffice.JPG</v>
      </c>
      <c r="E135" s="3" t="s">
        <v>510</v>
      </c>
      <c r="F135" s="3" t="s">
        <v>9</v>
      </c>
      <c r="G135" s="3" t="s">
        <v>511</v>
      </c>
    </row>
    <row r="136">
      <c r="A136" s="1" t="s">
        <v>512</v>
      </c>
      <c r="B136" s="2" t="str">
        <f>HYPERLINK("https://en.wikipedia.org/wiki/Beechworth","https://en.wikipedia.org/wiki/Beechworth")</f>
        <v>https://en.wikipedia.org/wiki/Beechworth</v>
      </c>
      <c r="C136" s="3" t="s">
        <v>513</v>
      </c>
      <c r="D136" s="2" t="str">
        <f>HYPERLINK("https://upload.wikimedia.org/wikipedia/commons/0/08/Woolshed_Creek.JPG","https://upload.wikimedia.org/wikipedia/commons/0/08/Woolshed_Creek.JPG")</f>
        <v>https://upload.wikimedia.org/wikipedia/commons/0/08/Woolshed_Creek.JPG</v>
      </c>
      <c r="E136" s="3" t="s">
        <v>514</v>
      </c>
      <c r="F136" s="3" t="s">
        <v>9</v>
      </c>
      <c r="G136" s="3" t="s">
        <v>515</v>
      </c>
    </row>
    <row r="137">
      <c r="A137" s="1" t="s">
        <v>516</v>
      </c>
      <c r="B137" s="2" t="str">
        <f>HYPERLINK("https://en.wikipedia.org/wiki/Chiltern,_Victoria","https://en.wikipedia.org/wiki/Chiltern,_Victoria")</f>
        <v>https://en.wikipedia.org/wiki/Chiltern,_Victoria</v>
      </c>
      <c r="C137" s="3" t="s">
        <v>517</v>
      </c>
      <c r="D137" s="2" t="str">
        <f>HYPERLINK("https://upload.wikimedia.org/wikipedia/commons/f/f7/ChilternLakeViewHouseHomeHenryHandelRichardson_004.jpg","https://upload.wikimedia.org/wikipedia/commons/f/f7/ChilternLakeViewHouseHomeHenryHandelRichardson_004.jpg")</f>
        <v>https://upload.wikimedia.org/wikipedia/commons/f/f7/ChilternLakeViewHouseHomeHenryHandelRichardson_004.jpg</v>
      </c>
      <c r="E137" s="3" t="s">
        <v>518</v>
      </c>
      <c r="F137" s="3" t="s">
        <v>9</v>
      </c>
      <c r="G137" s="3" t="s">
        <v>519</v>
      </c>
    </row>
    <row r="138">
      <c r="A138" s="1" t="s">
        <v>520</v>
      </c>
      <c r="B138" s="2" t="str">
        <f>HYPERLINK("https://en.wikipedia.org/wiki/Chelsea,_Victoria","https://en.wikipedia.org/wiki/Chelsea,_Victoria")</f>
        <v>https://en.wikipedia.org/wiki/Chelsea,_Victoria</v>
      </c>
      <c r="C138" s="3" t="s">
        <v>521</v>
      </c>
      <c r="D138" s="2" t="str">
        <f t="shared" ref="D138:D139" si="9">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38" s="3" t="s">
        <v>522</v>
      </c>
      <c r="F138" s="3" t="s">
        <v>9</v>
      </c>
      <c r="G138" s="3" t="s">
        <v>124</v>
      </c>
    </row>
    <row r="139">
      <c r="A139" s="1" t="s">
        <v>523</v>
      </c>
      <c r="B139" s="2" t="str">
        <f>HYPERLINK("https://en.wikipedia.org/wiki/Highett,_Victoria","https://en.wikipedia.org/wiki/Highett,_Victoria")</f>
        <v>https://en.wikipedia.org/wiki/Highett,_Victoria</v>
      </c>
      <c r="C139" s="3" t="s">
        <v>524</v>
      </c>
      <c r="D139" s="2" t="str">
        <f t="shared" si="9"/>
        <v>https://upload.wikimedia.org/wikipedia/commons/1/1a/Australia_Victoria_metropolitan_Melbourne_location_map.svg</v>
      </c>
      <c r="E139" s="3" t="s">
        <v>525</v>
      </c>
      <c r="F139" s="3" t="s">
        <v>9</v>
      </c>
      <c r="G139" s="3" t="s">
        <v>124</v>
      </c>
    </row>
    <row r="140">
      <c r="A140" s="1" t="s">
        <v>526</v>
      </c>
      <c r="B140" s="2" t="str">
        <f>HYPERLINK("https://en.wikipedia.org/wiki/Edithvale,_Victoria","https://en.wikipedia.org/wiki/Edithvale,_Victoria")</f>
        <v>https://en.wikipedia.org/wiki/Edithvale,_Victoria</v>
      </c>
      <c r="C140" s="3" t="s">
        <v>527</v>
      </c>
      <c r="D140" s="2" t="str">
        <f>HYPERLINK("https://upload.wikimedia.org/wikipedia/commons/0/0c/20060304_Edithvale_Boatsheds.jpg","https://upload.wikimedia.org/wikipedia/commons/0/0c/20060304_Edithvale_Boatsheds.jpg")</f>
        <v>https://upload.wikimedia.org/wikipedia/commons/0/0c/20060304_Edithvale_Boatsheds.jpg</v>
      </c>
      <c r="E140" s="3" t="s">
        <v>528</v>
      </c>
      <c r="F140" s="3" t="s">
        <v>9</v>
      </c>
      <c r="G140" s="3" t="s">
        <v>529</v>
      </c>
    </row>
    <row r="141">
      <c r="A141" s="1" t="s">
        <v>530</v>
      </c>
      <c r="B141" s="2" t="str">
        <f>HYPERLINK("https://en.wikipedia.org/wiki/Mentone,_Victoria","https://en.wikipedia.org/wiki/Mentone,_Victoria")</f>
        <v>https://en.wikipedia.org/wiki/Mentone,_Victoria</v>
      </c>
      <c r="C141" s="3" t="s">
        <v>531</v>
      </c>
      <c r="D141" s="2" t="str">
        <f>HYPERLINK("https://upload.wikimedia.org/wikipedia/commons/a/ae/Mentone_Beach_1%2C_Mentone%2C_Vic%2C_jjron%2C_08.01.2014.jpg","https://upload.wikimedia.org/wikipedia/commons/a/ae/Mentone_Beach_1%2C_Mentone%2C_Vic%2C_jjron%2C_08.01.2014.jpg")</f>
        <v>https://upload.wikimedia.org/wikipedia/commons/a/ae/Mentone_Beach_1%2C_Mentone%2C_Vic%2C_jjron%2C_08.01.2014.jpg</v>
      </c>
      <c r="E141" s="3" t="s">
        <v>532</v>
      </c>
      <c r="F141" s="3" t="s">
        <v>9</v>
      </c>
      <c r="G141" s="3" t="s">
        <v>533</v>
      </c>
    </row>
    <row r="142">
      <c r="A142" s="1" t="s">
        <v>534</v>
      </c>
      <c r="B142" s="2" t="str">
        <f>HYPERLINK("https://en.wikipedia.org/wiki/Rowville,_Victoria","https://en.wikipedia.org/wiki/Rowville,_Victoria")</f>
        <v>https://en.wikipedia.org/wiki/Rowville,_Victoria</v>
      </c>
      <c r="C142" s="3" t="s">
        <v>535</v>
      </c>
      <c r="D142" s="2" t="str">
        <f>HYPERLINK("https://upload.wikimedia.org/wikipedia/commons/e/e4/Tirhatuan_Wetlands.PNG","https://upload.wikimedia.org/wikipedia/commons/e/e4/Tirhatuan_Wetlands.PNG")</f>
        <v>https://upload.wikimedia.org/wikipedia/commons/e/e4/Tirhatuan_Wetlands.PNG</v>
      </c>
      <c r="E142" s="3" t="s">
        <v>536</v>
      </c>
      <c r="F142" s="3" t="s">
        <v>9</v>
      </c>
      <c r="G142" s="3" t="s">
        <v>537</v>
      </c>
    </row>
    <row r="143">
      <c r="A143" s="1" t="s">
        <v>538</v>
      </c>
      <c r="B143" s="2" t="str">
        <f>HYPERLINK("https://en.wikipedia.org/wiki/Scoresby,_Victoria","https://en.wikipedia.org/wiki/Scoresby,_Victoria")</f>
        <v>https://en.wikipedia.org/wiki/Scoresby,_Victoria</v>
      </c>
      <c r="C143" s="3" t="s">
        <v>539</v>
      </c>
      <c r="D143"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43" s="3" t="s">
        <v>540</v>
      </c>
      <c r="F143" s="3" t="s">
        <v>9</v>
      </c>
      <c r="G143" s="3" t="s">
        <v>124</v>
      </c>
    </row>
    <row r="144">
      <c r="A144" s="1" t="s">
        <v>541</v>
      </c>
      <c r="B144" s="2" t="str">
        <f>HYPERLINK("https://en.wikipedia.org/wiki/Bayswater,_Victoria","https://en.wikipedia.org/wiki/Bayswater,_Victoria")</f>
        <v>https://en.wikipedia.org/wiki/Bayswater,_Victoria</v>
      </c>
      <c r="C144" s="3" t="s">
        <v>542</v>
      </c>
      <c r="D144" s="2" t="str">
        <f>HYPERLINK("https://upload.wikimedia.org/wikipedia/commons/5/5c/Bayswater%2C_Vic%2C_east_to_Mt_Dandenong.jpg","https://upload.wikimedia.org/wikipedia/commons/5/5c/Bayswater%2C_Vic%2C_east_to_Mt_Dandenong.jpg")</f>
        <v>https://upload.wikimedia.org/wikipedia/commons/5/5c/Bayswater%2C_Vic%2C_east_to_Mt_Dandenong.jpg</v>
      </c>
      <c r="E144" s="3" t="s">
        <v>543</v>
      </c>
      <c r="F144" s="3" t="s">
        <v>9</v>
      </c>
      <c r="G144" s="3" t="s">
        <v>544</v>
      </c>
    </row>
    <row r="145">
      <c r="A145" s="1" t="s">
        <v>545</v>
      </c>
      <c r="B145" s="2" t="str">
        <f>HYPERLINK("https://en.wikipedia.org/wiki/Upper_Ferntree_Gully,_Victoria","https://en.wikipedia.org/wiki/Upper_Ferntree_Gully,_Victoria")</f>
        <v>https://en.wikipedia.org/wiki/Upper_Ferntree_Gully,_Victoria</v>
      </c>
      <c r="C145" s="3" t="s">
        <v>546</v>
      </c>
      <c r="D145"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45" s="3" t="s">
        <v>547</v>
      </c>
      <c r="F145" s="3" t="s">
        <v>9</v>
      </c>
      <c r="G145" s="3" t="s">
        <v>548</v>
      </c>
    </row>
    <row r="146">
      <c r="A146" s="1" t="s">
        <v>549</v>
      </c>
      <c r="B146" s="2" t="str">
        <f>HYPERLINK("https://en.wikipedia.org/wiki/Boolarra,_Victoria","https://en.wikipedia.org/wiki/Boolarra,_Victoria")</f>
        <v>https://en.wikipedia.org/wiki/Boolarra,_Victoria</v>
      </c>
      <c r="C146" s="3" t="s">
        <v>550</v>
      </c>
      <c r="D146" s="2" t="str">
        <f>HYPERLINK("https://upload.wikimedia.org/wikipedia/commons/a/a3/BoolaraBridge.jpg","https://upload.wikimedia.org/wikipedia/commons/a/a3/BoolaraBridge.jpg")</f>
        <v>https://upload.wikimedia.org/wikipedia/commons/a/a3/BoolaraBridge.jpg</v>
      </c>
      <c r="E146" s="3" t="s">
        <v>551</v>
      </c>
      <c r="F146" s="3" t="s">
        <v>9</v>
      </c>
      <c r="G146" s="3" t="s">
        <v>552</v>
      </c>
    </row>
    <row r="147">
      <c r="A147" s="1" t="s">
        <v>553</v>
      </c>
      <c r="B147" s="2" t="str">
        <f>HYPERLINK("https://en.wikipedia.org/wiki/Callignee,_Victoria","https://en.wikipedia.org/wiki/Callignee,_Victoria")</f>
        <v>https://en.wikipedia.org/wiki/Callignee,_Victoria</v>
      </c>
      <c r="C147" s="3" t="s">
        <v>554</v>
      </c>
      <c r="D147" s="2" t="str">
        <f>HYPERLINK("https://upload.wikimedia.org/wikipedia/commons/f/ff/VIC_in_Australia_map.png","https://upload.wikimedia.org/wikipedia/commons/f/ff/VIC_in_Australia_map.png")</f>
        <v>https://upload.wikimedia.org/wikipedia/commons/f/ff/VIC_in_Australia_map.png</v>
      </c>
      <c r="E147" s="3" t="s">
        <v>555</v>
      </c>
      <c r="F147" s="3" t="s">
        <v>9</v>
      </c>
      <c r="G147" s="3" t="s">
        <v>556</v>
      </c>
    </row>
    <row r="148">
      <c r="A148" s="1" t="s">
        <v>557</v>
      </c>
      <c r="B148" s="2" t="str">
        <f>HYPERLINK("https://en.wikipedia.org/wiki/Churchill,_Victoria","https://en.wikipedia.org/wiki/Churchill,_Victoria")</f>
        <v>https://en.wikipedia.org/wiki/Churchill,_Victoria</v>
      </c>
      <c r="C148" s="3" t="s">
        <v>558</v>
      </c>
      <c r="D148" s="2" t="str">
        <f>HYPERLINK("https://upload.wikimedia.org/wikipedia/commons/4/44/Cigar.jpg","https://upload.wikimedia.org/wikipedia/commons/4/44/Cigar.jpg")</f>
        <v>https://upload.wikimedia.org/wikipedia/commons/4/44/Cigar.jpg</v>
      </c>
      <c r="E148" s="3" t="s">
        <v>559</v>
      </c>
      <c r="F148" s="3" t="s">
        <v>9</v>
      </c>
      <c r="G148" s="3" t="s">
        <v>560</v>
      </c>
    </row>
    <row r="149">
      <c r="A149" s="1" t="s">
        <v>561</v>
      </c>
      <c r="B149" s="2" t="str">
        <f>HYPERLINK("https://en.wikipedia.org/wiki/Glengarry,_Victoria","https://en.wikipedia.org/wiki/Glengarry,_Victoria")</f>
        <v>https://en.wikipedia.org/wiki/Glengarry,_Victoria</v>
      </c>
      <c r="C149" s="3" t="s">
        <v>562</v>
      </c>
      <c r="D149" s="2" t="str">
        <f t="shared" ref="D149:D150" si="10">HYPERLINK("https://upload.wikimedia.org/wikipedia/commons/f/ff/VIC_in_Australia_map.png","https://upload.wikimedia.org/wikipedia/commons/f/ff/VIC_in_Australia_map.png")</f>
        <v>https://upload.wikimedia.org/wikipedia/commons/f/ff/VIC_in_Australia_map.png</v>
      </c>
      <c r="E149" s="3" t="s">
        <v>563</v>
      </c>
      <c r="F149" s="3" t="s">
        <v>9</v>
      </c>
      <c r="G149" s="3" t="s">
        <v>556</v>
      </c>
    </row>
    <row r="150">
      <c r="A150" s="1" t="s">
        <v>564</v>
      </c>
      <c r="B150" s="2" t="str">
        <f>HYPERLINK("https://en.wikipedia.org/wiki/Arnold,_Victoria","https://en.wikipedia.org/wiki/Arnold,_Victoria")</f>
        <v>https://en.wikipedia.org/wiki/Arnold,_Victoria</v>
      </c>
      <c r="C150" s="3" t="s">
        <v>565</v>
      </c>
      <c r="D150" s="2" t="str">
        <f t="shared" si="10"/>
        <v>https://upload.wikimedia.org/wikipedia/commons/f/ff/VIC_in_Australia_map.png</v>
      </c>
      <c r="E150" s="3" t="s">
        <v>566</v>
      </c>
      <c r="F150" s="3" t="s">
        <v>9</v>
      </c>
      <c r="G150" s="3" t="s">
        <v>567</v>
      </c>
    </row>
    <row r="151">
      <c r="A151" s="1" t="s">
        <v>568</v>
      </c>
      <c r="B151" s="2" t="str">
        <f>HYPERLINK("https://en.wikipedia.org/wiki/Bealiba","https://en.wikipedia.org/wiki/Bealiba")</f>
        <v>https://en.wikipedia.org/wiki/Bealiba</v>
      </c>
      <c r="C151" s="3" t="s">
        <v>569</v>
      </c>
      <c r="D151" s="2" t="str">
        <f>HYPERLINK("https://upload.wikimedia.org/wikipedia/commons/9/95/Bealiba_Main_Street.JPG","https://upload.wikimedia.org/wikipedia/commons/9/95/Bealiba_Main_Street.JPG")</f>
        <v>https://upload.wikimedia.org/wikipedia/commons/9/95/Bealiba_Main_Street.JPG</v>
      </c>
      <c r="E151" s="3" t="s">
        <v>570</v>
      </c>
      <c r="F151" s="3" t="s">
        <v>9</v>
      </c>
      <c r="G151" s="3" t="s">
        <v>571</v>
      </c>
    </row>
    <row r="152">
      <c r="A152" s="1" t="s">
        <v>572</v>
      </c>
      <c r="B152" s="5" t="s">
        <v>573</v>
      </c>
      <c r="C152" s="6" t="s">
        <v>574</v>
      </c>
      <c r="D152" s="5" t="s">
        <v>575</v>
      </c>
      <c r="E152" s="6" t="s">
        <v>576</v>
      </c>
      <c r="F152" s="6" t="s">
        <v>9</v>
      </c>
      <c r="G152" s="3" t="s">
        <v>36</v>
      </c>
    </row>
    <row r="153">
      <c r="A153" s="1" t="s">
        <v>577</v>
      </c>
      <c r="B153" s="2" t="str">
        <f>HYPERLINK("https://en.wikipedia.org/wiki/Bridgewater_On_Loddon,_Victoria","https://en.wikipedia.org/wiki/Bridgewater_On_Loddon,_Victoria")</f>
        <v>https://en.wikipedia.org/wiki/Bridgewater_On_Loddon,_Victoria</v>
      </c>
      <c r="C153" s="3" t="s">
        <v>337</v>
      </c>
      <c r="D153" s="2" t="str">
        <f>HYPERLINK("https://upload.wikimedia.org/wikipedia/commons/f/fa/Bridgewater_on_Loddon_Loddon_Bridge_Hotel_004.JPG","https://upload.wikimedia.org/wikipedia/commons/f/fa/Bridgewater_on_Loddon_Loddon_Bridge_Hotel_004.JPG")</f>
        <v>https://upload.wikimedia.org/wikipedia/commons/f/fa/Bridgewater_on_Loddon_Loddon_Bridge_Hotel_004.JPG</v>
      </c>
      <c r="E153" s="3" t="s">
        <v>578</v>
      </c>
      <c r="F153" s="3" t="s">
        <v>9</v>
      </c>
      <c r="G153" s="3" t="s">
        <v>339</v>
      </c>
    </row>
    <row r="154">
      <c r="A154" s="1" t="s">
        <v>579</v>
      </c>
      <c r="B154" s="2" t="str">
        <f>HYPERLINK("https://en.wikipedia.org/wiki/Ashbourne,_Victoria","https://en.wikipedia.org/wiki/Ashbourne,_Victoria")</f>
        <v>https://en.wikipedia.org/wiki/Ashbourne,_Victoria</v>
      </c>
      <c r="C154" s="3" t="s">
        <v>580</v>
      </c>
      <c r="D154" s="2" t="str">
        <f>HYPERLINK("https://upload.wikimedia.org/wikipedia/commons/d/d8/AshbourneRoad.JPG","https://upload.wikimedia.org/wikipedia/commons/d/d8/AshbourneRoad.JPG")</f>
        <v>https://upload.wikimedia.org/wikipedia/commons/d/d8/AshbourneRoad.JPG</v>
      </c>
      <c r="E154" s="3" t="s">
        <v>581</v>
      </c>
      <c r="F154" s="3" t="s">
        <v>9</v>
      </c>
      <c r="G154" s="3" t="s">
        <v>582</v>
      </c>
    </row>
    <row r="155">
      <c r="A155" s="1" t="s">
        <v>583</v>
      </c>
      <c r="B155" s="2" t="str">
        <f>HYPERLINK("https://en.wikipedia.org/wiki/Baynton,_Victoria","https://en.wikipedia.org/wiki/Baynton,_Victoria")</f>
        <v>https://en.wikipedia.org/wiki/Baynton,_Victoria</v>
      </c>
      <c r="C155" s="3" t="s">
        <v>584</v>
      </c>
      <c r="D155" s="2" t="str">
        <f>HYPERLINK("https://upload.wikimedia.org/wikipedia/commons/7/79/Baynton_Hall.jpg","https://upload.wikimedia.org/wikipedia/commons/7/79/Baynton_Hall.jpg")</f>
        <v>https://upload.wikimedia.org/wikipedia/commons/7/79/Baynton_Hall.jpg</v>
      </c>
      <c r="E155" s="3" t="s">
        <v>585</v>
      </c>
      <c r="F155" s="3" t="s">
        <v>9</v>
      </c>
      <c r="G155" s="3" t="s">
        <v>586</v>
      </c>
    </row>
    <row r="156">
      <c r="A156" s="1" t="s">
        <v>587</v>
      </c>
      <c r="B156" s="2" t="str">
        <f>HYPERLINK("https://en.wikipedia.org/wiki/Bolinda,_Victoria","https://en.wikipedia.org/wiki/Bolinda,_Victoria")</f>
        <v>https://en.wikipedia.org/wiki/Bolinda,_Victoria</v>
      </c>
      <c r="C156" s="3" t="s">
        <v>588</v>
      </c>
      <c r="D156" s="2" t="str">
        <f>HYPERLINK("https://upload.wikimedia.org/wikipedia/commons/f/fc/Bolinda_bridge%2C_west_elevation.JPG","https://upload.wikimedia.org/wikipedia/commons/f/fc/Bolinda_bridge%2C_west_elevation.JPG")</f>
        <v>https://upload.wikimedia.org/wikipedia/commons/f/fc/Bolinda_bridge%2C_west_elevation.JPG</v>
      </c>
      <c r="E156" s="3" t="s">
        <v>589</v>
      </c>
      <c r="F156" s="3" t="s">
        <v>9</v>
      </c>
      <c r="G156" s="3" t="s">
        <v>590</v>
      </c>
    </row>
    <row r="157">
      <c r="A157" s="1" t="s">
        <v>591</v>
      </c>
      <c r="B157" s="2" t="str">
        <f>HYPERLINK("https://en.wikipedia.org/wiki/Bullengarook,_Victoria","https://en.wikipedia.org/wiki/Bullengarook,_Victoria")</f>
        <v>https://en.wikipedia.org/wiki/Bullengarook,_Victoria</v>
      </c>
      <c r="C157" s="3" t="s">
        <v>592</v>
      </c>
      <c r="D157" s="2" t="str">
        <f>HYPERLINK("https://upload.wikimedia.org/wikipedia/commons/e/e6/BullengarookSchool.JPG","https://upload.wikimedia.org/wikipedia/commons/e/e6/BullengarookSchool.JPG")</f>
        <v>https://upload.wikimedia.org/wikipedia/commons/e/e6/BullengarookSchool.JPG</v>
      </c>
      <c r="E157" s="3" t="s">
        <v>593</v>
      </c>
      <c r="F157" s="3" t="s">
        <v>9</v>
      </c>
      <c r="G157" s="3" t="s">
        <v>594</v>
      </c>
    </row>
    <row r="158">
      <c r="A158" s="1" t="s">
        <v>595</v>
      </c>
      <c r="B158" s="2" t="str">
        <f>HYPERLINK("https://en.wikipedia.org/wiki/Ringwood_North,_Victoria","https://en.wikipedia.org/wiki/Ringwood_North,_Victoria")</f>
        <v>https://en.wikipedia.org/wiki/Ringwood_North,_Victoria</v>
      </c>
      <c r="C158" s="3" t="s">
        <v>596</v>
      </c>
      <c r="D158"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58" s="3" t="s">
        <v>597</v>
      </c>
      <c r="F158" s="3" t="s">
        <v>9</v>
      </c>
      <c r="G158" s="3" t="s">
        <v>124</v>
      </c>
    </row>
    <row r="159">
      <c r="A159" s="1" t="s">
        <v>598</v>
      </c>
      <c r="B159" s="2" t="str">
        <f>HYPERLINK("https://en.wikipedia.org/wiki/Warrandyte_South,_Victoria","https://en.wikipedia.org/wiki/Warrandyte_South,_Victoria")</f>
        <v>https://en.wikipedia.org/wiki/Warrandyte_South,_Victoria</v>
      </c>
      <c r="C159" s="3" t="s">
        <v>599</v>
      </c>
      <c r="D159" s="2" t="str">
        <f>HYPERLINK("https://upload.wikimedia.org/wikipedia/commons/2/2c/Victoria_locator-MJC.png","https://upload.wikimedia.org/wikipedia/commons/2/2c/Victoria_locator-MJC.png")</f>
        <v>https://upload.wikimedia.org/wikipedia/commons/2/2c/Victoria_locator-MJC.png</v>
      </c>
      <c r="E159" s="3" t="s">
        <v>600</v>
      </c>
      <c r="F159" s="3" t="s">
        <v>9</v>
      </c>
      <c r="G159" s="3" t="s">
        <v>199</v>
      </c>
    </row>
    <row r="160">
      <c r="A160" s="1" t="s">
        <v>601</v>
      </c>
      <c r="B160" s="2" t="str">
        <f>HYPERLINK("https://en.wikipedia.org/wiki/Nunawading,_Victoria","https://en.wikipedia.org/wiki/Nunawading,_Victoria")</f>
        <v>https://en.wikipedia.org/wiki/Nunawading,_Victoria</v>
      </c>
      <c r="C160" s="3" t="s">
        <v>602</v>
      </c>
      <c r="D160"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60" s="3" t="s">
        <v>603</v>
      </c>
      <c r="F160" s="3" t="s">
        <v>9</v>
      </c>
      <c r="G160" s="3" t="s">
        <v>548</v>
      </c>
    </row>
    <row r="161">
      <c r="A161" s="1" t="s">
        <v>604</v>
      </c>
      <c r="B161" s="2" t="str">
        <f>HYPERLINK("https://en.wikipedia.org/wiki/Doncaster,_Victoria","https://en.wikipedia.org/wiki/Doncaster,_Victoria")</f>
        <v>https://en.wikipedia.org/wiki/Doncaster,_Victoria</v>
      </c>
      <c r="C161" s="3" t="s">
        <v>605</v>
      </c>
      <c r="D161" s="2" t="str">
        <f>HYPERLINK("https://upload.wikimedia.org/wikipedia/commons/4/4e/Doncaster-front.jpg","https://upload.wikimedia.org/wikipedia/commons/4/4e/Doncaster-front.jpg")</f>
        <v>https://upload.wikimedia.org/wikipedia/commons/4/4e/Doncaster-front.jpg</v>
      </c>
      <c r="E161" s="3" t="s">
        <v>606</v>
      </c>
      <c r="F161" s="3" t="s">
        <v>9</v>
      </c>
      <c r="G161" s="3" t="s">
        <v>607</v>
      </c>
    </row>
    <row r="162">
      <c r="A162" s="1" t="s">
        <v>608</v>
      </c>
      <c r="B162" s="2" t="str">
        <f>HYPERLINK("https://en.wikipedia.org/wiki/Ancona,_Victoria","https://en.wikipedia.org/wiki/Ancona,_Victoria")</f>
        <v>https://en.wikipedia.org/wiki/Ancona,_Victoria</v>
      </c>
      <c r="C162" s="3" t="s">
        <v>609</v>
      </c>
      <c r="D162" s="2" t="str">
        <f>HYPERLINK("https://upload.wikimedia.org/wikipedia/commons/f/ff/VIC_in_Australia_map.png","https://upload.wikimedia.org/wikipedia/commons/f/ff/VIC_in_Australia_map.png")</f>
        <v>https://upload.wikimedia.org/wikipedia/commons/f/ff/VIC_in_Australia_map.png</v>
      </c>
      <c r="E162" s="3" t="s">
        <v>610</v>
      </c>
      <c r="F162" s="3" t="s">
        <v>9</v>
      </c>
      <c r="G162" s="3" t="s">
        <v>611</v>
      </c>
    </row>
    <row r="163">
      <c r="A163" s="1" t="s">
        <v>612</v>
      </c>
      <c r="B163" s="2" t="str">
        <f>HYPERLINK("https://en.wikipedia.org/wiki/Bonnie_Doon,_Victoria","https://en.wikipedia.org/wiki/Bonnie_Doon,_Victoria")</f>
        <v>https://en.wikipedia.org/wiki/Bonnie_Doon,_Victoria</v>
      </c>
      <c r="C163" s="3" t="s">
        <v>613</v>
      </c>
      <c r="D163" s="2" t="str">
        <f>HYPERLINK("https://upload.wikimedia.org/wikipedia/commons/d/d6/Bonnie_Doon_and_Lake_Eildon.jpg","https://upload.wikimedia.org/wikipedia/commons/d/d6/Bonnie_Doon_and_Lake_Eildon.jpg")</f>
        <v>https://upload.wikimedia.org/wikipedia/commons/d/d6/Bonnie_Doon_and_Lake_Eildon.jpg</v>
      </c>
      <c r="E163" s="3" t="s">
        <v>614</v>
      </c>
      <c r="F163" s="3" t="s">
        <v>9</v>
      </c>
      <c r="G163" s="3" t="s">
        <v>615</v>
      </c>
    </row>
    <row r="164">
      <c r="A164" s="1" t="s">
        <v>616</v>
      </c>
      <c r="B164" s="2" t="str">
        <f>HYPERLINK("https://en.wikipedia.org/wiki/Gaffneys_Creek,_Victoria","https://en.wikipedia.org/wiki/Gaffneys_Creek,_Victoria")</f>
        <v>https://en.wikipedia.org/wiki/Gaffneys_Creek,_Victoria</v>
      </c>
      <c r="C164" s="3" t="s">
        <v>617</v>
      </c>
      <c r="D164" s="2" t="str">
        <f>HYPERLINK("https://upload.wikimedia.org/wikipedia/commons/4/4c/Gaffneys_Creek_Phone_Booth.JPG","https://upload.wikimedia.org/wikipedia/commons/4/4c/Gaffneys_Creek_Phone_Booth.JPG")</f>
        <v>https://upload.wikimedia.org/wikipedia/commons/4/4c/Gaffneys_Creek_Phone_Booth.JPG</v>
      </c>
      <c r="E164" s="3" t="s">
        <v>618</v>
      </c>
      <c r="F164" s="3" t="s">
        <v>9</v>
      </c>
      <c r="G164" s="3" t="s">
        <v>619</v>
      </c>
    </row>
    <row r="165">
      <c r="A165" s="1" t="s">
        <v>620</v>
      </c>
      <c r="B165" s="2" t="str">
        <f>HYPERLINK("https://en.wikipedia.org/wiki/Jamieson,_Victoria","https://en.wikipedia.org/wiki/Jamieson,_Victoria")</f>
        <v>https://en.wikipedia.org/wiki/Jamieson,_Victoria</v>
      </c>
      <c r="C165" s="3" t="s">
        <v>621</v>
      </c>
      <c r="D165" s="2" t="str">
        <f>HYPERLINK("https://upload.wikimedia.org/wikipedia/commons/e/e6/Jamieson_Victoria_aerial.jpg","https://upload.wikimedia.org/wikipedia/commons/e/e6/Jamieson_Victoria_aerial.jpg")</f>
        <v>https://upload.wikimedia.org/wikipedia/commons/e/e6/Jamieson_Victoria_aerial.jpg</v>
      </c>
      <c r="E165" s="3" t="s">
        <v>622</v>
      </c>
      <c r="F165" s="3" t="s">
        <v>9</v>
      </c>
      <c r="G165" s="3" t="s">
        <v>623</v>
      </c>
    </row>
    <row r="166">
      <c r="A166" s="1" t="s">
        <v>624</v>
      </c>
      <c r="B166" s="2" t="str">
        <f>HYPERLINK("https://en.wikipedia.org/wiki/Maidstone,_Victoria","https://en.wikipedia.org/wiki/Maidstone,_Victoria")</f>
        <v>https://en.wikipedia.org/wiki/Maidstone,_Victoria</v>
      </c>
      <c r="C166" s="3" t="s">
        <v>625</v>
      </c>
      <c r="D166" s="2" t="str">
        <f>HYPERLINK("https://upload.wikimedia.org/wikipedia/commons/9/9c/Maribyrnong_River_Trail.jpg","https://upload.wikimedia.org/wikipedia/commons/9/9c/Maribyrnong_River_Trail.jpg")</f>
        <v>https://upload.wikimedia.org/wikipedia/commons/9/9c/Maribyrnong_River_Trail.jpg</v>
      </c>
      <c r="E166" s="3" t="s">
        <v>626</v>
      </c>
      <c r="F166" s="3" t="s">
        <v>9</v>
      </c>
      <c r="G166" s="3" t="s">
        <v>627</v>
      </c>
    </row>
    <row r="167">
      <c r="A167" s="1" t="s">
        <v>628</v>
      </c>
      <c r="B167" s="2" t="str">
        <f>HYPERLINK("https://en.wikipedia.org/wiki/West_Footscray,_Victoria","https://en.wikipedia.org/wiki/West_Footscray,_Victoria")</f>
        <v>https://en.wikipedia.org/wiki/West_Footscray,_Victoria</v>
      </c>
      <c r="C167" s="3" t="s">
        <v>629</v>
      </c>
      <c r="D167"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67" s="3" t="s">
        <v>630</v>
      </c>
      <c r="F167" s="3" t="s">
        <v>9</v>
      </c>
      <c r="G167" s="3" t="s">
        <v>124</v>
      </c>
    </row>
    <row r="168">
      <c r="A168" s="1" t="s">
        <v>631</v>
      </c>
      <c r="B168" s="2" t="str">
        <f>HYPERLINK("https://en.wikipedia.org/wiki/Seddon,_Victoria","https://en.wikipedia.org/wiki/Seddon,_Victoria")</f>
        <v>https://en.wikipedia.org/wiki/Seddon,_Victoria</v>
      </c>
      <c r="C168" s="3" t="s">
        <v>632</v>
      </c>
      <c r="D168" s="2" t="str">
        <f>HYPERLINK("https://upload.wikimedia.org/wikipedia/commons/9/9a/Seddon_railway_station%2C_Melbourne.jpg","https://upload.wikimedia.org/wikipedia/commons/9/9a/Seddon_railway_station%2C_Melbourne.jpg")</f>
        <v>https://upload.wikimedia.org/wikipedia/commons/9/9a/Seddon_railway_station%2C_Melbourne.jpg</v>
      </c>
      <c r="E168" s="3" t="s">
        <v>633</v>
      </c>
      <c r="F168" s="3" t="s">
        <v>9</v>
      </c>
      <c r="G168" s="3" t="s">
        <v>634</v>
      </c>
    </row>
    <row r="169">
      <c r="A169" s="1" t="s">
        <v>635</v>
      </c>
      <c r="B169" s="2" t="str">
        <f>HYPERLINK("https://en.wikipedia.org/wiki/Braybrook,_Victoria","https://en.wikipedia.org/wiki/Braybrook,_Victoria")</f>
        <v>https://en.wikipedia.org/wiki/Braybrook,_Victoria</v>
      </c>
      <c r="C169" s="3" t="s">
        <v>636</v>
      </c>
      <c r="D169" s="2" t="str">
        <f>HYPERLINK("https://upload.wikimedia.org/wikipedia/en/5/59/Hughes_Street.jpg","https://upload.wikimedia.org/wikipedia/en/5/59/Hughes_Street.jpg")</f>
        <v>https://upload.wikimedia.org/wikipedia/en/5/59/Hughes_Street.jpg</v>
      </c>
      <c r="E169" s="3" t="s">
        <v>637</v>
      </c>
      <c r="F169" s="3" t="s">
        <v>9</v>
      </c>
      <c r="G169" s="3" t="s">
        <v>638</v>
      </c>
    </row>
    <row r="170">
      <c r="A170" s="1" t="s">
        <v>639</v>
      </c>
      <c r="B170" s="3" t="s">
        <v>36</v>
      </c>
      <c r="C170" s="3" t="s">
        <v>36</v>
      </c>
      <c r="D170" s="3" t="s">
        <v>36</v>
      </c>
      <c r="E170" s="3" t="s">
        <v>36</v>
      </c>
      <c r="F170" s="3" t="s">
        <v>36</v>
      </c>
      <c r="G170" s="3" t="s">
        <v>36</v>
      </c>
    </row>
    <row r="171">
      <c r="A171" s="1" t="s">
        <v>640</v>
      </c>
      <c r="B171" s="2" t="str">
        <f>HYPERLINK("https://en.wikipedia.org/wiki/Heathmont,_Victoria","https://en.wikipedia.org/wiki/Heathmont,_Victoria")</f>
        <v>https://en.wikipedia.org/wiki/Heathmont,_Victoria</v>
      </c>
      <c r="C171" s="3" t="s">
        <v>641</v>
      </c>
      <c r="D171"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71" s="3" t="s">
        <v>642</v>
      </c>
      <c r="F171" s="3" t="s">
        <v>9</v>
      </c>
      <c r="G171" s="3" t="s">
        <v>124</v>
      </c>
    </row>
    <row r="172">
      <c r="A172" s="1" t="s">
        <v>643</v>
      </c>
      <c r="B172" s="2" t="str">
        <f>HYPERLINK("https://en.wikipedia.org/wiki/Warranwood,_Victoria","https://en.wikipedia.org/wiki/Warranwood,_Victoria")</f>
        <v>https://en.wikipedia.org/wiki/Warranwood,_Victoria</v>
      </c>
      <c r="C172" s="3" t="s">
        <v>644</v>
      </c>
      <c r="D172" s="2" t="str">
        <f t="shared" ref="D172:D173" si="11">HYPERLINK("https://upload.wikimedia.org/wikipedia/commons/2/2c/Victoria_locator-MJC.png","https://upload.wikimedia.org/wikipedia/commons/2/2c/Victoria_locator-MJC.png")</f>
        <v>https://upload.wikimedia.org/wikipedia/commons/2/2c/Victoria_locator-MJC.png</v>
      </c>
      <c r="E172" s="3" t="s">
        <v>645</v>
      </c>
      <c r="F172" s="3" t="s">
        <v>9</v>
      </c>
      <c r="G172" s="3" t="s">
        <v>70</v>
      </c>
    </row>
    <row r="173">
      <c r="A173" s="1" t="s">
        <v>646</v>
      </c>
      <c r="B173" s="2" t="str">
        <f>HYPERLINK("https://en.wikipedia.org/wiki/Kilsyth_South,_Victoria","https://en.wikipedia.org/wiki/Kilsyth_South,_Victoria")</f>
        <v>https://en.wikipedia.org/wiki/Kilsyth_South,_Victoria</v>
      </c>
      <c r="C173" s="3" t="s">
        <v>647</v>
      </c>
      <c r="D173" s="2" t="str">
        <f t="shared" si="11"/>
        <v>https://upload.wikimedia.org/wikipedia/commons/2/2c/Victoria_locator-MJC.png</v>
      </c>
      <c r="E173" s="3" t="s">
        <v>648</v>
      </c>
      <c r="F173" s="3" t="s">
        <v>9</v>
      </c>
      <c r="G173" s="3" t="s">
        <v>70</v>
      </c>
    </row>
    <row r="174">
      <c r="A174" s="1" t="s">
        <v>649</v>
      </c>
      <c r="B174" s="2" t="str">
        <f>HYPERLINK("https://en.wikipedia.org/wiki/Carlton,_Victoria","https://en.wikipedia.org/wiki/Carlton,_Victoria")</f>
        <v>https://en.wikipedia.org/wiki/Carlton,_Victoria</v>
      </c>
      <c r="C174" s="3" t="s">
        <v>650</v>
      </c>
      <c r="D174" s="2" t="str">
        <f>HYPERLINK("https://upload.wikimedia.org/wikipedia/commons/e/e7/Christian_chapel_carlton_1865.jpg","https://upload.wikimedia.org/wikipedia/commons/e/e7/Christian_chapel_carlton_1865.jpg")</f>
        <v>https://upload.wikimedia.org/wikipedia/commons/e/e7/Christian_chapel_carlton_1865.jpg</v>
      </c>
      <c r="E174" s="3" t="s">
        <v>651</v>
      </c>
      <c r="F174" s="3" t="s">
        <v>9</v>
      </c>
      <c r="G174" s="3" t="s">
        <v>652</v>
      </c>
    </row>
    <row r="175">
      <c r="A175" s="1" t="s">
        <v>653</v>
      </c>
      <c r="B175" s="2" t="str">
        <f>HYPERLINK("https://en.wikipedia.org/wiki/Docklands,_Victoria","https://en.wikipedia.org/wiki/Docklands,_Victoria")</f>
        <v>https://en.wikipedia.org/wiki/Docklands,_Victoria</v>
      </c>
      <c r="C175" s="3" t="s">
        <v>654</v>
      </c>
      <c r="D175" s="2" t="str">
        <f>HYPERLINK("https://upload.wikimedia.org/wikipedia/commons/f/f7/Melbourne_Docklands_-_Yarras_Edge_-_marina_panorama.jpg","https://upload.wikimedia.org/wikipedia/commons/f/f7/Melbourne_Docklands_-_Yarras_Edge_-_marina_panorama.jpg")</f>
        <v>https://upload.wikimedia.org/wikipedia/commons/f/f7/Melbourne_Docklands_-_Yarras_Edge_-_marina_panorama.jpg</v>
      </c>
      <c r="E175" s="3" t="s">
        <v>655</v>
      </c>
      <c r="F175" s="3" t="s">
        <v>9</v>
      </c>
      <c r="G175" s="3" t="s">
        <v>656</v>
      </c>
    </row>
    <row r="176">
      <c r="A176" s="1" t="s">
        <v>657</v>
      </c>
      <c r="B176" s="2" t="str">
        <f>HYPERLINK("https://en.wikipedia.org/wiki/Kensington,_Victoria","https://en.wikipedia.org/wiki/Kensington,_Victoria")</f>
        <v>https://en.wikipedia.org/wiki/Kensington,_Victoria</v>
      </c>
      <c r="C176" s="3" t="s">
        <v>658</v>
      </c>
      <c r="D176" s="2" t="str">
        <f>HYPERLINK("https://upload.wikimedia.org/wikipedia/commons/1/18/Kensington_town_hall.jpg","https://upload.wikimedia.org/wikipedia/commons/1/18/Kensington_town_hall.jpg")</f>
        <v>https://upload.wikimedia.org/wikipedia/commons/1/18/Kensington_town_hall.jpg</v>
      </c>
      <c r="E176" s="3" t="s">
        <v>659</v>
      </c>
      <c r="F176" s="3" t="s">
        <v>9</v>
      </c>
      <c r="G176" s="3" t="s">
        <v>660</v>
      </c>
    </row>
    <row r="177">
      <c r="A177" s="1" t="s">
        <v>661</v>
      </c>
      <c r="B177" s="2" t="str">
        <f>HYPERLINK("https://en.wikipedia.org/wiki/Flemington,_Victoria","https://en.wikipedia.org/wiki/Flemington,_Victoria")</f>
        <v>https://en.wikipedia.org/wiki/Flemington,_Victoria</v>
      </c>
      <c r="C177" s="3" t="s">
        <v>662</v>
      </c>
      <c r="D177" s="2" t="str">
        <f>HYPERLINK("https://upload.wikimedia.org/wikipedia/commons/f/fe/Newmarket-Station-Melbourne.jpg","https://upload.wikimedia.org/wikipedia/commons/f/fe/Newmarket-Station-Melbourne.jpg")</f>
        <v>https://upload.wikimedia.org/wikipedia/commons/f/fe/Newmarket-Station-Melbourne.jpg</v>
      </c>
      <c r="E177" s="3" t="s">
        <v>663</v>
      </c>
      <c r="F177" s="3" t="s">
        <v>9</v>
      </c>
      <c r="G177" s="3" t="s">
        <v>664</v>
      </c>
    </row>
    <row r="178">
      <c r="A178" s="1" t="s">
        <v>665</v>
      </c>
      <c r="B178" s="2" t="str">
        <f>HYPERLINK("https://en.wikipedia.org/wiki/Rockbank,_Victoria","https://en.wikipedia.org/wiki/Rockbank,_Victoria")</f>
        <v>https://en.wikipedia.org/wiki/Rockbank,_Victoria</v>
      </c>
      <c r="C178" s="3" t="s">
        <v>666</v>
      </c>
      <c r="D178" s="2" t="str">
        <f>HYPERLINK("https://upload.wikimedia.org/wikipedia/commons/d/d4/RockbankCommunityHall.JPG","https://upload.wikimedia.org/wikipedia/commons/d/d4/RockbankCommunityHall.JPG")</f>
        <v>https://upload.wikimedia.org/wikipedia/commons/d/d4/RockbankCommunityHall.JPG</v>
      </c>
      <c r="E178" s="3" t="s">
        <v>667</v>
      </c>
      <c r="F178" s="3" t="s">
        <v>9</v>
      </c>
      <c r="G178" s="3" t="s">
        <v>668</v>
      </c>
    </row>
    <row r="179">
      <c r="A179" s="1" t="s">
        <v>669</v>
      </c>
      <c r="B179" s="2" t="str">
        <f>HYPERLINK("https://en.wikipedia.org/wiki/Exford,_Victoria","https://en.wikipedia.org/wiki/Exford,_Victoria")</f>
        <v>https://en.wikipedia.org/wiki/Exford,_Victoria</v>
      </c>
      <c r="C179" s="3" t="s">
        <v>670</v>
      </c>
      <c r="D179" s="2" t="str">
        <f>HYPERLINK("https://upload.wikimedia.org/wikipedia/commons/d/d3/ExfordPrimarySchool.JPG","https://upload.wikimedia.org/wikipedia/commons/d/d3/ExfordPrimarySchool.JPG")</f>
        <v>https://upload.wikimedia.org/wikipedia/commons/d/d3/ExfordPrimarySchool.JPG</v>
      </c>
      <c r="E179" s="3" t="s">
        <v>671</v>
      </c>
      <c r="F179" s="3" t="s">
        <v>9</v>
      </c>
      <c r="G179" s="3" t="s">
        <v>672</v>
      </c>
    </row>
    <row r="180">
      <c r="A180" s="1" t="s">
        <v>673</v>
      </c>
      <c r="B180" s="2" t="str">
        <f>HYPERLINK("https://en.wikipedia.org/wiki/Brookfield,_Victoria","https://en.wikipedia.org/wiki/Brookfield,_Victoria")</f>
        <v>https://en.wikipedia.org/wiki/Brookfield,_Victoria</v>
      </c>
      <c r="C180" s="3" t="s">
        <v>674</v>
      </c>
      <c r="D180" s="2" t="str">
        <f>HYPERLINK("https://upload.wikimedia.org/wikipedia/commons/d/d7/Brookfield_Clarkes_Road_005.JPG","https://upload.wikimedia.org/wikipedia/commons/d/d7/Brookfield_Clarkes_Road_005.JPG")</f>
        <v>https://upload.wikimedia.org/wikipedia/commons/d/d7/Brookfield_Clarkes_Road_005.JPG</v>
      </c>
      <c r="E180" s="3" t="s">
        <v>675</v>
      </c>
      <c r="F180" s="3" t="s">
        <v>9</v>
      </c>
      <c r="G180" s="3" t="s">
        <v>676</v>
      </c>
    </row>
    <row r="181">
      <c r="A181" s="1" t="s">
        <v>677</v>
      </c>
      <c r="B181" s="2" t="str">
        <f>HYPERLINK("https://en.wikipedia.org/wiki/Melton,_Victoria","https://en.wikipedia.org/wiki/Melton,_Victoria")</f>
        <v>https://en.wikipedia.org/wiki/Melton,_Victoria</v>
      </c>
      <c r="C181" s="3" t="s">
        <v>678</v>
      </c>
      <c r="D181" s="2" t="str">
        <f>HYPERLINK("https://upload.wikimedia.org/wikipedia/commons/4/45/MeltonDjerriwarrhFestival.jpg","https://upload.wikimedia.org/wikipedia/commons/4/45/MeltonDjerriwarrhFestival.jpg")</f>
        <v>https://upload.wikimedia.org/wikipedia/commons/4/45/MeltonDjerriwarrhFestival.jpg</v>
      </c>
      <c r="E181" s="3" t="s">
        <v>679</v>
      </c>
      <c r="F181" s="3" t="s">
        <v>9</v>
      </c>
      <c r="G181" s="3" t="s">
        <v>680</v>
      </c>
    </row>
    <row r="182">
      <c r="A182" s="1" t="s">
        <v>681</v>
      </c>
      <c r="B182" s="7" t="s">
        <v>682</v>
      </c>
      <c r="C182" s="6" t="s">
        <v>683</v>
      </c>
      <c r="D182" s="7" t="s">
        <v>684</v>
      </c>
      <c r="E182" s="3" t="s">
        <v>685</v>
      </c>
      <c r="F182" s="3" t="s">
        <v>9</v>
      </c>
      <c r="G182" s="3" t="s">
        <v>686</v>
      </c>
    </row>
    <row r="183">
      <c r="A183" s="1" t="s">
        <v>687</v>
      </c>
      <c r="B183" s="2" t="str">
        <f>HYPERLINK("https://en.wikipedia.org/wiki/Birdwoodton,_Victoria","https://en.wikipedia.org/wiki/Birdwoodton,_Victoria")</f>
        <v>https://en.wikipedia.org/wiki/Birdwoodton,_Victoria</v>
      </c>
      <c r="C183" s="3" t="s">
        <v>688</v>
      </c>
      <c r="D183" s="2" t="str">
        <f>HYPERLINK("https://upload.wikimedia.org/wikipedia/commons/a/ab/Church_birdwoodton.jpg","https://upload.wikimedia.org/wikipedia/commons/a/ab/Church_birdwoodton.jpg")</f>
        <v>https://upload.wikimedia.org/wikipedia/commons/a/ab/Church_birdwoodton.jpg</v>
      </c>
      <c r="E183" s="3" t="s">
        <v>689</v>
      </c>
      <c r="F183" s="3" t="s">
        <v>9</v>
      </c>
      <c r="G183" s="3" t="s">
        <v>690</v>
      </c>
    </row>
    <row r="184">
      <c r="A184" s="1" t="s">
        <v>691</v>
      </c>
      <c r="B184" s="2" t="str">
        <f>HYPERLINK("https://en.wikipedia.org/wiki/Boinka,_Victoria","https://en.wikipedia.org/wiki/Boinka,_Victoria")</f>
        <v>https://en.wikipedia.org/wiki/Boinka,_Victoria</v>
      </c>
      <c r="C184" s="3" t="s">
        <v>692</v>
      </c>
      <c r="D184" s="2" t="str">
        <f>HYPERLINK("https://upload.wikimedia.org/wikipedia/commons/3/3d/1940BoinkaStreetscape.jpg","https://upload.wikimedia.org/wikipedia/commons/3/3d/1940BoinkaStreetscape.jpg")</f>
        <v>https://upload.wikimedia.org/wikipedia/commons/3/3d/1940BoinkaStreetscape.jpg</v>
      </c>
      <c r="E184" s="3" t="s">
        <v>693</v>
      </c>
      <c r="F184" s="3" t="s">
        <v>9</v>
      </c>
      <c r="G184" s="3" t="s">
        <v>694</v>
      </c>
    </row>
    <row r="185">
      <c r="A185" s="1" t="s">
        <v>695</v>
      </c>
      <c r="B185" s="2" t="str">
        <f>HYPERLINK("https://en.wikipedia.org/wiki/Cabarita,_Victoria","https://en.wikipedia.org/wiki/Cabarita,_Victoria")</f>
        <v>https://en.wikipedia.org/wiki/Cabarita,_Victoria</v>
      </c>
      <c r="C185" s="3" t="s">
        <v>696</v>
      </c>
      <c r="D185" s="2" t="str">
        <f>HYPERLINK("https://upload.wikimedia.org/wikipedia/commons/f/ff/VIC_in_Australia_map.png","https://upload.wikimedia.org/wikipedia/commons/f/ff/VIC_in_Australia_map.png")</f>
        <v>https://upload.wikimedia.org/wikipedia/commons/f/ff/VIC_in_Australia_map.png</v>
      </c>
      <c r="E185" s="3" t="s">
        <v>697</v>
      </c>
      <c r="F185" s="3" t="s">
        <v>9</v>
      </c>
      <c r="G185" s="3" t="s">
        <v>698</v>
      </c>
    </row>
    <row r="186">
      <c r="A186" s="1" t="s">
        <v>699</v>
      </c>
      <c r="B186" s="2" t="str">
        <f>HYPERLINK("https://en.wikipedia.org/wiki/Beveridge,_Victoria","https://en.wikipedia.org/wiki/Beveridge,_Victoria")</f>
        <v>https://en.wikipedia.org/wiki/Beveridge,_Victoria</v>
      </c>
      <c r="C186" s="3" t="s">
        <v>700</v>
      </c>
      <c r="D186" s="2" t="str">
        <f>HYPERLINK("https://upload.wikimedia.org/wikipedia/commons/f/f9/Beveridge_Kelly1_imp.jpg","https://upload.wikimedia.org/wikipedia/commons/f/f9/Beveridge_Kelly1_imp.jpg")</f>
        <v>https://upload.wikimedia.org/wikipedia/commons/f/f9/Beveridge_Kelly1_imp.jpg</v>
      </c>
      <c r="E186" s="3" t="s">
        <v>701</v>
      </c>
      <c r="F186" s="3" t="s">
        <v>9</v>
      </c>
      <c r="G186" s="3" t="s">
        <v>702</v>
      </c>
    </row>
    <row r="187">
      <c r="A187" s="1" t="s">
        <v>703</v>
      </c>
      <c r="B187" s="2" t="str">
        <f>HYPERLINK("https://en.wikipedia.org/wiki/Broadford,_Victoria","https://en.wikipedia.org/wiki/Broadford,_Victoria")</f>
        <v>https://en.wikipedia.org/wiki/Broadford,_Victoria</v>
      </c>
      <c r="C187" s="3" t="s">
        <v>704</v>
      </c>
      <c r="D187" s="2" t="str">
        <f>HYPERLINK("https://upload.wikimedia.org/wikipedia/commons/6/69/StreetscapeBroadford.JPG","https://upload.wikimedia.org/wikipedia/commons/6/69/StreetscapeBroadford.JPG")</f>
        <v>https://upload.wikimedia.org/wikipedia/commons/6/69/StreetscapeBroadford.JPG</v>
      </c>
      <c r="E187" s="3" t="s">
        <v>705</v>
      </c>
      <c r="F187" s="3" t="s">
        <v>9</v>
      </c>
      <c r="G187" s="3" t="s">
        <v>706</v>
      </c>
    </row>
    <row r="188">
      <c r="A188" s="1" t="s">
        <v>707</v>
      </c>
      <c r="B188" s="2" t="str">
        <f>HYPERLINK("https://en.wikipedia.org/wiki/Clonbinane,_Victoria","https://en.wikipedia.org/wiki/Clonbinane,_Victoria")</f>
        <v>https://en.wikipedia.org/wiki/Clonbinane,_Victoria</v>
      </c>
      <c r="C188" s="3" t="s">
        <v>708</v>
      </c>
      <c r="D188" s="2" t="str">
        <f>HYPERLINK("https://upload.wikimedia.org/wikipedia/commons/e/e2/Australia_Victoria_Mitchell_Shire_location_map.svg","https://upload.wikimedia.org/wikipedia/commons/e/e2/Australia_Victoria_Mitchell_Shire_location_map.svg")</f>
        <v>https://upload.wikimedia.org/wikipedia/commons/e/e2/Australia_Victoria_Mitchell_Shire_location_map.svg</v>
      </c>
      <c r="E188" s="3" t="s">
        <v>709</v>
      </c>
      <c r="F188" s="3" t="s">
        <v>9</v>
      </c>
      <c r="G188" s="3" t="s">
        <v>710</v>
      </c>
    </row>
    <row r="189">
      <c r="A189" s="1" t="s">
        <v>711</v>
      </c>
      <c r="B189" s="2" t="str">
        <f>HYPERLINK("https://en.wikipedia.org/wiki/Kilmore,_Victoria","https://en.wikipedia.org/wiki/Kilmore,_Victoria")</f>
        <v>https://en.wikipedia.org/wiki/Kilmore,_Victoria</v>
      </c>
      <c r="C189" s="3" t="s">
        <v>712</v>
      </c>
      <c r="D189" s="2" t="str">
        <f>HYPERLINK("https://upload.wikimedia.org/wikipedia/commons/c/c0/PostOfficeKilmore.JPG","https://upload.wikimedia.org/wikipedia/commons/c/c0/PostOfficeKilmore.JPG")</f>
        <v>https://upload.wikimedia.org/wikipedia/commons/c/c0/PostOfficeKilmore.JPG</v>
      </c>
      <c r="E189" s="3" t="s">
        <v>713</v>
      </c>
      <c r="F189" s="3" t="s">
        <v>9</v>
      </c>
      <c r="G189" s="3" t="s">
        <v>714</v>
      </c>
    </row>
    <row r="190">
      <c r="A190" s="1" t="s">
        <v>715</v>
      </c>
      <c r="B190" s="2" t="str">
        <f>HYPERLINK("https://en.wikipedia.org/wiki/Almonds,_Victoria","https://en.wikipedia.org/wiki/Almonds,_Victoria")</f>
        <v>https://en.wikipedia.org/wiki/Almonds,_Victoria</v>
      </c>
      <c r="C190" s="3" t="s">
        <v>716</v>
      </c>
      <c r="D190" s="2" t="str">
        <f>HYPERLINK("https://upload.wikimedia.org/wikipedia/commons/9/9f/Australia_Victoria_Moira_Shire_location_map.svg","https://upload.wikimedia.org/wikipedia/commons/9/9f/Australia_Victoria_Moira_Shire_location_map.svg")</f>
        <v>https://upload.wikimedia.org/wikipedia/commons/9/9f/Australia_Victoria_Moira_Shire_location_map.svg</v>
      </c>
      <c r="E190" s="3" t="s">
        <v>717</v>
      </c>
      <c r="F190" s="3" t="s">
        <v>9</v>
      </c>
      <c r="G190" s="3" t="s">
        <v>718</v>
      </c>
    </row>
    <row r="191">
      <c r="A191" s="1" t="s">
        <v>719</v>
      </c>
      <c r="B191" s="2" t="str">
        <f>HYPERLINK("https://en.wikipedia.org/wiki/Nathalia,_Victoria","https://en.wikipedia.org/wiki/Nathalia,_Victoria")</f>
        <v>https://en.wikipedia.org/wiki/Nathalia,_Victoria</v>
      </c>
      <c r="C191" s="3" t="s">
        <v>720</v>
      </c>
      <c r="D191" s="2" t="str">
        <f>HYPERLINK("https://upload.wikimedia.org/wikipedia/commons/5/59/Nathalia_Murray_Valley_Highway_Park.JPG","https://upload.wikimedia.org/wikipedia/commons/5/59/Nathalia_Murray_Valley_Highway_Park.JPG")</f>
        <v>https://upload.wikimedia.org/wikipedia/commons/5/59/Nathalia_Murray_Valley_Highway_Park.JPG</v>
      </c>
      <c r="E191" s="3" t="s">
        <v>721</v>
      </c>
      <c r="F191" s="3" t="s">
        <v>9</v>
      </c>
      <c r="G191" s="3" t="s">
        <v>722</v>
      </c>
    </row>
    <row r="192">
      <c r="A192" s="1" t="s">
        <v>723</v>
      </c>
      <c r="B192" s="2" t="str">
        <f>HYPERLINK("https://en.wikipedia.org/wiki/Bundalong,_Victoria","https://en.wikipedia.org/wiki/Bundalong,_Victoria")</f>
        <v>https://en.wikipedia.org/wiki/Bundalong,_Victoria</v>
      </c>
      <c r="C192" s="3" t="s">
        <v>724</v>
      </c>
      <c r="D192" s="2" t="str">
        <f>HYPERLINK("https://upload.wikimedia.org/wikipedia/commons/2/2b/HousesBundalong.JPG","https://upload.wikimedia.org/wikipedia/commons/2/2b/HousesBundalong.JPG")</f>
        <v>https://upload.wikimedia.org/wikipedia/commons/2/2b/HousesBundalong.JPG</v>
      </c>
      <c r="E192" s="3" t="s">
        <v>725</v>
      </c>
      <c r="F192" s="3" t="s">
        <v>9</v>
      </c>
      <c r="G192" s="3" t="s">
        <v>726</v>
      </c>
    </row>
    <row r="193">
      <c r="A193" s="1" t="s">
        <v>727</v>
      </c>
      <c r="B193" s="2" t="str">
        <f>HYPERLINK("https://en.wikipedia.org/wiki/Bearii,_Victoria","https://en.wikipedia.org/wiki/Bearii,_Victoria")</f>
        <v>https://en.wikipedia.org/wiki/Bearii,_Victoria</v>
      </c>
      <c r="C193" s="3" t="s">
        <v>728</v>
      </c>
      <c r="D193" s="2" t="str">
        <f>HYPERLINK("https://upload.wikimedia.org/wikipedia/commons/0/0a/BeariiShop.JPG","https://upload.wikimedia.org/wikipedia/commons/0/0a/BeariiShop.JPG")</f>
        <v>https://upload.wikimedia.org/wikipedia/commons/0/0a/BeariiShop.JPG</v>
      </c>
      <c r="E193" s="3" t="s">
        <v>729</v>
      </c>
      <c r="F193" s="3" t="s">
        <v>9</v>
      </c>
      <c r="G193" s="3" t="s">
        <v>730</v>
      </c>
    </row>
    <row r="194">
      <c r="A194" s="1" t="s">
        <v>731</v>
      </c>
      <c r="B194" s="2" t="str">
        <f>HYPERLINK("https://en.wikipedia.org/wiki/Clayton_South,_Victoria","https://en.wikipedia.org/wiki/Clayton_South,_Victoria")</f>
        <v>https://en.wikipedia.org/wiki/Clayton_South,_Victoria</v>
      </c>
      <c r="C194" s="3" t="s">
        <v>732</v>
      </c>
      <c r="D194"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94" s="3" t="s">
        <v>733</v>
      </c>
      <c r="F194" s="3" t="s">
        <v>9</v>
      </c>
      <c r="G194" s="3" t="s">
        <v>124</v>
      </c>
    </row>
    <row r="195">
      <c r="A195" s="1" t="s">
        <v>734</v>
      </c>
      <c r="B195" s="7" t="s">
        <v>735</v>
      </c>
      <c r="C195" s="6" t="s">
        <v>736</v>
      </c>
      <c r="D195" s="7" t="s">
        <v>737</v>
      </c>
      <c r="E195" s="6" t="s">
        <v>738</v>
      </c>
      <c r="F195" s="3" t="s">
        <v>9</v>
      </c>
      <c r="G195" s="3" t="s">
        <v>739</v>
      </c>
    </row>
    <row r="196">
      <c r="A196" s="1" t="s">
        <v>740</v>
      </c>
      <c r="B196" s="2" t="str">
        <f>HYPERLINK("https://en.wikipedia.org/wiki/Oakleigh_East,_Victoria","https://en.wikipedia.org/wiki/Oakleigh_East,_Victoria")</f>
        <v>https://en.wikipedia.org/wiki/Oakleigh_East,_Victoria</v>
      </c>
      <c r="C196" s="3" t="s">
        <v>741</v>
      </c>
      <c r="D196" s="2" t="str">
        <f t="shared" ref="D196:D197" si="12">HYPERLINK("https://upload.wikimedia.org/wikipedia/commons/2/2c/Victoria_locator-MJC.png","https://upload.wikimedia.org/wikipedia/commons/2/2c/Victoria_locator-MJC.png")</f>
        <v>https://upload.wikimedia.org/wikipedia/commons/2/2c/Victoria_locator-MJC.png</v>
      </c>
      <c r="E196" s="3" t="s">
        <v>742</v>
      </c>
      <c r="F196" s="3" t="s">
        <v>9</v>
      </c>
      <c r="G196" s="3" t="s">
        <v>70</v>
      </c>
    </row>
    <row r="197">
      <c r="A197" s="1" t="s">
        <v>743</v>
      </c>
      <c r="B197" s="2" t="str">
        <f>HYPERLINK("https://en.wikipedia.org/wiki/Huntingdale,_Victoria","https://en.wikipedia.org/wiki/Huntingdale,_Victoria")</f>
        <v>https://en.wikipedia.org/wiki/Huntingdale,_Victoria</v>
      </c>
      <c r="C197" s="3" t="s">
        <v>744</v>
      </c>
      <c r="D197" s="2" t="str">
        <f t="shared" si="12"/>
        <v>https://upload.wikimedia.org/wikipedia/commons/2/2c/Victoria_locator-MJC.png</v>
      </c>
      <c r="E197" s="3" t="s">
        <v>745</v>
      </c>
      <c r="F197" s="3" t="s">
        <v>9</v>
      </c>
      <c r="G197" s="3" t="s">
        <v>70</v>
      </c>
    </row>
    <row r="198">
      <c r="A198" s="1" t="s">
        <v>746</v>
      </c>
      <c r="B198" s="2" t="str">
        <f>HYPERLINK("https://en.wikipedia.org/wiki/Aberfeldie,_Victoria","https://en.wikipedia.org/wiki/Aberfeldie,_Victoria")</f>
        <v>https://en.wikipedia.org/wiki/Aberfeldie,_Victoria</v>
      </c>
      <c r="C198" s="3" t="s">
        <v>747</v>
      </c>
      <c r="D198"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198" s="3" t="s">
        <v>748</v>
      </c>
      <c r="F198" s="3" t="s">
        <v>9</v>
      </c>
      <c r="G198" s="3" t="s">
        <v>124</v>
      </c>
    </row>
    <row r="199">
      <c r="A199" s="1" t="s">
        <v>749</v>
      </c>
      <c r="B199" s="2" t="str">
        <f>HYPERLINK("https://en.wikipedia.org/wiki/Essendon_West,_Victoria","https://en.wikipedia.org/wiki/Essendon_West,_Victoria")</f>
        <v>https://en.wikipedia.org/wiki/Essendon_West,_Victoria</v>
      </c>
      <c r="C199" s="3" t="s">
        <v>750</v>
      </c>
      <c r="D199" s="2" t="str">
        <f>HYPERLINK("https://upload.wikimedia.org/wikipedia/commons/5/5e/Maribyrnong_river_at_West_Essendon.jpg","https://upload.wikimedia.org/wikipedia/commons/5/5e/Maribyrnong_river_at_West_Essendon.jpg")</f>
        <v>https://upload.wikimedia.org/wikipedia/commons/5/5e/Maribyrnong_river_at_West_Essendon.jpg</v>
      </c>
      <c r="E199" s="3" t="s">
        <v>751</v>
      </c>
      <c r="F199" s="3" t="s">
        <v>9</v>
      </c>
      <c r="G199" s="3" t="s">
        <v>752</v>
      </c>
    </row>
    <row r="200">
      <c r="A200" s="1" t="s">
        <v>753</v>
      </c>
      <c r="B200" s="2" t="str">
        <f>HYPERLINK("https://en.wikipedia.org/wiki/Niddrie,_Victoria","https://en.wikipedia.org/wiki/Niddrie,_Victoria")</f>
        <v>https://en.wikipedia.org/wiki/Niddrie,_Victoria</v>
      </c>
      <c r="C200" s="3" t="s">
        <v>754</v>
      </c>
      <c r="D200"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200" s="3" t="s">
        <v>755</v>
      </c>
      <c r="F200" s="3" t="s">
        <v>9</v>
      </c>
      <c r="G200" s="3" t="s">
        <v>124</v>
      </c>
    </row>
    <row r="201">
      <c r="A201" s="1" t="s">
        <v>756</v>
      </c>
      <c r="B201" s="2" t="str">
        <f>HYPERLINK("https://en.wikipedia.org/wiki/Travancore,_Victoria","https://en.wikipedia.org/wiki/Travancore,_Victoria")</f>
        <v>https://en.wikipedia.org/wiki/Travancore,_Victoria</v>
      </c>
      <c r="C201" s="3" t="s">
        <v>757</v>
      </c>
      <c r="D201" s="2" t="str">
        <f>HYPERLINK("https://upload.wikimedia.org/wikipedia/commons/2/2c/Victoria_locator-MJC.png","https://upload.wikimedia.org/wikipedia/commons/2/2c/Victoria_locator-MJC.png")</f>
        <v>https://upload.wikimedia.org/wikipedia/commons/2/2c/Victoria_locator-MJC.png</v>
      </c>
      <c r="E201" s="3" t="s">
        <v>758</v>
      </c>
      <c r="F201" s="3" t="s">
        <v>9</v>
      </c>
      <c r="G201" s="3" t="s">
        <v>70</v>
      </c>
    </row>
    <row r="202">
      <c r="A202" s="1" t="s">
        <v>759</v>
      </c>
      <c r="B202" s="2" t="str">
        <f>HYPERLINK("https://en.wikipedia.org/wiki/Ballan,_Victoria","https://en.wikipedia.org/wiki/Ballan,_Victoria")</f>
        <v>https://en.wikipedia.org/wiki/Ballan,_Victoria</v>
      </c>
      <c r="C202" s="3" t="s">
        <v>760</v>
      </c>
      <c r="D202" s="2" t="str">
        <f>HYPERLINK("https://upload.wikimedia.org/wikipedia/commons/7/71/Light_Horse%2C_Ballan.jpg","https://upload.wikimedia.org/wikipedia/commons/7/71/Light_Horse%2C_Ballan.jpg")</f>
        <v>https://upload.wikimedia.org/wikipedia/commons/7/71/Light_Horse%2C_Ballan.jpg</v>
      </c>
      <c r="E202" s="3" t="s">
        <v>761</v>
      </c>
      <c r="F202" s="3" t="s">
        <v>9</v>
      </c>
      <c r="G202" s="3" t="s">
        <v>762</v>
      </c>
    </row>
    <row r="203">
      <c r="A203" s="1" t="s">
        <v>763</v>
      </c>
      <c r="B203" s="2" t="str">
        <f>HYPERLINK("https://en.wikipedia.org/wiki/Mount_Helen,_Victoria","https://en.wikipedia.org/wiki/Mount_Helen,_Victoria")</f>
        <v>https://en.wikipedia.org/wiki/Mount_Helen,_Victoria</v>
      </c>
      <c r="C203" s="3" t="s">
        <v>764</v>
      </c>
      <c r="D203" s="2" t="str">
        <f t="shared" ref="D203:D204" si="13">HYPERLINK("https://upload.wikimedia.org/wikipedia/commons/f/ff/VIC_in_Australia_map.png","https://upload.wikimedia.org/wikipedia/commons/f/ff/VIC_in_Australia_map.png")</f>
        <v>https://upload.wikimedia.org/wikipedia/commons/f/ff/VIC_in_Australia_map.png</v>
      </c>
      <c r="E203" s="3" t="s">
        <v>765</v>
      </c>
      <c r="F203" s="3" t="s">
        <v>9</v>
      </c>
      <c r="G203" s="3" t="s">
        <v>766</v>
      </c>
    </row>
    <row r="204">
      <c r="A204" s="1" t="s">
        <v>767</v>
      </c>
      <c r="B204" s="2" t="str">
        <f>HYPERLINK("https://en.wikipedia.org/wiki/Parwan,_Victoria","https://en.wikipedia.org/wiki/Parwan,_Victoria")</f>
        <v>https://en.wikipedia.org/wiki/Parwan,_Victoria</v>
      </c>
      <c r="C204" s="3" t="s">
        <v>768</v>
      </c>
      <c r="D204" s="2" t="str">
        <f t="shared" si="13"/>
        <v>https://upload.wikimedia.org/wikipedia/commons/f/ff/VIC_in_Australia_map.png</v>
      </c>
      <c r="E204" s="3" t="s">
        <v>769</v>
      </c>
      <c r="F204" s="3" t="s">
        <v>9</v>
      </c>
      <c r="G204" s="3" t="s">
        <v>770</v>
      </c>
    </row>
    <row r="205">
      <c r="A205" s="1" t="s">
        <v>771</v>
      </c>
      <c r="B205" s="2" t="str">
        <f>HYPERLINK("https://en.wikipedia.org/wiki/Myrniong,_Victoria","https://en.wikipedia.org/wiki/Myrniong,_Victoria")</f>
        <v>https://en.wikipedia.org/wiki/Myrniong,_Victoria</v>
      </c>
      <c r="C205" s="3" t="s">
        <v>772</v>
      </c>
      <c r="D205" s="2" t="str">
        <f>HYPERLINK("https://upload.wikimedia.org/wikipedia/commons/b/b2/Myrniong.JPG","https://upload.wikimedia.org/wikipedia/commons/b/b2/Myrniong.JPG")</f>
        <v>https://upload.wikimedia.org/wikipedia/commons/b/b2/Myrniong.JPG</v>
      </c>
      <c r="E205" s="3" t="s">
        <v>773</v>
      </c>
      <c r="F205" s="3" t="s">
        <v>9</v>
      </c>
      <c r="G205" s="3" t="s">
        <v>774</v>
      </c>
    </row>
    <row r="206">
      <c r="A206" s="1" t="s">
        <v>775</v>
      </c>
      <c r="B206" s="2" t="str">
        <f>HYPERLINK("https://en.wikipedia.org/wiki/Coburg,_Victoria","https://en.wikipedia.org/wiki/Coburg,_Victoria")</f>
        <v>https://en.wikipedia.org/wiki/Coburg,_Victoria</v>
      </c>
      <c r="C206" s="3" t="s">
        <v>776</v>
      </c>
      <c r="D206" s="2" t="str">
        <f>HYPERLINK("https://upload.wikimedia.org/wikipedia/commons/8/8b/Sydney_Rd_Coburg.jpg","https://upload.wikimedia.org/wikipedia/commons/8/8b/Sydney_Rd_Coburg.jpg")</f>
        <v>https://upload.wikimedia.org/wikipedia/commons/8/8b/Sydney_Rd_Coburg.jpg</v>
      </c>
      <c r="E206" s="3" t="s">
        <v>777</v>
      </c>
      <c r="F206" s="3" t="s">
        <v>9</v>
      </c>
      <c r="G206" s="3" t="s">
        <v>778</v>
      </c>
    </row>
    <row r="207">
      <c r="A207" s="1" t="s">
        <v>779</v>
      </c>
      <c r="B207" s="2" t="str">
        <f>HYPERLINK("https://en.wikipedia.org/wiki/Hadfield,_Victoria","https://en.wikipedia.org/wiki/Hadfield,_Victoria")</f>
        <v>https://en.wikipedia.org/wiki/Hadfield,_Victoria</v>
      </c>
      <c r="C207" s="3" t="s">
        <v>780</v>
      </c>
      <c r="D207" s="2" t="str">
        <f>HYPERLINK("https://upload.wikimedia.org/wikipedia/commons/2/2c/Victoria_locator-MJC.png","https://upload.wikimedia.org/wikipedia/commons/2/2c/Victoria_locator-MJC.png")</f>
        <v>https://upload.wikimedia.org/wikipedia/commons/2/2c/Victoria_locator-MJC.png</v>
      </c>
      <c r="E207" s="3" t="s">
        <v>781</v>
      </c>
      <c r="F207" s="3" t="s">
        <v>9</v>
      </c>
      <c r="G207" s="3" t="s">
        <v>70</v>
      </c>
    </row>
    <row r="208">
      <c r="A208" s="1" t="s">
        <v>782</v>
      </c>
      <c r="B208" s="2" t="str">
        <f>HYPERLINK("https://en.wikipedia.org/wiki/Fawkner,_Victoria","https://en.wikipedia.org/wiki/Fawkner,_Victoria")</f>
        <v>https://en.wikipedia.org/wiki/Fawkner,_Victoria</v>
      </c>
      <c r="C208" s="3" t="s">
        <v>783</v>
      </c>
      <c r="D208" s="2" t="str">
        <f>HYPERLINK("https://upload.wikimedia.org/wikipedia/commons/5/59/Fawkner-Melbourne-aerial.jpg","https://upload.wikimedia.org/wikipedia/commons/5/59/Fawkner-Melbourne-aerial.jpg")</f>
        <v>https://upload.wikimedia.org/wikipedia/commons/5/59/Fawkner-Melbourne-aerial.jpg</v>
      </c>
      <c r="E208" s="3" t="s">
        <v>784</v>
      </c>
      <c r="F208" s="3" t="s">
        <v>9</v>
      </c>
      <c r="G208" s="3" t="s">
        <v>785</v>
      </c>
    </row>
    <row r="209">
      <c r="A209" s="1" t="s">
        <v>786</v>
      </c>
      <c r="B209" s="2" t="str">
        <f>HYPERLINK("https://en.wikipedia.org/wiki/Brunswick_West,_Victoria","https://en.wikipedia.org/wiki/Brunswick_West,_Victoria")</f>
        <v>https://en.wikipedia.org/wiki/Brunswick_West,_Victoria</v>
      </c>
      <c r="C209" s="3" t="s">
        <v>787</v>
      </c>
      <c r="D209"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209" s="3" t="s">
        <v>788</v>
      </c>
      <c r="F209" s="3" t="s">
        <v>9</v>
      </c>
      <c r="G209" s="3" t="s">
        <v>789</v>
      </c>
    </row>
    <row r="210">
      <c r="A210" s="1" t="s">
        <v>790</v>
      </c>
      <c r="B210" s="2" t="str">
        <f>HYPERLINK("https://en.wikipedia.org/wiki/Merricks_North,_Victoria","https://en.wikipedia.org/wiki/Merricks_North,_Victoria")</f>
        <v>https://en.wikipedia.org/wiki/Merricks_North,_Victoria</v>
      </c>
      <c r="C210" s="3" t="s">
        <v>791</v>
      </c>
      <c r="D210" s="2" t="str">
        <f>HYPERLINK("https://upload.wikimedia.org/wikipedia/commons/2/2c/Victoria_locator-MJC.png","https://upload.wikimedia.org/wikipedia/commons/2/2c/Victoria_locator-MJC.png")</f>
        <v>https://upload.wikimedia.org/wikipedia/commons/2/2c/Victoria_locator-MJC.png</v>
      </c>
      <c r="E210" s="3" t="s">
        <v>792</v>
      </c>
      <c r="F210" s="3" t="s">
        <v>9</v>
      </c>
      <c r="G210" s="3" t="s">
        <v>70</v>
      </c>
    </row>
    <row r="211">
      <c r="A211" s="1" t="s">
        <v>793</v>
      </c>
      <c r="B211" s="2" t="str">
        <f>HYPERLINK("https://en.wikipedia.org/wiki/Shire_of_Flinders_(Victoria)","https://en.wikipedia.org/wiki/Shire_of_Flinders_(Victoria)")</f>
        <v>https://en.wikipedia.org/wiki/Shire_of_Flinders_(Victoria)</v>
      </c>
      <c r="C211" s="3" t="s">
        <v>794</v>
      </c>
      <c r="D211" s="2" t="str">
        <f>HYPERLINK("https://upload.wikimedia.org/wikipedia/en/0/03/Flinders_Council_1994.jpg","https://upload.wikimedia.org/wikipedia/en/0/03/Flinders_Council_1994.jpg")</f>
        <v>https://upload.wikimedia.org/wikipedia/en/0/03/Flinders_Council_1994.jpg</v>
      </c>
      <c r="E211" s="3" t="s">
        <v>795</v>
      </c>
      <c r="F211" s="3" t="s">
        <v>9</v>
      </c>
      <c r="G211" s="3" t="s">
        <v>796</v>
      </c>
    </row>
    <row r="212">
      <c r="A212" s="1" t="s">
        <v>797</v>
      </c>
      <c r="B212" s="2" t="str">
        <f>HYPERLINK("https://en.wikipedia.org/wiki/Baxter,_Victoria","https://en.wikipedia.org/wiki/Baxter,_Victoria")</f>
        <v>https://en.wikipedia.org/wiki/Baxter,_Victoria</v>
      </c>
      <c r="C212" s="3" t="s">
        <v>798</v>
      </c>
      <c r="D212" s="2" t="str">
        <f>HYPERLINK("https://upload.wikimedia.org/wikipedia/commons/3/34/Baxter%2C_Victoria_panorama.jpg","https://upload.wikimedia.org/wikipedia/commons/3/34/Baxter%2C_Victoria_panorama.jpg")</f>
        <v>https://upload.wikimedia.org/wikipedia/commons/3/34/Baxter%2C_Victoria_panorama.jpg</v>
      </c>
      <c r="E212" s="3" t="s">
        <v>799</v>
      </c>
      <c r="F212" s="3" t="s">
        <v>9</v>
      </c>
      <c r="G212" s="3" t="s">
        <v>800</v>
      </c>
    </row>
    <row r="213">
      <c r="A213" s="1" t="s">
        <v>801</v>
      </c>
      <c r="B213" s="2" t="str">
        <f>HYPERLINK("https://en.wikipedia.org/wiki/Rosebud_West,_Victoria","https://en.wikipedia.org/wiki/Rosebud_West,_Victoria")</f>
        <v>https://en.wikipedia.org/wiki/Rosebud_West,_Victoria</v>
      </c>
      <c r="C213" s="3" t="s">
        <v>802</v>
      </c>
      <c r="D213" s="2" t="str">
        <f>HYPERLINK("https://upload.wikimedia.org/wikipedia/commons/2/2c/Victoria_locator-MJC.png","https://upload.wikimedia.org/wikipedia/commons/2/2c/Victoria_locator-MJC.png")</f>
        <v>https://upload.wikimedia.org/wikipedia/commons/2/2c/Victoria_locator-MJC.png</v>
      </c>
      <c r="E213" s="3" t="s">
        <v>803</v>
      </c>
      <c r="F213" s="3" t="s">
        <v>9</v>
      </c>
      <c r="G213" s="3" t="s">
        <v>70</v>
      </c>
    </row>
    <row r="214">
      <c r="A214" s="1" t="s">
        <v>804</v>
      </c>
      <c r="B214" s="2" t="str">
        <f>HYPERLINK("https://en.wikipedia.org/wiki/Barfold,_Victoria","https://en.wikipedia.org/wiki/Barfold,_Victoria")</f>
        <v>https://en.wikipedia.org/wiki/Barfold,_Victoria</v>
      </c>
      <c r="C214" s="3" t="s">
        <v>805</v>
      </c>
      <c r="D214" s="2" t="str">
        <f>HYPERLINK("https://upload.wikimedia.org/wikipedia/commons/0/00/Barfold_Hall.jpg","https://upload.wikimedia.org/wikipedia/commons/0/00/Barfold_Hall.jpg")</f>
        <v>https://upload.wikimedia.org/wikipedia/commons/0/00/Barfold_Hall.jpg</v>
      </c>
      <c r="E214" s="3" t="s">
        <v>806</v>
      </c>
      <c r="F214" s="3" t="s">
        <v>9</v>
      </c>
      <c r="G214" s="3" t="s">
        <v>807</v>
      </c>
    </row>
    <row r="215">
      <c r="A215" s="1" t="s">
        <v>808</v>
      </c>
      <c r="B215" s="2" t="str">
        <f>HYPERLINK("https://en.wikipedia.org/wiki/Campbells_Creek,_Victoria","https://en.wikipedia.org/wiki/Campbells_Creek,_Victoria")</f>
        <v>https://en.wikipedia.org/wiki/Campbells_Creek,_Victoria</v>
      </c>
      <c r="C215" s="3" t="s">
        <v>809</v>
      </c>
      <c r="D215" s="2" t="str">
        <f>HYPERLINK("https://upload.wikimedia.org/wikipedia/commons/0/0a/Campbells_Creek_Victoria_Five_Flags.jpg","https://upload.wikimedia.org/wikipedia/commons/0/0a/Campbells_Creek_Victoria_Five_Flags.jpg")</f>
        <v>https://upload.wikimedia.org/wikipedia/commons/0/0a/Campbells_Creek_Victoria_Five_Flags.jpg</v>
      </c>
      <c r="E215" s="3" t="s">
        <v>810</v>
      </c>
      <c r="F215" s="3" t="s">
        <v>9</v>
      </c>
      <c r="G215" s="3" t="s">
        <v>811</v>
      </c>
    </row>
    <row r="216">
      <c r="A216" s="1" t="s">
        <v>812</v>
      </c>
      <c r="B216" s="2" t="str">
        <f>HYPERLINK("https://en.wikipedia.org/wiki/Castlemaine,_Victoria","https://en.wikipedia.org/wiki/Castlemaine,_Victoria")</f>
        <v>https://en.wikipedia.org/wiki/Castlemaine,_Victoria</v>
      </c>
      <c r="C216" s="3" t="s">
        <v>813</v>
      </c>
      <c r="D216" s="2" t="str">
        <f>HYPERLINK("https://upload.wikimedia.org/wikipedia/commons/4/40/CastlemaineStation.JPG","https://upload.wikimedia.org/wikipedia/commons/4/40/CastlemaineStation.JPG")</f>
        <v>https://upload.wikimedia.org/wikipedia/commons/4/40/CastlemaineStation.JPG</v>
      </c>
      <c r="E216" s="3" t="s">
        <v>814</v>
      </c>
      <c r="F216" s="3" t="s">
        <v>9</v>
      </c>
      <c r="G216" s="3" t="s">
        <v>815</v>
      </c>
    </row>
    <row r="217">
      <c r="A217" s="1" t="s">
        <v>816</v>
      </c>
      <c r="B217" s="2" t="str">
        <f>HYPERLINK("https://en.wikipedia.org/wiki/Chewton,_Victoria","https://en.wikipedia.org/wiki/Chewton,_Victoria")</f>
        <v>https://en.wikipedia.org/wiki/Chewton,_Victoria</v>
      </c>
      <c r="C217" s="3" t="s">
        <v>817</v>
      </c>
      <c r="D217" s="2" t="str">
        <f>HYPERLINK("https://upload.wikimedia.org/wikipedia/commons/3/3b/Chewton_Victoria.jpg","https://upload.wikimedia.org/wikipedia/commons/3/3b/Chewton_Victoria.jpg")</f>
        <v>https://upload.wikimedia.org/wikipedia/commons/3/3b/Chewton_Victoria.jpg</v>
      </c>
      <c r="E217" s="3" t="s">
        <v>818</v>
      </c>
      <c r="F217" s="3" t="s">
        <v>9</v>
      </c>
      <c r="G217" s="3" t="s">
        <v>819</v>
      </c>
    </row>
    <row r="218">
      <c r="A218" s="1" t="s">
        <v>820</v>
      </c>
      <c r="B218" s="2" t="str">
        <f>HYPERLINK("https://en.wikipedia.org/wiki/Caramut,_Victoria","https://en.wikipedia.org/wiki/Caramut,_Victoria")</f>
        <v>https://en.wikipedia.org/wiki/Caramut,_Victoria</v>
      </c>
      <c r="C218" s="3" t="s">
        <v>821</v>
      </c>
      <c r="D218" s="2" t="str">
        <f>HYPERLINK("https://upload.wikimedia.org/wikipedia/commons/f/ff/VIC_in_Australia_map.png","https://upload.wikimedia.org/wikipedia/commons/f/ff/VIC_in_Australia_map.png")</f>
        <v>https://upload.wikimedia.org/wikipedia/commons/f/ff/VIC_in_Australia_map.png</v>
      </c>
      <c r="E218" s="3" t="s">
        <v>822</v>
      </c>
      <c r="F218" s="3" t="s">
        <v>9</v>
      </c>
      <c r="G218" s="3" t="s">
        <v>823</v>
      </c>
    </row>
    <row r="219">
      <c r="A219" s="1" t="s">
        <v>824</v>
      </c>
      <c r="B219" s="2" t="str">
        <f>HYPERLINK("https://en.wikipedia.org/wiki/Framlingham,_Victoria","https://en.wikipedia.org/wiki/Framlingham,_Victoria")</f>
        <v>https://en.wikipedia.org/wiki/Framlingham,_Victoria</v>
      </c>
      <c r="C219" s="3" t="s">
        <v>345</v>
      </c>
      <c r="D219" s="2" t="str">
        <f>HYPERLINK("https://upload.wikimedia.org/wikipedia/commons/1/12/Australia_Victoria_Moyne_Shire_location_map.svg","https://upload.wikimedia.org/wikipedia/commons/1/12/Australia_Victoria_Moyne_Shire_location_map.svg")</f>
        <v>https://upload.wikimedia.org/wikipedia/commons/1/12/Australia_Victoria_Moyne_Shire_location_map.svg</v>
      </c>
      <c r="E219" s="3" t="s">
        <v>825</v>
      </c>
      <c r="F219" s="3" t="s">
        <v>9</v>
      </c>
      <c r="G219" s="3" t="s">
        <v>347</v>
      </c>
    </row>
    <row r="220">
      <c r="A220" s="1" t="s">
        <v>826</v>
      </c>
      <c r="B220" s="2" t="str">
        <f>HYPERLINK("https://en.wikipedia.org/wiki/County_of_Hampden,_Victoria","https://en.wikipedia.org/wiki/County_of_Hampden,_Victoria")</f>
        <v>https://en.wikipedia.org/wiki/County_of_Hampden,_Victoria</v>
      </c>
      <c r="C220" s="3" t="s">
        <v>827</v>
      </c>
      <c r="D220" s="2" t="str">
        <f>HYPERLINK("https://upload.wikimedia.org/wikipedia/commons/7/7e/Hampden.PNG","https://upload.wikimedia.org/wikipedia/commons/7/7e/Hampden.PNG")</f>
        <v>https://upload.wikimedia.org/wikipedia/commons/7/7e/Hampden.PNG</v>
      </c>
      <c r="E220" s="3" t="s">
        <v>828</v>
      </c>
      <c r="F220" s="3" t="s">
        <v>9</v>
      </c>
      <c r="G220" s="3" t="s">
        <v>829</v>
      </c>
    </row>
    <row r="221">
      <c r="A221" s="1" t="s">
        <v>830</v>
      </c>
      <c r="B221" s="2" t="str">
        <f>HYPERLINK("https://en.wikipedia.org/wiki/Hawkesdale,_Victoria","https://en.wikipedia.org/wiki/Hawkesdale,_Victoria")</f>
        <v>https://en.wikipedia.org/wiki/Hawkesdale,_Victoria</v>
      </c>
      <c r="C221" s="3" t="s">
        <v>831</v>
      </c>
      <c r="D221" s="2" t="str">
        <f>HYPERLINK("https://upload.wikimedia.org/wikipedia/commons/0/05/Hawksedale_Pub_Stevage.jpg","https://upload.wikimedia.org/wikipedia/commons/0/05/Hawksedale_Pub_Stevage.jpg")</f>
        <v>https://upload.wikimedia.org/wikipedia/commons/0/05/Hawksedale_Pub_Stevage.jpg</v>
      </c>
      <c r="E221" s="3" t="s">
        <v>832</v>
      </c>
      <c r="F221" s="3" t="s">
        <v>9</v>
      </c>
      <c r="G221" s="3" t="s">
        <v>833</v>
      </c>
    </row>
    <row r="222">
      <c r="A222" s="1" t="s">
        <v>834</v>
      </c>
      <c r="B222" s="2" t="str">
        <f>HYPERLINK("https://en.wikipedia.org/wiki/Acheron,_Victoria","https://en.wikipedia.org/wiki/Acheron,_Victoria")</f>
        <v>https://en.wikipedia.org/wiki/Acheron,_Victoria</v>
      </c>
      <c r="C222" s="3" t="s">
        <v>835</v>
      </c>
      <c r="D222" s="2" t="str">
        <f>HYPERLINK("https://upload.wikimedia.org/wikipedia/commons/f/ff/VIC_in_Australia_map.png","https://upload.wikimedia.org/wikipedia/commons/f/ff/VIC_in_Australia_map.png")</f>
        <v>https://upload.wikimedia.org/wikipedia/commons/f/ff/VIC_in_Australia_map.png</v>
      </c>
      <c r="E222" s="3" t="s">
        <v>836</v>
      </c>
      <c r="F222" s="3" t="s">
        <v>9</v>
      </c>
      <c r="G222" s="3" t="s">
        <v>837</v>
      </c>
    </row>
    <row r="223">
      <c r="A223" s="1" t="s">
        <v>838</v>
      </c>
      <c r="B223" s="2" t="str">
        <f>HYPERLINK("https://en.wikipedia.org/wiki/Alexandra,_Victoria","https://en.wikipedia.org/wiki/Alexandra,_Victoria")</f>
        <v>https://en.wikipedia.org/wiki/Alexandra,_Victoria</v>
      </c>
      <c r="C223" s="3" t="s">
        <v>839</v>
      </c>
      <c r="D223" s="2" t="str">
        <f>HYPERLINK("https://upload.wikimedia.org/wikipedia/commons/e/e4/Alexandra_Victoria_Grant_Street.jpg","https://upload.wikimedia.org/wikipedia/commons/e/e4/Alexandra_Victoria_Grant_Street.jpg")</f>
        <v>https://upload.wikimedia.org/wikipedia/commons/e/e4/Alexandra_Victoria_Grant_Street.jpg</v>
      </c>
      <c r="E223" s="3" t="s">
        <v>840</v>
      </c>
      <c r="F223" s="3" t="s">
        <v>9</v>
      </c>
      <c r="G223" s="3" t="s">
        <v>841</v>
      </c>
    </row>
    <row r="224">
      <c r="A224" s="1" t="s">
        <v>842</v>
      </c>
      <c r="B224" s="2" t="str">
        <f>HYPERLINK("https://en.wikipedia.org/wiki/Buxton,_Victoria","https://en.wikipedia.org/wiki/Buxton,_Victoria")</f>
        <v>https://en.wikipedia.org/wiki/Buxton,_Victoria</v>
      </c>
      <c r="C224" s="3" t="s">
        <v>843</v>
      </c>
      <c r="D224" s="2" t="str">
        <f>HYPERLINK("https://upload.wikimedia.org/wikipedia/commons/8/89/Buxton_Hotel.JPG","https://upload.wikimedia.org/wikipedia/commons/8/89/Buxton_Hotel.JPG")</f>
        <v>https://upload.wikimedia.org/wikipedia/commons/8/89/Buxton_Hotel.JPG</v>
      </c>
      <c r="E224" s="3" t="s">
        <v>844</v>
      </c>
      <c r="F224" s="3" t="s">
        <v>9</v>
      </c>
      <c r="G224" s="3" t="s">
        <v>845</v>
      </c>
    </row>
    <row r="225">
      <c r="A225" s="1" t="s">
        <v>846</v>
      </c>
      <c r="B225" s="2" t="str">
        <f>HYPERLINK("https://en.wikipedia.org/wiki/Cathkin,_Victoria","https://en.wikipedia.org/wiki/Cathkin,_Victoria")</f>
        <v>https://en.wikipedia.org/wiki/Cathkin,_Victoria</v>
      </c>
      <c r="C225" s="3" t="s">
        <v>847</v>
      </c>
      <c r="D225" s="2" t="str">
        <f>HYPERLINK("https://upload.wikimedia.org/wikipedia/commons/f/ff/VIC_in_Australia_map.png","https://upload.wikimedia.org/wikipedia/commons/f/ff/VIC_in_Australia_map.png")</f>
        <v>https://upload.wikimedia.org/wikipedia/commons/f/ff/VIC_in_Australia_map.png</v>
      </c>
      <c r="E225" s="3" t="s">
        <v>848</v>
      </c>
      <c r="F225" s="3" t="s">
        <v>9</v>
      </c>
      <c r="G225" s="3" t="s">
        <v>849</v>
      </c>
    </row>
    <row r="226">
      <c r="A226" s="1" t="s">
        <v>850</v>
      </c>
      <c r="B226" s="5" t="s">
        <v>851</v>
      </c>
      <c r="C226" s="6" t="s">
        <v>852</v>
      </c>
      <c r="D226" s="5" t="s">
        <v>853</v>
      </c>
      <c r="E226" s="6" t="s">
        <v>854</v>
      </c>
      <c r="F226" s="6" t="s">
        <v>9</v>
      </c>
      <c r="G226" s="3" t="s">
        <v>36</v>
      </c>
    </row>
    <row r="227">
      <c r="A227" s="1" t="s">
        <v>855</v>
      </c>
      <c r="B227" s="2" t="str">
        <f>HYPERLINK("https://en.wikipedia.org/wiki/Diamond_Creek,_Victoria","https://en.wikipedia.org/wiki/Diamond_Creek,_Victoria")</f>
        <v>https://en.wikipedia.org/wiki/Diamond_Creek,_Victoria</v>
      </c>
      <c r="C227" s="3" t="s">
        <v>856</v>
      </c>
      <c r="D227" s="2" t="str">
        <f>HYPERLINK("https://upload.wikimedia.org/wikipedia/commons/1/1a/Australia_Victoria_metropolitan_Melbourne_location_map.svg","https://upload.wikimedia.org/wikipedia/commons/1/1a/Australia_Victoria_metropolitan_Melbourne_location_map.svg")</f>
        <v>https://upload.wikimedia.org/wikipedia/commons/1/1a/Australia_Victoria_metropolitan_Melbourne_location_map.svg</v>
      </c>
      <c r="E227" s="3" t="s">
        <v>857</v>
      </c>
      <c r="F227" s="3" t="s">
        <v>9</v>
      </c>
      <c r="G227" s="3" t="s">
        <v>548</v>
      </c>
    </row>
    <row r="228">
      <c r="A228" s="1" t="s">
        <v>858</v>
      </c>
      <c r="B228" s="2" t="str">
        <f>HYPERLINK("https://en.wikipedia.org/wiki/Kangaroo_Ground,_Victoria","https://en.wikipedia.org/wiki/Kangaroo_Ground,_Victoria")</f>
        <v>https://en.wikipedia.org/wiki/Kangaroo_Ground,_Victoria</v>
      </c>
      <c r="C228" s="3" t="s">
        <v>859</v>
      </c>
      <c r="D228" s="2" t="str">
        <f>HYPERLINK("https://upload.wikimedia.org/wikipedia/commons/b/b2/KangarooGroundGeneralStore.JPG","https://upload.wikimedia.org/wikipedia/commons/b/b2/KangarooGroundGeneralStore.JPG")</f>
        <v>https://upload.wikimedia.org/wikipedia/commons/b/b2/KangarooGroundGeneralStore.JPG</v>
      </c>
      <c r="E228" s="3" t="s">
        <v>860</v>
      </c>
      <c r="F228" s="3" t="s">
        <v>9</v>
      </c>
      <c r="G228" s="3" t="s">
        <v>861</v>
      </c>
    </row>
    <row r="229">
      <c r="A229" s="1" t="s">
        <v>862</v>
      </c>
      <c r="B229" s="2" t="str">
        <f>HYPERLINK("https://en.wikipedia.org/wiki/Nutfield,_Victoria","https://en.wikipedia.org/wiki/Nutfield,_Victoria")</f>
        <v>https://en.wikipedia.org/wiki/Nutfield,_Victoria</v>
      </c>
      <c r="C229" s="3" t="s">
        <v>863</v>
      </c>
      <c r="D229" s="2" t="str">
        <f>HYPERLINK("https://upload.wikimedia.org/wikipedia/commons/2/2c/Victoria_locator-MJC.png","https://upload.wikimedia.org/wikipedia/commons/2/2c/Victoria_locator-MJC.png")</f>
        <v>https://upload.wikimedia.org/wikipedia/commons/2/2c/Victoria_locator-MJC.png</v>
      </c>
      <c r="E229" s="3" t="s">
        <v>864</v>
      </c>
      <c r="F229" s="3" t="s">
        <v>9</v>
      </c>
      <c r="G229" s="3" t="s">
        <v>70</v>
      </c>
    </row>
    <row r="230">
      <c r="A230" s="1" t="s">
        <v>865</v>
      </c>
      <c r="B230" s="2" t="str">
        <f>HYPERLINK("https://en.wikipedia.org/wiki/Glenorchy,_Victoria","https://en.wikipedia.org/wiki/Glenorchy,_Victoria")</f>
        <v>https://en.wikipedia.org/wiki/Glenorchy,_Victoria</v>
      </c>
      <c r="C230" s="3" t="s">
        <v>866</v>
      </c>
      <c r="D230" s="2" t="str">
        <f>HYPERLINK("https://upload.wikimedia.org/wikipedia/commons/7/7f/Glenorchy_Bakery.JPG","https://upload.wikimedia.org/wikipedia/commons/7/7f/Glenorchy_Bakery.JPG")</f>
        <v>https://upload.wikimedia.org/wikipedia/commons/7/7f/Glenorchy_Bakery.JPG</v>
      </c>
      <c r="E230" s="3" t="s">
        <v>867</v>
      </c>
      <c r="F230" s="3" t="s">
        <v>9</v>
      </c>
      <c r="G230" s="3" t="s">
        <v>868</v>
      </c>
    </row>
    <row r="231">
      <c r="A231" s="1" t="s">
        <v>869</v>
      </c>
      <c r="B231" s="2" t="str">
        <f>HYPERLINK("https://en.wikipedia.org/wiki/Great_Western,_Victoria","https://en.wikipedia.org/wiki/Great_Western,_Victoria")</f>
        <v>https://en.wikipedia.org/wiki/Great_Western,_Victoria</v>
      </c>
      <c r="C231" s="3" t="s">
        <v>870</v>
      </c>
      <c r="D231" s="2" t="str">
        <f>HYPERLINK("https://upload.wikimedia.org/wikipedia/commons/e/e4/Great_Western_War_Memorial.JPG","https://upload.wikimedia.org/wikipedia/commons/e/e4/Great_Western_War_Memorial.JPG")</f>
        <v>https://upload.wikimedia.org/wikipedia/commons/e/e4/Great_Western_War_Memorial.JPG</v>
      </c>
      <c r="E231" s="3" t="s">
        <v>871</v>
      </c>
      <c r="F231" s="3" t="s">
        <v>9</v>
      </c>
      <c r="G231" s="3" t="s">
        <v>872</v>
      </c>
    </row>
    <row r="232">
      <c r="A232" s="1" t="s">
        <v>873</v>
      </c>
      <c r="B232" s="2" t="str">
        <f>HYPERLINK("https://en.wikipedia.org/wiki/Victoria_Cross","https://en.wikipedia.org/wiki/Victoria_Cross")</f>
        <v>https://en.wikipedia.org/wiki/Victoria_Cross</v>
      </c>
      <c r="C232" s="3" t="s">
        <v>874</v>
      </c>
      <c r="D232" s="2" t="str">
        <f>HYPERLINK("https://upload.wikimedia.org/wikipedia/commons/2/22/Ribbon_-_Medalje_vir_Troue_Diens.gif","https://upload.wikimedia.org/wikipedia/commons/2/22/Ribbon_-_Medalje_vir_Troue_Diens.gif")</f>
        <v>https://upload.wikimedia.org/wikipedia/commons/2/22/Ribbon_-_Medalje_vir_Troue_Diens.gif</v>
      </c>
      <c r="E232" s="3" t="s">
        <v>875</v>
      </c>
      <c r="F232" s="3" t="s">
        <v>9</v>
      </c>
      <c r="G232" s="3" t="s">
        <v>876</v>
      </c>
    </row>
    <row r="233">
      <c r="A233" s="1" t="s">
        <v>877</v>
      </c>
      <c r="B233" s="2" t="str">
        <f>HYPERLINK("https://en.wikipedia.org/wiki/Joel_Joel,_Victoria","https://en.wikipedia.org/wiki/Joel_Joel,_Victoria")</f>
        <v>https://en.wikipedia.org/wiki/Joel_Joel,_Victoria</v>
      </c>
      <c r="C233" s="3" t="s">
        <v>878</v>
      </c>
      <c r="D233" s="2" t="str">
        <f>HYPERLINK("https://upload.wikimedia.org/wikipedia/commons/f/ff/VIC_in_Australia_map.png","https://upload.wikimedia.org/wikipedia/commons/f/ff/VIC_in_Australia_map.png")</f>
        <v>https://upload.wikimedia.org/wikipedia/commons/f/ff/VIC_in_Australia_map.png</v>
      </c>
      <c r="E233" s="3" t="s">
        <v>879</v>
      </c>
      <c r="F233" s="3" t="s">
        <v>9</v>
      </c>
      <c r="G233" s="3" t="s">
        <v>880</v>
      </c>
    </row>
    <row r="234">
      <c r="A234" s="1" t="s">
        <v>881</v>
      </c>
      <c r="B234" s="2" t="str">
        <f>HYPERLINK("https://en.wikipedia.org/wiki/St_Kilda_East,_Victoria","https://en.wikipedia.org/wiki/St_Kilda_East,_Victoria")</f>
        <v>https://en.wikipedia.org/wiki/St_Kilda_East,_Victoria</v>
      </c>
      <c r="C234" s="3" t="s">
        <v>882</v>
      </c>
      <c r="D234" s="2" t="str">
        <f>HYPERLINK("https://upload.wikimedia.org/wikipedia/en/8/87/St_James_the_Great_St_Kilda_East_Street_Frontage.jpg","https://upload.wikimedia.org/wikipedia/en/8/87/St_James_the_Great_St_Kilda_East_Street_Frontage.jpg")</f>
        <v>https://upload.wikimedia.org/wikipedia/en/8/87/St_James_the_Great_St_Kilda_East_Street_Frontage.jpg</v>
      </c>
      <c r="E234" s="3" t="s">
        <v>883</v>
      </c>
      <c r="F234" s="3" t="s">
        <v>9</v>
      </c>
      <c r="G234" s="3" t="s">
        <v>884</v>
      </c>
    </row>
    <row r="235">
      <c r="A235" s="1" t="s">
        <v>885</v>
      </c>
      <c r="B235" s="2" t="str">
        <f>HYPERLINK("https://en.wikipedia.org/wiki/Elwood,_Victoria","https://en.wikipedia.org/wiki/Elwood,_Victoria")</f>
        <v>https://en.wikipedia.org/wiki/Elwood,_Victoria</v>
      </c>
      <c r="C235" s="3" t="s">
        <v>886</v>
      </c>
      <c r="D235" s="2" t="str">
        <f>HYPERLINK("https://upload.wikimedia.org/wikipedia/en/a/a3/Glenhuntly_road_elwood_in_1938.jpg","https://upload.wikimedia.org/wikipedia/en/a/a3/Glenhuntly_road_elwood_in_1938.jpg")</f>
        <v>https://upload.wikimedia.org/wikipedia/en/a/a3/Glenhuntly_road_elwood_in_1938.jpg</v>
      </c>
      <c r="E235" s="3" t="s">
        <v>887</v>
      </c>
      <c r="F235" s="3" t="s">
        <v>9</v>
      </c>
      <c r="G235" s="3" t="s">
        <v>888</v>
      </c>
    </row>
    <row r="236">
      <c r="A236" s="1" t="s">
        <v>889</v>
      </c>
      <c r="B236" s="2" t="str">
        <f>HYPERLINK("https://en.wikipedia.org/wiki/Southbank,_Victoria","https://en.wikipedia.org/wiki/Southbank,_Victoria")</f>
        <v>https://en.wikipedia.org/wiki/Southbank,_Victoria</v>
      </c>
      <c r="C236" s="3" t="s">
        <v>890</v>
      </c>
      <c r="D236" s="2" t="str">
        <f>HYPERLINK("https://upload.wikimedia.org/wikipedia/commons/f/f4/Victoria_Barracks%2C_Melbourne.jpg","https://upload.wikimedia.org/wikipedia/commons/f/f4/Victoria_Barracks%2C_Melbourne.jpg")</f>
        <v>https://upload.wikimedia.org/wikipedia/commons/f/f4/Victoria_Barracks%2C_Melbourne.jpg</v>
      </c>
      <c r="E236" s="3" t="s">
        <v>891</v>
      </c>
      <c r="F236" s="3" t="s">
        <v>9</v>
      </c>
      <c r="G236" s="3" t="s">
        <v>892</v>
      </c>
    </row>
    <row r="237">
      <c r="A237" s="1" t="s">
        <v>893</v>
      </c>
      <c r="B237" s="2" t="str">
        <f>HYPERLINK("https://en.wikipedia.org/wiki/St_Kilda_West,_Victoria","https://en.wikipedia.org/wiki/St_Kilda_West,_Victoria")</f>
        <v>https://en.wikipedia.org/wiki/St_Kilda_West,_Victoria</v>
      </c>
      <c r="C237" s="3" t="s">
        <v>894</v>
      </c>
      <c r="D237" s="2" t="str">
        <f>HYPERLINK("https://upload.wikimedia.org/wikipedia/commons/0/02/Melbourne_tram_route_96.jpg","https://upload.wikimedia.org/wikipedia/commons/0/02/Melbourne_tram_route_96.jpg")</f>
        <v>https://upload.wikimedia.org/wikipedia/commons/0/02/Melbourne_tram_route_96.jpg</v>
      </c>
      <c r="E237" s="3" t="s">
        <v>895</v>
      </c>
      <c r="F237" s="3" t="s">
        <v>9</v>
      </c>
      <c r="G237" s="3" t="s">
        <v>896</v>
      </c>
    </row>
    <row r="238">
      <c r="A238" s="1" t="s">
        <v>897</v>
      </c>
      <c r="B238" s="2" t="str">
        <f>HYPERLINK("https://en.wikipedia.org/wiki/Amphitheatre,_Victoria","https://en.wikipedia.org/wiki/Amphitheatre,_Victoria")</f>
        <v>https://en.wikipedia.org/wiki/Amphitheatre,_Victoria</v>
      </c>
      <c r="C238" s="3" t="s">
        <v>898</v>
      </c>
      <c r="D238" s="2" t="str">
        <f>HYPERLINK("https://upload.wikimedia.org/wikipedia/commons/7/77/Amphitheatre_Hotel.JPG","https://upload.wikimedia.org/wikipedia/commons/7/77/Amphitheatre_Hotel.JPG")</f>
        <v>https://upload.wikimedia.org/wikipedia/commons/7/77/Amphitheatre_Hotel.JPG</v>
      </c>
      <c r="E238" s="3" t="s">
        <v>899</v>
      </c>
      <c r="F238" s="3" t="s">
        <v>9</v>
      </c>
      <c r="G238" s="3" t="s">
        <v>900</v>
      </c>
    </row>
    <row r="239">
      <c r="A239" s="1" t="s">
        <v>901</v>
      </c>
      <c r="B239" s="2" t="str">
        <f>HYPERLINK("https://en.wikipedia.org/wiki/Avoca,_Victoria","https://en.wikipedia.org/wiki/Avoca,_Victoria")</f>
        <v>https://en.wikipedia.org/wiki/Avoca,_Victoria</v>
      </c>
      <c r="C239" s="3" t="s">
        <v>902</v>
      </c>
      <c r="D239" s="2" t="str">
        <f>HYPERLINK("https://upload.wikimedia.org/wikipedia/commons/1/16/AvocaSoldiersMemorial.JPG","https://upload.wikimedia.org/wikipedia/commons/1/16/AvocaSoldiersMemorial.JPG")</f>
        <v>https://upload.wikimedia.org/wikipedia/commons/1/16/AvocaSoldiersMemorial.JPG</v>
      </c>
      <c r="E239" s="3" t="s">
        <v>903</v>
      </c>
      <c r="F239" s="3" t="s">
        <v>9</v>
      </c>
      <c r="G239" s="3" t="s">
        <v>904</v>
      </c>
    </row>
    <row r="240">
      <c r="A240" s="1" t="s">
        <v>905</v>
      </c>
      <c r="B240" s="2" t="str">
        <f>HYPERLINK("https://en.wikipedia.org/wiki/Barkly_River_(Victoria)","https://en.wikipedia.org/wiki/Barkly_River_(Victoria)")</f>
        <v>https://en.wikipedia.org/wiki/Barkly_River_(Victoria)</v>
      </c>
      <c r="C240" s="3" t="s">
        <v>906</v>
      </c>
      <c r="D240" s="2" t="str">
        <f>HYPERLINK("https://upload.wikimedia.org/wikipedia/commons/f/ff/VIC_in_Australia_map.png","https://upload.wikimedia.org/wikipedia/commons/f/ff/VIC_in_Australia_map.png")</f>
        <v>https://upload.wikimedia.org/wikipedia/commons/f/ff/VIC_in_Australia_map.png</v>
      </c>
      <c r="E240" s="3" t="s">
        <v>907</v>
      </c>
      <c r="F240" s="3" t="s">
        <v>9</v>
      </c>
      <c r="G240" s="3" t="s">
        <v>908</v>
      </c>
    </row>
    <row r="241">
      <c r="A241" s="1" t="s">
        <v>909</v>
      </c>
      <c r="B241" s="2" t="str">
        <f>HYPERLINK("https://en.wikipedia.org/wiki/Beaufort,_Victoria","https://en.wikipedia.org/wiki/Beaufort,_Victoria")</f>
        <v>https://en.wikipedia.org/wiki/Beaufort,_Victoria</v>
      </c>
      <c r="C241" s="3" t="s">
        <v>910</v>
      </c>
      <c r="D241" s="2" t="str">
        <f>HYPERLINK("https://upload.wikimedia.org/wikipedia/commons/1/13/BeaufortTrainStation.JPG","https://upload.wikimedia.org/wikipedia/commons/1/13/BeaufortTrainStation.JPG")</f>
        <v>https://upload.wikimedia.org/wikipedia/commons/1/13/BeaufortTrainStation.JPG</v>
      </c>
      <c r="E241" s="3" t="s">
        <v>911</v>
      </c>
      <c r="F241" s="3" t="s">
        <v>9</v>
      </c>
      <c r="G241" s="3" t="s">
        <v>912</v>
      </c>
    </row>
    <row r="242">
      <c r="A242" s="1" t="s">
        <v>913</v>
      </c>
      <c r="B242" s="2" t="str">
        <f>HYPERLINK("https://en.wikipedia.org/wiki/Point_Lonsdale","https://en.wikipedia.org/wiki/Point_Lonsdale")</f>
        <v>https://en.wikipedia.org/wiki/Point_Lonsdale</v>
      </c>
      <c r="C242" s="3" t="s">
        <v>914</v>
      </c>
      <c r="D242" s="2" t="str">
        <f>HYPERLINK("https://upload.wikimedia.org/wikipedia/commons/e/ea/Pont_Lonsdale_01.jpg","https://upload.wikimedia.org/wikipedia/commons/e/ea/Pont_Lonsdale_01.jpg")</f>
        <v>https://upload.wikimedia.org/wikipedia/commons/e/ea/Pont_Lonsdale_01.jpg</v>
      </c>
      <c r="E242" s="3" t="s">
        <v>915</v>
      </c>
      <c r="F242" s="3" t="s">
        <v>9</v>
      </c>
      <c r="G242" s="3" t="s">
        <v>916</v>
      </c>
    </row>
    <row r="243">
      <c r="A243" s="1" t="s">
        <v>917</v>
      </c>
      <c r="B243" s="2" t="str">
        <f>HYPERLINK("https://en.wikipedia.org/wiki/Swan_Island_(Victoria)","https://en.wikipedia.org/wiki/Swan_Island_(Victoria)")</f>
        <v>https://en.wikipedia.org/wiki/Swan_Island_(Victoria)</v>
      </c>
      <c r="C243" s="3" t="s">
        <v>918</v>
      </c>
      <c r="D243" s="2" t="str">
        <f>HYPERLINK("https://upload.wikimedia.org/wikipedia/commons/b/b9/Sand_Island%2C_Queenscliff.jpg","https://upload.wikimedia.org/wikipedia/commons/b/b9/Sand_Island%2C_Queenscliff.jpg")</f>
        <v>https://upload.wikimedia.org/wikipedia/commons/b/b9/Sand_Island%2C_Queenscliff.jpg</v>
      </c>
      <c r="E243" s="3" t="s">
        <v>919</v>
      </c>
      <c r="F243" s="3" t="s">
        <v>9</v>
      </c>
      <c r="G243" s="3" t="s">
        <v>920</v>
      </c>
    </row>
    <row r="244">
      <c r="A244" s="1" t="s">
        <v>921</v>
      </c>
      <c r="B244" s="2" t="str">
        <f>HYPERLINK("https://en.wikipedia.org/wiki/Queenscliff,_Victoria","https://en.wikipedia.org/wiki/Queenscliff,_Victoria")</f>
        <v>https://en.wikipedia.org/wiki/Queenscliff,_Victoria</v>
      </c>
      <c r="C244" s="3" t="s">
        <v>922</v>
      </c>
      <c r="D244" s="2" t="str">
        <f>HYPERLINK("https://upload.wikimedia.org/wikipedia/commons/4/4b/Queenscliff_Hesse_Street.JPG","https://upload.wikimedia.org/wikipedia/commons/4/4b/Queenscliff_Hesse_Street.JPG")</f>
        <v>https://upload.wikimedia.org/wikipedia/commons/4/4b/Queenscliff_Hesse_Street.JPG</v>
      </c>
      <c r="E244" s="3" t="s">
        <v>923</v>
      </c>
      <c r="F244" s="3" t="s">
        <v>9</v>
      </c>
      <c r="G244" s="3" t="s">
        <v>924</v>
      </c>
    </row>
    <row r="245">
      <c r="A245" s="1" t="s">
        <v>925</v>
      </c>
      <c r="B245" s="2" t="str">
        <f>HYPERLINK("https://en.wikipedia.org/wiki/Agnes,_Victoria","https://en.wikipedia.org/wiki/Agnes,_Victoria")</f>
        <v>https://en.wikipedia.org/wiki/Agnes,_Victoria</v>
      </c>
      <c r="C245" s="3" t="s">
        <v>926</v>
      </c>
      <c r="D245" s="2" t="str">
        <f>HYPERLINK("https://upload.wikimedia.org/wikipedia/commons/f/ff/VIC_in_Australia_map.png","https://upload.wikimedia.org/wikipedia/commons/f/ff/VIC_in_Australia_map.png")</f>
        <v>https://upload.wikimedia.org/wikipedia/commons/f/ff/VIC_in_Australia_map.png</v>
      </c>
      <c r="E245" s="3" t="s">
        <v>927</v>
      </c>
      <c r="F245" s="3" t="s">
        <v>9</v>
      </c>
      <c r="G245" s="3" t="s">
        <v>928</v>
      </c>
    </row>
    <row r="246">
      <c r="A246" s="1" t="s">
        <v>929</v>
      </c>
      <c r="B246" s="2" t="str">
        <f>HYPERLINK("https://en.wikipedia.org/wiki/Darby_River,_Victoria","https://en.wikipedia.org/wiki/Darby_River,_Victoria")</f>
        <v>https://en.wikipedia.org/wiki/Darby_River,_Victoria</v>
      </c>
      <c r="C246" s="3" t="s">
        <v>930</v>
      </c>
      <c r="D246" s="2" t="str">
        <f>HYPERLINK("https://upload.wikimedia.org/wikipedia/commons/9/9b/Darby_River%2C_Wilson%27s_Promontory.jpg","https://upload.wikimedia.org/wikipedia/commons/9/9b/Darby_River%2C_Wilson%27s_Promontory.jpg")</f>
        <v>https://upload.wikimedia.org/wikipedia/commons/9/9b/Darby_River%2C_Wilson%27s_Promontory.jpg</v>
      </c>
      <c r="E246" s="3" t="s">
        <v>931</v>
      </c>
      <c r="F246" s="3" t="s">
        <v>9</v>
      </c>
      <c r="G246" s="3" t="s">
        <v>932</v>
      </c>
    </row>
    <row r="247">
      <c r="A247" s="1" t="s">
        <v>933</v>
      </c>
      <c r="B247" s="2" t="str">
        <f>HYPERLINK("https://en.wikipedia.org/wiki/Fish_Creek,_Victoria","https://en.wikipedia.org/wiki/Fish_Creek,_Victoria")</f>
        <v>https://en.wikipedia.org/wiki/Fish_Creek,_Victoria</v>
      </c>
      <c r="C247" s="3" t="s">
        <v>934</v>
      </c>
      <c r="D247" s="2" t="str">
        <f>HYPERLINK("https://upload.wikimedia.org/wikipedia/commons/9/96/Fish_Creek_service_station_Stevage.jpg","https://upload.wikimedia.org/wikipedia/commons/9/96/Fish_Creek_service_station_Stevage.jpg")</f>
        <v>https://upload.wikimedia.org/wikipedia/commons/9/96/Fish_Creek_service_station_Stevage.jpg</v>
      </c>
      <c r="E247" s="3" t="s">
        <v>935</v>
      </c>
      <c r="F247" s="3" t="s">
        <v>9</v>
      </c>
      <c r="G247" s="3" t="s">
        <v>936</v>
      </c>
    </row>
    <row r="248">
      <c r="A248" s="1" t="s">
        <v>937</v>
      </c>
      <c r="B248" s="2" t="str">
        <f>HYPERLINK("https://en.wikipedia.org/wiki/Foster,_Victoria","https://en.wikipedia.org/wiki/Foster,_Victoria")</f>
        <v>https://en.wikipedia.org/wiki/Foster,_Victoria</v>
      </c>
      <c r="C248" s="3" t="s">
        <v>938</v>
      </c>
      <c r="D248" s="2" t="str">
        <f>HYPERLINK("https://upload.wikimedia.org/wikipedia/commons/f/ff/VIC_in_Australia_map.png","https://upload.wikimedia.org/wikipedia/commons/f/ff/VIC_in_Australia_map.png")</f>
        <v>https://upload.wikimedia.org/wikipedia/commons/f/ff/VIC_in_Australia_map.png</v>
      </c>
      <c r="E248" s="3" t="s">
        <v>939</v>
      </c>
      <c r="F248" s="3" t="s">
        <v>9</v>
      </c>
      <c r="G248" s="3" t="s">
        <v>940</v>
      </c>
    </row>
    <row r="249">
      <c r="A249" s="1" t="s">
        <v>941</v>
      </c>
      <c r="B249" s="2" t="str">
        <f>HYPERLINK("https://en.wikipedia.org/wiki/Balmoral,_Victoria","https://en.wikipedia.org/wiki/Balmoral,_Victoria")</f>
        <v>https://en.wikipedia.org/wiki/Balmoral,_Victoria</v>
      </c>
      <c r="C249" s="3" t="s">
        <v>942</v>
      </c>
      <c r="D249" s="2" t="str">
        <f>HYPERLINK("https://upload.wikimedia.org/wikipedia/commons/0/0c/Balmoral_Post_Office.JPG","https://upload.wikimedia.org/wikipedia/commons/0/0c/Balmoral_Post_Office.JPG")</f>
        <v>https://upload.wikimedia.org/wikipedia/commons/0/0c/Balmoral_Post_Office.JPG</v>
      </c>
      <c r="E249" s="3" t="s">
        <v>943</v>
      </c>
      <c r="F249" s="3" t="s">
        <v>9</v>
      </c>
      <c r="G249" s="3" t="s">
        <v>944</v>
      </c>
    </row>
    <row r="250">
      <c r="A250" s="1" t="s">
        <v>945</v>
      </c>
      <c r="B250" s="2" t="str">
        <f>HYPERLINK("https://en.wikipedia.org/wiki/Branxholme,_Victoria","https://en.wikipedia.org/wiki/Branxholme,_Victoria")</f>
        <v>https://en.wikipedia.org/wiki/Branxholme,_Victoria</v>
      </c>
      <c r="C250" s="3" t="s">
        <v>946</v>
      </c>
      <c r="D250" s="2" t="str">
        <f>HYPERLINK("https://upload.wikimedia.org/wikipedia/commons/3/32/Branxholme_Community_Hall_002.JPG","https://upload.wikimedia.org/wikipedia/commons/3/32/Branxholme_Community_Hall_002.JPG")</f>
        <v>https://upload.wikimedia.org/wikipedia/commons/3/32/Branxholme_Community_Hall_002.JPG</v>
      </c>
      <c r="E250" s="3" t="s">
        <v>947</v>
      </c>
      <c r="F250" s="3" t="s">
        <v>9</v>
      </c>
      <c r="G250" s="3" t="s">
        <v>948</v>
      </c>
    </row>
    <row r="251">
      <c r="A251" s="1" t="s">
        <v>949</v>
      </c>
      <c r="B251" s="7" t="s">
        <v>950</v>
      </c>
      <c r="C251" s="6" t="s">
        <v>951</v>
      </c>
      <c r="D251" s="7" t="s">
        <v>952</v>
      </c>
      <c r="E251" s="6" t="s">
        <v>953</v>
      </c>
      <c r="F251" s="3" t="s">
        <v>9</v>
      </c>
      <c r="G251" s="3" t="s">
        <v>954</v>
      </c>
    </row>
    <row r="252">
      <c r="A252" s="1" t="s">
        <v>955</v>
      </c>
      <c r="B252" s="2" t="str">
        <f>HYPERLINK("https://en.wikipedia.org/wiki/Cavendish,_Victoria","https://en.wikipedia.org/wiki/Cavendish,_Victoria")</f>
        <v>https://en.wikipedia.org/wiki/Cavendish,_Victoria</v>
      </c>
      <c r="C252" s="3" t="s">
        <v>956</v>
      </c>
      <c r="D252" s="2" t="str">
        <f>HYPERLINK("https://upload.wikimedia.org/wikipedia/commons/6/61/Cavendish_Sign_%26_Garden.JPG","https://upload.wikimedia.org/wikipedia/commons/6/61/Cavendish_Sign_%26_Garden.JPG")</f>
        <v>https://upload.wikimedia.org/wikipedia/commons/6/61/Cavendish_Sign_%26_Garden.JPG</v>
      </c>
      <c r="E252" s="3" t="s">
        <v>957</v>
      </c>
      <c r="F252" s="3" t="s">
        <v>9</v>
      </c>
      <c r="G252" s="3" t="s">
        <v>958</v>
      </c>
    </row>
    <row r="253">
      <c r="A253" s="1" t="s">
        <v>959</v>
      </c>
      <c r="B253" s="2" t="str">
        <f>HYPERLINK("https://en.wikipedia.org/wiki/Toorak,_Victoria","https://en.wikipedia.org/wiki/Toorak,_Victoria")</f>
        <v>https://en.wikipedia.org/wiki/Toorak,_Victoria</v>
      </c>
      <c r="C253" s="3" t="s">
        <v>960</v>
      </c>
      <c r="D253" s="2" t="str">
        <f>HYPERLINK("https://upload.wikimedia.org/wikipedia/commons/5/50/Suburban_Toorak.JPG","https://upload.wikimedia.org/wikipedia/commons/5/50/Suburban_Toorak.JPG")</f>
        <v>https://upload.wikimedia.org/wikipedia/commons/5/50/Suburban_Toorak.JPG</v>
      </c>
      <c r="E253" s="3" t="s">
        <v>961</v>
      </c>
      <c r="F253" s="3" t="s">
        <v>9</v>
      </c>
      <c r="G253" s="3" t="s">
        <v>962</v>
      </c>
    </row>
    <row r="254">
      <c r="A254" s="1" t="s">
        <v>963</v>
      </c>
      <c r="B254" s="2" t="str">
        <f>HYPERLINK("https://en.wikipedia.org/wiki/Malvern,_Victoria","https://en.wikipedia.org/wiki/Malvern,_Victoria")</f>
        <v>https://en.wikipedia.org/wiki/Malvern,_Victoria</v>
      </c>
      <c r="C254" s="3" t="s">
        <v>964</v>
      </c>
      <c r="D254" s="2" t="str">
        <f>HYPERLINK("https://upload.wikimedia.org/wikipedia/commons/4/43/St_josephs_malvern.jpg","https://upload.wikimedia.org/wikipedia/commons/4/43/St_josephs_malvern.jpg")</f>
        <v>https://upload.wikimedia.org/wikipedia/commons/4/43/St_josephs_malvern.jpg</v>
      </c>
      <c r="E254" s="3" t="s">
        <v>965</v>
      </c>
      <c r="F254" s="3" t="s">
        <v>9</v>
      </c>
      <c r="G254" s="3" t="s">
        <v>966</v>
      </c>
    </row>
    <row r="255">
      <c r="A255" s="1" t="s">
        <v>967</v>
      </c>
      <c r="B255" s="2" t="str">
        <f>HYPERLINK("https://en.wikipedia.org/wiki/Kooyong,_Victoria","https://en.wikipedia.org/wiki/Kooyong,_Victoria")</f>
        <v>https://en.wikipedia.org/wiki/Kooyong,_Victoria</v>
      </c>
      <c r="C255" s="3" t="s">
        <v>968</v>
      </c>
      <c r="D255" s="2" t="str">
        <f>HYPERLINK("https://upload.wikimedia.org/wikipedia/commons/2/2c/Victoria_locator-MJC.png","https://upload.wikimedia.org/wikipedia/commons/2/2c/Victoria_locator-MJC.png")</f>
        <v>https://upload.wikimedia.org/wikipedia/commons/2/2c/Victoria_locator-MJC.png</v>
      </c>
      <c r="E255" s="3" t="s">
        <v>969</v>
      </c>
      <c r="F255" s="3" t="s">
        <v>9</v>
      </c>
      <c r="G255" s="3" t="s">
        <v>70</v>
      </c>
    </row>
    <row r="256">
      <c r="A256" s="1" t="s">
        <v>970</v>
      </c>
      <c r="B256" s="2" t="str">
        <f>HYPERLINK("https://en.wikipedia.org/wiki/Prahran,_Victoria","https://en.wikipedia.org/wiki/Prahran,_Victoria")</f>
        <v>https://en.wikipedia.org/wiki/Prahran,_Victoria</v>
      </c>
      <c r="C256" s="3" t="s">
        <v>971</v>
      </c>
      <c r="D256" s="2" t="str">
        <f>HYPERLINK("https://upload.wikimedia.org/wikipedia/en/c/c3/Chapel_street_prahran_in_1889.jpg","https://upload.wikimedia.org/wikipedia/en/c/c3/Chapel_street_prahran_in_1889.jpg")</f>
        <v>https://upload.wikimedia.org/wikipedia/en/c/c3/Chapel_street_prahran_in_1889.jpg</v>
      </c>
      <c r="E256" s="3" t="s">
        <v>972</v>
      </c>
      <c r="F256" s="3" t="s">
        <v>9</v>
      </c>
      <c r="G256" s="3" t="s">
        <v>973</v>
      </c>
    </row>
    <row r="257">
      <c r="A257" s="1" t="s">
        <v>974</v>
      </c>
      <c r="B257" s="2" t="str">
        <f>HYPERLINK("https://en.wikipedia.org/wiki/Avenel,_Victoria","https://en.wikipedia.org/wiki/Avenel,_Victoria")</f>
        <v>https://en.wikipedia.org/wiki/Avenel,_Victoria</v>
      </c>
      <c r="C257" s="3" t="s">
        <v>975</v>
      </c>
      <c r="D257" s="2" t="str">
        <f>HYPERLINK("https://upload.wikimedia.org/wikipedia/commons/a/a0/Avenel_Royal_Mail_Hotel.JPG","https://upload.wikimedia.org/wikipedia/commons/a/a0/Avenel_Royal_Mail_Hotel.JPG")</f>
        <v>https://upload.wikimedia.org/wikipedia/commons/a/a0/Avenel_Royal_Mail_Hotel.JPG</v>
      </c>
      <c r="E257" s="3" t="s">
        <v>976</v>
      </c>
      <c r="F257" s="3" t="s">
        <v>9</v>
      </c>
      <c r="G257" s="3" t="s">
        <v>977</v>
      </c>
    </row>
    <row r="258">
      <c r="A258" s="1" t="s">
        <v>978</v>
      </c>
      <c r="B258" s="2" t="str">
        <f>HYPERLINK("https://en.wikipedia.org/wiki/Euroa","https://en.wikipedia.org/wiki/Euroa")</f>
        <v>https://en.wikipedia.org/wiki/Euroa</v>
      </c>
      <c r="C258" s="3" t="s">
        <v>979</v>
      </c>
      <c r="D258" s="2" t="str">
        <f>HYPERLINK("https://upload.wikimedia.org/wikipedia/commons/4/47/VC_Memorial_Park_Euroa_-_Statues_-_Anzac_Memorial_%28Maygar%2C_Tubb%2C_Burton%29.jpg","https://upload.wikimedia.org/wikipedia/commons/4/47/VC_Memorial_Park_Euroa_-_Statues_-_Anzac_Memorial_%28Maygar%2C_Tubb%2C_Burton%29.jpg")</f>
        <v>https://upload.wikimedia.org/wikipedia/commons/4/47/VC_Memorial_Park_Euroa_-_Statues_-_Anzac_Memorial_%28Maygar%2C_Tubb%2C_Burton%29.jpg</v>
      </c>
      <c r="E258" s="3" t="s">
        <v>980</v>
      </c>
      <c r="F258" s="3" t="s">
        <v>9</v>
      </c>
      <c r="G258" s="3" t="s">
        <v>981</v>
      </c>
    </row>
    <row r="259">
      <c r="A259" s="1" t="s">
        <v>982</v>
      </c>
      <c r="B259" s="2" t="str">
        <f>HYPERLINK("https://en.wikipedia.org/wiki/Longwood,_Victoria","https://en.wikipedia.org/wiki/Longwood,_Victoria")</f>
        <v>https://en.wikipedia.org/wiki/Longwood,_Victoria</v>
      </c>
      <c r="C259" s="3" t="s">
        <v>983</v>
      </c>
      <c r="D259" s="2" t="str">
        <f>HYPERLINK("https://upload.wikimedia.org/wikipedia/commons/5/57/LongwoodWhiteHartHotel.JPG","https://upload.wikimedia.org/wikipedia/commons/5/57/LongwoodWhiteHartHotel.JPG")</f>
        <v>https://upload.wikimedia.org/wikipedia/commons/5/57/LongwoodWhiteHartHotel.JPG</v>
      </c>
      <c r="E259" s="3" t="s">
        <v>984</v>
      </c>
      <c r="F259" s="3" t="s">
        <v>9</v>
      </c>
      <c r="G259" s="3" t="s">
        <v>985</v>
      </c>
    </row>
    <row r="260">
      <c r="A260" s="1" t="s">
        <v>986</v>
      </c>
      <c r="B260" s="2" t="str">
        <f>HYPERLINK("https://en.wikipedia.org/wiki/Mangalore,_Victoria","https://en.wikipedia.org/wiki/Mangalore,_Victoria")</f>
        <v>https://en.wikipedia.org/wiki/Mangalore,_Victoria</v>
      </c>
      <c r="C260" s="3" t="s">
        <v>987</v>
      </c>
      <c r="D260" s="2" t="str">
        <f>HYPERLINK("https://upload.wikimedia.org/wikipedia/commons/c/c4/MangaloreHotel.JPG","https://upload.wikimedia.org/wikipedia/commons/c/c4/MangaloreHotel.JPG")</f>
        <v>https://upload.wikimedia.org/wikipedia/commons/c/c4/MangaloreHotel.JPG</v>
      </c>
      <c r="E260" s="3" t="s">
        <v>988</v>
      </c>
      <c r="F260" s="3" t="s">
        <v>9</v>
      </c>
      <c r="G260" s="3" t="s">
        <v>989</v>
      </c>
    </row>
    <row r="261">
      <c r="A261" s="1" t="s">
        <v>990</v>
      </c>
      <c r="B261" s="2" t="str">
        <f>HYPERLINK("https://en.wikipedia.org/wiki/Aireys_Inlet","https://en.wikipedia.org/wiki/Aireys_Inlet")</f>
        <v>https://en.wikipedia.org/wiki/Aireys_Inlet</v>
      </c>
      <c r="C261" s="3" t="s">
        <v>991</v>
      </c>
      <c r="D261" s="2" t="str">
        <f>HYPERLINK("https://upload.wikimedia.org/wikipedia/commons/b/b2/Great_ocean_road.jpg","https://upload.wikimedia.org/wikipedia/commons/b/b2/Great_ocean_road.jpg")</f>
        <v>https://upload.wikimedia.org/wikipedia/commons/b/b2/Great_ocean_road.jpg</v>
      </c>
      <c r="E261" s="3" t="s">
        <v>992</v>
      </c>
      <c r="F261" s="3" t="s">
        <v>9</v>
      </c>
      <c r="G261" s="3" t="s">
        <v>993</v>
      </c>
    </row>
    <row r="262">
      <c r="A262" s="1" t="s">
        <v>994</v>
      </c>
      <c r="B262" s="2" t="str">
        <f>HYPERLINK("https://en.wikipedia.org/wiki/Anglesea,_Victoria","https://en.wikipedia.org/wiki/Anglesea,_Victoria")</f>
        <v>https://en.wikipedia.org/wiki/Anglesea,_Victoria</v>
      </c>
      <c r="C262" s="3" t="s">
        <v>995</v>
      </c>
      <c r="D262" s="2" t="str">
        <f>HYPERLINK("https://upload.wikimedia.org/wikipedia/commons/d/d2/AngleseaVictoria.jpg","https://upload.wikimedia.org/wikipedia/commons/d/d2/AngleseaVictoria.jpg")</f>
        <v>https://upload.wikimedia.org/wikipedia/commons/d/d2/AngleseaVictoria.jpg</v>
      </c>
      <c r="E262" s="3" t="s">
        <v>996</v>
      </c>
      <c r="F262" s="3" t="s">
        <v>9</v>
      </c>
      <c r="G262" s="3" t="s">
        <v>997</v>
      </c>
    </row>
    <row r="263">
      <c r="A263" s="1" t="s">
        <v>998</v>
      </c>
      <c r="B263" s="2" t="str">
        <f>HYPERLINK("https://en.wikipedia.org/wiki/Bellbrae,_Victoria","https://en.wikipedia.org/wiki/Bellbrae,_Victoria")</f>
        <v>https://en.wikipedia.org/wiki/Bellbrae,_Victoria</v>
      </c>
      <c r="C263" s="3" t="s">
        <v>999</v>
      </c>
      <c r="D263" s="2" t="str">
        <f>HYPERLINK("https://upload.wikimedia.org/wikipedia/commons/b/bb/Australia_Victoria_Surf_Coast_Shire_location_map.svg","https://upload.wikimedia.org/wikipedia/commons/b/bb/Australia_Victoria_Surf_Coast_Shire_location_map.svg")</f>
        <v>https://upload.wikimedia.org/wikipedia/commons/b/bb/Australia_Victoria_Surf_Coast_Shire_location_map.svg</v>
      </c>
      <c r="E263" s="3" t="s">
        <v>1000</v>
      </c>
      <c r="F263" s="3" t="s">
        <v>9</v>
      </c>
      <c r="G263" s="3" t="s">
        <v>1001</v>
      </c>
    </row>
    <row r="264">
      <c r="A264" s="1" t="s">
        <v>1002</v>
      </c>
      <c r="B264" s="2" t="str">
        <f>HYPERLINK("https://en.wikipedia.org/wiki/Deans_Marsh,_Victoria","https://en.wikipedia.org/wiki/Deans_Marsh,_Victoria")</f>
        <v>https://en.wikipedia.org/wiki/Deans_Marsh,_Victoria</v>
      </c>
      <c r="C264" s="3" t="s">
        <v>1003</v>
      </c>
      <c r="D264" s="2" t="str">
        <f>HYPERLINK("https://upload.wikimedia.org/wikipedia/commons/1/16/DeansMarshFormerChurch.JPG","https://upload.wikimedia.org/wikipedia/commons/1/16/DeansMarshFormerChurch.JPG")</f>
        <v>https://upload.wikimedia.org/wikipedia/commons/1/16/DeansMarshFormerChurch.JPG</v>
      </c>
      <c r="E264" s="3" t="s">
        <v>1004</v>
      </c>
      <c r="F264" s="3" t="s">
        <v>9</v>
      </c>
      <c r="G264" s="3" t="s">
        <v>1005</v>
      </c>
    </row>
    <row r="265">
      <c r="A265" s="1" t="s">
        <v>1006</v>
      </c>
      <c r="B265" s="2" t="str">
        <f>HYPERLINK("https://en.wikipedia.org/wiki/Annuello,_Victoria","https://en.wikipedia.org/wiki/Annuello,_Victoria")</f>
        <v>https://en.wikipedia.org/wiki/Annuello,_Victoria</v>
      </c>
      <c r="C265" s="3" t="s">
        <v>1007</v>
      </c>
      <c r="D265" s="2" t="str">
        <f t="shared" ref="D265:D268" si="14">HYPERLINK("https://upload.wikimedia.org/wikipedia/commons/f/ff/VIC_in_Australia_map.png","https://upload.wikimedia.org/wikipedia/commons/f/ff/VIC_in_Australia_map.png")</f>
        <v>https://upload.wikimedia.org/wikipedia/commons/f/ff/VIC_in_Australia_map.png</v>
      </c>
      <c r="E265" s="3" t="s">
        <v>1008</v>
      </c>
      <c r="F265" s="3" t="s">
        <v>9</v>
      </c>
      <c r="G265" s="3" t="s">
        <v>1009</v>
      </c>
    </row>
    <row r="266">
      <c r="A266" s="1" t="s">
        <v>1010</v>
      </c>
      <c r="B266" s="2" t="str">
        <f>HYPERLINK("https://en.wikipedia.org/wiki/Bannerton,_Victoria","https://en.wikipedia.org/wiki/Bannerton,_Victoria")</f>
        <v>https://en.wikipedia.org/wiki/Bannerton,_Victoria</v>
      </c>
      <c r="C266" s="3" t="s">
        <v>1011</v>
      </c>
      <c r="D266" s="2" t="str">
        <f t="shared" si="14"/>
        <v>https://upload.wikimedia.org/wikipedia/commons/f/ff/VIC_in_Australia_map.png</v>
      </c>
      <c r="E266" s="3" t="s">
        <v>1012</v>
      </c>
      <c r="F266" s="3" t="s">
        <v>9</v>
      </c>
      <c r="G266" s="3" t="s">
        <v>1009</v>
      </c>
    </row>
    <row r="267">
      <c r="A267" s="1" t="s">
        <v>1013</v>
      </c>
      <c r="B267" s="2" t="str">
        <f>HYPERLINK("https://en.wikipedia.org/wiki/Beverford,_Victoria","https://en.wikipedia.org/wiki/Beverford,_Victoria")</f>
        <v>https://en.wikipedia.org/wiki/Beverford,_Victoria</v>
      </c>
      <c r="C267" s="3" t="s">
        <v>1014</v>
      </c>
      <c r="D267" s="2" t="str">
        <f t="shared" si="14"/>
        <v>https://upload.wikimedia.org/wikipedia/commons/f/ff/VIC_in_Australia_map.png</v>
      </c>
      <c r="E267" s="3" t="s">
        <v>1015</v>
      </c>
      <c r="F267" s="3" t="s">
        <v>9</v>
      </c>
      <c r="G267" s="3" t="s">
        <v>1009</v>
      </c>
    </row>
    <row r="268">
      <c r="A268" s="1" t="s">
        <v>1016</v>
      </c>
      <c r="B268" s="2" t="str">
        <f>HYPERLINK("https://en.wikipedia.org/wiki/Bolton,_Victoria","https://en.wikipedia.org/wiki/Bolton,_Victoria")</f>
        <v>https://en.wikipedia.org/wiki/Bolton,_Victoria</v>
      </c>
      <c r="C268" s="3" t="s">
        <v>1017</v>
      </c>
      <c r="D268" s="2" t="str">
        <f t="shared" si="14"/>
        <v>https://upload.wikimedia.org/wikipedia/commons/f/ff/VIC_in_Australia_map.png</v>
      </c>
      <c r="E268" s="3" t="s">
        <v>1018</v>
      </c>
      <c r="F268" s="3" t="s">
        <v>9</v>
      </c>
      <c r="G268" s="3" t="s">
        <v>1009</v>
      </c>
    </row>
    <row r="269">
      <c r="A269" s="1" t="s">
        <v>1019</v>
      </c>
      <c r="B269" s="2" t="str">
        <f>HYPERLINK("https://en.wikipedia.org/wiki/Bellbridge,_Victoria","https://en.wikipedia.org/wiki/Bellbridge,_Victoria")</f>
        <v>https://en.wikipedia.org/wiki/Bellbridge,_Victoria</v>
      </c>
      <c r="C269" s="3" t="s">
        <v>1020</v>
      </c>
      <c r="D269" s="2" t="str">
        <f>HYPERLINK("https://upload.wikimedia.org/wikipedia/commons/8/8b/Bellbridge_2011.jpg","https://upload.wikimedia.org/wikipedia/commons/8/8b/Bellbridge_2011.jpg")</f>
        <v>https://upload.wikimedia.org/wikipedia/commons/8/8b/Bellbridge_2011.jpg</v>
      </c>
      <c r="E269" s="3" t="s">
        <v>1021</v>
      </c>
      <c r="F269" s="3" t="s">
        <v>9</v>
      </c>
      <c r="G269" s="3" t="s">
        <v>1022</v>
      </c>
    </row>
    <row r="270">
      <c r="A270" s="1" t="s">
        <v>1023</v>
      </c>
      <c r="B270" s="2" t="str">
        <f>HYPERLINK("https://en.wikipedia.org/wiki/Bethanga,_Victoria","https://en.wikipedia.org/wiki/Bethanga,_Victoria")</f>
        <v>https://en.wikipedia.org/wiki/Bethanga,_Victoria</v>
      </c>
      <c r="C270" s="3" t="s">
        <v>1024</v>
      </c>
      <c r="D270" s="2" t="str">
        <f>HYPERLINK("https://upload.wikimedia.org/wikipedia/commons/d/d4/BethangaGeneralStore.JPG","https://upload.wikimedia.org/wikipedia/commons/d/d4/BethangaGeneralStore.JPG")</f>
        <v>https://upload.wikimedia.org/wikipedia/commons/d/d4/BethangaGeneralStore.JPG</v>
      </c>
      <c r="E270" s="3" t="s">
        <v>1025</v>
      </c>
      <c r="F270" s="3" t="s">
        <v>9</v>
      </c>
      <c r="G270" s="3" t="s">
        <v>1026</v>
      </c>
    </row>
    <row r="271">
      <c r="A271" s="1" t="s">
        <v>1027</v>
      </c>
      <c r="B271" s="2" t="str">
        <f>HYPERLINK("https://en.wikipedia.org/wiki/Corryong","https://en.wikipedia.org/wiki/Corryong")</f>
        <v>https://en.wikipedia.org/wiki/Corryong</v>
      </c>
      <c r="C271" s="3" t="s">
        <v>1028</v>
      </c>
      <c r="D271" s="2" t="str">
        <f>HYPERLINK("https://upload.wikimedia.org/wikipedia/commons/a/a8/Jack_Riley_grave_Man_From_Snowy_River.JPG","https://upload.wikimedia.org/wikipedia/commons/a/a8/Jack_Riley_grave_Man_From_Snowy_River.JPG")</f>
        <v>https://upload.wikimedia.org/wikipedia/commons/a/a8/Jack_Riley_grave_Man_From_Snowy_River.JPG</v>
      </c>
      <c r="E271" s="3" t="s">
        <v>1029</v>
      </c>
      <c r="F271" s="3" t="s">
        <v>9</v>
      </c>
      <c r="G271" s="3" t="s">
        <v>1030</v>
      </c>
    </row>
    <row r="272">
      <c r="A272" s="1" t="s">
        <v>1031</v>
      </c>
      <c r="B272" s="2" t="str">
        <f>HYPERLINK("https://en.wikipedia.org/wiki/Cudgewa,_Victoria","https://en.wikipedia.org/wiki/Cudgewa,_Victoria")</f>
        <v>https://en.wikipedia.org/wiki/Cudgewa,_Victoria</v>
      </c>
      <c r="C272" s="3" t="s">
        <v>1032</v>
      </c>
      <c r="D272" s="2" t="str">
        <f>HYPERLINK("https://upload.wikimedia.org/wikipedia/commons/a/aa/CudgewaMainStreet.JPG","https://upload.wikimedia.org/wikipedia/commons/a/aa/CudgewaMainStreet.JPG")</f>
        <v>https://upload.wikimedia.org/wikipedia/commons/a/aa/CudgewaMainStreet.JPG</v>
      </c>
      <c r="E272" s="3" t="s">
        <v>1033</v>
      </c>
      <c r="F272" s="3" t="s">
        <v>9</v>
      </c>
      <c r="G272" s="3" t="s">
        <v>1034</v>
      </c>
    </row>
    <row r="273">
      <c r="A273" s="1" t="s">
        <v>1035</v>
      </c>
      <c r="B273" s="2" t="str">
        <f>HYPERLINK("https://en.wikipedia.org/wiki/Cheshunt,_Victoria","https://en.wikipedia.org/wiki/Cheshunt,_Victoria")</f>
        <v>https://en.wikipedia.org/wiki/Cheshunt,_Victoria</v>
      </c>
      <c r="C273" s="3" t="s">
        <v>1036</v>
      </c>
      <c r="D273" s="2" t="str">
        <f>HYPERLINK("https://upload.wikimedia.org/wikipedia/commons/f/ff/VIC_in_Australia_map.png","https://upload.wikimedia.org/wikipedia/commons/f/ff/VIC_in_Australia_map.png")</f>
        <v>https://upload.wikimedia.org/wikipedia/commons/f/ff/VIC_in_Australia_map.png</v>
      </c>
      <c r="E273" s="3" t="s">
        <v>1037</v>
      </c>
      <c r="F273" s="3" t="s">
        <v>9</v>
      </c>
      <c r="G273" s="3" t="s">
        <v>1038</v>
      </c>
    </row>
    <row r="274">
      <c r="A274" s="1" t="s">
        <v>1039</v>
      </c>
      <c r="B274" s="2" t="str">
        <f>HYPERLINK("https://en.wikipedia.org/wiki/Eldorado,_Victoria","https://en.wikipedia.org/wiki/Eldorado,_Victoria")</f>
        <v>https://en.wikipedia.org/wiki/Eldorado,_Victoria</v>
      </c>
      <c r="C274" s="3" t="s">
        <v>1040</v>
      </c>
      <c r="D274" s="2" t="str">
        <f>HYPERLINK("https://upload.wikimedia.org/wikipedia/commons/5/59/Eldorado_Victoria_aerial.jpg","https://upload.wikimedia.org/wikipedia/commons/5/59/Eldorado_Victoria_aerial.jpg")</f>
        <v>https://upload.wikimedia.org/wikipedia/commons/5/59/Eldorado_Victoria_aerial.jpg</v>
      </c>
      <c r="E274" s="3" t="s">
        <v>1041</v>
      </c>
      <c r="F274" s="3" t="s">
        <v>9</v>
      </c>
      <c r="G274" s="3" t="s">
        <v>1042</v>
      </c>
    </row>
    <row r="275">
      <c r="A275" s="1" t="s">
        <v>1043</v>
      </c>
      <c r="B275" s="2" t="str">
        <f>HYPERLINK("https://en.wikipedia.org/wiki/Everton,_Victoria","https://en.wikipedia.org/wiki/Everton,_Victoria")</f>
        <v>https://en.wikipedia.org/wiki/Everton,_Victoria</v>
      </c>
      <c r="C275" s="3" t="s">
        <v>1044</v>
      </c>
      <c r="D275" s="2" t="str">
        <f>HYPERLINK("https://upload.wikimedia.org/wikipedia/commons/d/db/EvertonHotel.JPG","https://upload.wikimedia.org/wikipedia/commons/d/db/EvertonHotel.JPG")</f>
        <v>https://upload.wikimedia.org/wikipedia/commons/d/db/EvertonHotel.JPG</v>
      </c>
      <c r="E275" s="3" t="s">
        <v>1045</v>
      </c>
      <c r="F275" s="3" t="s">
        <v>9</v>
      </c>
      <c r="G275" s="3" t="s">
        <v>1046</v>
      </c>
    </row>
    <row r="276">
      <c r="A276" s="1" t="s">
        <v>1047</v>
      </c>
      <c r="B276" s="2" t="str">
        <f>HYPERLINK("https://en.wikipedia.org/wiki/Glenrowan,_Victoria","https://en.wikipedia.org/wiki/Glenrowan,_Victoria")</f>
        <v>https://en.wikipedia.org/wiki/Glenrowan,_Victoria</v>
      </c>
      <c r="C276" s="3" t="s">
        <v>1048</v>
      </c>
      <c r="D276" s="2" t="str">
        <f>HYPERLINK("https://upload.wikimedia.org/wikipedia/commons/1/1e/Glenrowan.JPG","https://upload.wikimedia.org/wikipedia/commons/1/1e/Glenrowan.JPG")</f>
        <v>https://upload.wikimedia.org/wikipedia/commons/1/1e/Glenrowan.JPG</v>
      </c>
      <c r="E276" s="3" t="s">
        <v>1049</v>
      </c>
      <c r="F276" s="3" t="s">
        <v>9</v>
      </c>
      <c r="G276" s="3" t="s">
        <v>1050</v>
      </c>
    </row>
    <row r="277">
      <c r="A277" s="1" t="s">
        <v>1051</v>
      </c>
      <c r="B277" s="2" t="str">
        <f>HYPERLINK("https://en.wikipedia.org/wiki/Allansford,_Victoria","https://en.wikipedia.org/wiki/Allansford,_Victoria")</f>
        <v>https://en.wikipedia.org/wiki/Allansford,_Victoria</v>
      </c>
      <c r="C277" s="3" t="s">
        <v>1052</v>
      </c>
      <c r="D277" s="2" t="str">
        <f>HYPERLINK("https://upload.wikimedia.org/wikipedia/commons/9/9e/AllansfordJunctionHotel.JPG","https://upload.wikimedia.org/wikipedia/commons/9/9e/AllansfordJunctionHotel.JPG")</f>
        <v>https://upload.wikimedia.org/wikipedia/commons/9/9e/AllansfordJunctionHotel.JPG</v>
      </c>
      <c r="E277" s="3" t="s">
        <v>1053</v>
      </c>
      <c r="F277" s="3" t="s">
        <v>9</v>
      </c>
      <c r="G277" s="3" t="s">
        <v>1054</v>
      </c>
    </row>
    <row r="278">
      <c r="A278" s="1" t="s">
        <v>1055</v>
      </c>
      <c r="B278" s="2" t="str">
        <f>HYPERLINK("https://en.wikipedia.org/wiki/Bushfield,_Victoria","https://en.wikipedia.org/wiki/Bushfield,_Victoria")</f>
        <v>https://en.wikipedia.org/wiki/Bushfield,_Victoria</v>
      </c>
      <c r="C278" s="3" t="s">
        <v>1056</v>
      </c>
      <c r="D278" s="2" t="str">
        <f>HYPERLINK("https://upload.wikimedia.org/wikipedia/commons/6/60/Bushfield_War_Memorial.JPG","https://upload.wikimedia.org/wikipedia/commons/6/60/Bushfield_War_Memorial.JPG")</f>
        <v>https://upload.wikimedia.org/wikipedia/commons/6/60/Bushfield_War_Memorial.JPG</v>
      </c>
      <c r="E278" s="3" t="s">
        <v>1057</v>
      </c>
      <c r="F278" s="3" t="s">
        <v>9</v>
      </c>
      <c r="G278" s="3" t="s">
        <v>1058</v>
      </c>
    </row>
    <row r="279">
      <c r="A279" s="1" t="s">
        <v>1059</v>
      </c>
      <c r="B279" s="2" t="str">
        <f>HYPERLINK("https://en.wikipedia.org/wiki/Dennington,_Victoria","https://en.wikipedia.org/wiki/Dennington,_Victoria")</f>
        <v>https://en.wikipedia.org/wiki/Dennington,_Victoria</v>
      </c>
      <c r="C279" s="3" t="s">
        <v>1060</v>
      </c>
      <c r="D279" s="2" t="str">
        <f>HYPERLINK("https://upload.wikimedia.org/wikipedia/commons/d/d1/DenningtonFonterraPlant.JPG","https://upload.wikimedia.org/wikipedia/commons/d/d1/DenningtonFonterraPlant.JPG")</f>
        <v>https://upload.wikimedia.org/wikipedia/commons/d/d1/DenningtonFonterraPlant.JPG</v>
      </c>
      <c r="E279" s="3" t="s">
        <v>1061</v>
      </c>
      <c r="F279" s="3" t="s">
        <v>9</v>
      </c>
      <c r="G279" s="3" t="s">
        <v>1062</v>
      </c>
    </row>
    <row r="280">
      <c r="A280" s="1" t="s">
        <v>1063</v>
      </c>
      <c r="B280" s="2" t="str">
        <f>HYPERLINK("https://en.wikipedia.org/wiki/Bushfield,_Victoria","https://en.wikipedia.org/wiki/Bushfield,_Victoria")</f>
        <v>https://en.wikipedia.org/wiki/Bushfield,_Victoria</v>
      </c>
      <c r="C280" s="3" t="s">
        <v>1056</v>
      </c>
      <c r="D280" s="2" t="str">
        <f>HYPERLINK("https://upload.wikimedia.org/wikipedia/commons/6/60/Bushfield_War_Memorial.JPG","https://upload.wikimedia.org/wikipedia/commons/6/60/Bushfield_War_Memorial.JPG")</f>
        <v>https://upload.wikimedia.org/wikipedia/commons/6/60/Bushfield_War_Memorial.JPG</v>
      </c>
      <c r="E280" s="3" t="s">
        <v>1064</v>
      </c>
      <c r="F280" s="3" t="s">
        <v>9</v>
      </c>
      <c r="G280" s="3" t="s">
        <v>1058</v>
      </c>
    </row>
    <row r="281">
      <c r="A281" s="1" t="s">
        <v>1065</v>
      </c>
      <c r="B281" s="2" t="str">
        <f>HYPERLINK("https://en.wikipedia.org/wiki/Alberton,_Victoria","https://en.wikipedia.org/wiki/Alberton,_Victoria")</f>
        <v>https://en.wikipedia.org/wiki/Alberton,_Victoria</v>
      </c>
      <c r="C281" s="3" t="s">
        <v>1066</v>
      </c>
      <c r="D281" s="2" t="str">
        <f>HYPERLINK("https://upload.wikimedia.org/wikipedia/commons/5/5b/Australia_Victoria_Wellington_Shire_location_map.svg","https://upload.wikimedia.org/wikipedia/commons/5/5b/Australia_Victoria_Wellington_Shire_location_map.svg")</f>
        <v>https://upload.wikimedia.org/wikipedia/commons/5/5b/Australia_Victoria_Wellington_Shire_location_map.svg</v>
      </c>
      <c r="E281" s="3" t="s">
        <v>1067</v>
      </c>
      <c r="F281" s="3" t="s">
        <v>9</v>
      </c>
      <c r="G281" s="3" t="s">
        <v>1068</v>
      </c>
    </row>
    <row r="282">
      <c r="A282" s="1" t="s">
        <v>1069</v>
      </c>
      <c r="B282" s="2" t="str">
        <f>HYPERLINK("https://en.wikipedia.org/wiki/Alberton_West,_Victoria","https://en.wikipedia.org/wiki/Alberton_West,_Victoria")</f>
        <v>https://en.wikipedia.org/wiki/Alberton_West,_Victoria</v>
      </c>
      <c r="C282" s="3" t="s">
        <v>1070</v>
      </c>
      <c r="D282" s="2" t="str">
        <f t="shared" ref="D282:D286" si="15">HYPERLINK("https://upload.wikimedia.org/wikipedia/commons/f/ff/VIC_in_Australia_map.png","https://upload.wikimedia.org/wikipedia/commons/f/ff/VIC_in_Australia_map.png")</f>
        <v>https://upload.wikimedia.org/wikipedia/commons/f/ff/VIC_in_Australia_map.png</v>
      </c>
      <c r="E282" s="3" t="s">
        <v>1071</v>
      </c>
      <c r="F282" s="3" t="s">
        <v>9</v>
      </c>
      <c r="G282" s="3" t="s">
        <v>1072</v>
      </c>
    </row>
    <row r="283">
      <c r="A283" s="1" t="s">
        <v>1073</v>
      </c>
      <c r="B283" s="2" t="str">
        <f>HYPERLINK("https://en.wikipedia.org/wiki/Boisdale,_Victoria","https://en.wikipedia.org/wiki/Boisdale,_Victoria")</f>
        <v>https://en.wikipedia.org/wiki/Boisdale,_Victoria</v>
      </c>
      <c r="C283" s="3" t="s">
        <v>1074</v>
      </c>
      <c r="D283" s="2" t="str">
        <f t="shared" si="15"/>
        <v>https://upload.wikimedia.org/wikipedia/commons/f/ff/VIC_in_Australia_map.png</v>
      </c>
      <c r="E283" s="3" t="s">
        <v>1075</v>
      </c>
      <c r="F283" s="3" t="s">
        <v>9</v>
      </c>
      <c r="G283" s="3" t="s">
        <v>1072</v>
      </c>
    </row>
    <row r="284">
      <c r="A284" s="1" t="s">
        <v>1076</v>
      </c>
      <c r="B284" s="2" t="str">
        <f>HYPERLINK("https://en.wikipedia.org/wiki/Briagolong,_Victoria","https://en.wikipedia.org/wiki/Briagolong,_Victoria")</f>
        <v>https://en.wikipedia.org/wiki/Briagolong,_Victoria</v>
      </c>
      <c r="C284" s="3" t="s">
        <v>1077</v>
      </c>
      <c r="D284" s="2" t="str">
        <f t="shared" si="15"/>
        <v>https://upload.wikimedia.org/wikipedia/commons/f/ff/VIC_in_Australia_map.png</v>
      </c>
      <c r="E284" s="3" t="s">
        <v>1078</v>
      </c>
      <c r="F284" s="3" t="s">
        <v>9</v>
      </c>
      <c r="G284" s="3" t="s">
        <v>1079</v>
      </c>
    </row>
    <row r="285">
      <c r="A285" s="1" t="s">
        <v>1080</v>
      </c>
      <c r="B285" s="2" t="str">
        <f>HYPERLINK("https://en.wikipedia.org/wiki/Apsley,_Victoria","https://en.wikipedia.org/wiki/Apsley,_Victoria")</f>
        <v>https://en.wikipedia.org/wiki/Apsley,_Victoria</v>
      </c>
      <c r="C285" s="3" t="s">
        <v>1081</v>
      </c>
      <c r="D285" s="2" t="str">
        <f t="shared" si="15"/>
        <v>https://upload.wikimedia.org/wikipedia/commons/f/ff/VIC_in_Australia_map.png</v>
      </c>
      <c r="E285" s="3" t="s">
        <v>1082</v>
      </c>
      <c r="F285" s="3" t="s">
        <v>9</v>
      </c>
      <c r="G285" s="3" t="s">
        <v>1083</v>
      </c>
    </row>
    <row r="286">
      <c r="A286" s="1" t="s">
        <v>1084</v>
      </c>
      <c r="B286" s="2" t="str">
        <f>HYPERLINK("https://en.wikipedia.org/wiki/Edenhope,_Victoria","https://en.wikipedia.org/wiki/Edenhope,_Victoria")</f>
        <v>https://en.wikipedia.org/wiki/Edenhope,_Victoria</v>
      </c>
      <c r="C286" s="3" t="s">
        <v>1085</v>
      </c>
      <c r="D286" s="2" t="str">
        <f t="shared" si="15"/>
        <v>https://upload.wikimedia.org/wikipedia/commons/f/ff/VIC_in_Australia_map.png</v>
      </c>
      <c r="E286" s="3" t="s">
        <v>1086</v>
      </c>
      <c r="F286" s="3" t="s">
        <v>9</v>
      </c>
      <c r="G286" s="3" t="s">
        <v>1083</v>
      </c>
    </row>
    <row r="287">
      <c r="A287" s="1" t="s">
        <v>1087</v>
      </c>
      <c r="B287" s="2" t="str">
        <f>HYPERLINK("https://en.wikipedia.org/wiki/Goroke,_Victoria","https://en.wikipedia.org/wiki/Goroke,_Victoria")</f>
        <v>https://en.wikipedia.org/wiki/Goroke,_Victoria</v>
      </c>
      <c r="C287" s="3" t="s">
        <v>1088</v>
      </c>
      <c r="D287" s="2" t="str">
        <f>HYPERLINK("https://upload.wikimedia.org/wikipedia/commons/d/dc/Goroke_Town_hall.jpg","https://upload.wikimedia.org/wikipedia/commons/d/dc/Goroke_Town_hall.jpg")</f>
        <v>https://upload.wikimedia.org/wikipedia/commons/d/dc/Goroke_Town_hall.jpg</v>
      </c>
      <c r="E287" s="3" t="s">
        <v>1089</v>
      </c>
      <c r="F287" s="3" t="s">
        <v>9</v>
      </c>
      <c r="G287" s="3" t="s">
        <v>1090</v>
      </c>
    </row>
    <row r="288">
      <c r="A288" s="1" t="s">
        <v>1091</v>
      </c>
      <c r="B288" s="2" t="str">
        <f>HYPERLINK("https://en.wikipedia.org/wiki/Gymbowen,_Victoria","https://en.wikipedia.org/wiki/Gymbowen,_Victoria")</f>
        <v>https://en.wikipedia.org/wiki/Gymbowen,_Victoria</v>
      </c>
      <c r="C288" s="3" t="s">
        <v>1092</v>
      </c>
      <c r="D288" s="2" t="str">
        <f>HYPERLINK("https://upload.wikimedia.org/wikipedia/commons/7/77/Gymbowen_General_Store.JPG","https://upload.wikimedia.org/wikipedia/commons/7/77/Gymbowen_General_Store.JPG")</f>
        <v>https://upload.wikimedia.org/wikipedia/commons/7/77/Gymbowen_General_Store.JPG</v>
      </c>
      <c r="E288" s="3" t="s">
        <v>1093</v>
      </c>
      <c r="F288" s="3" t="s">
        <v>9</v>
      </c>
      <c r="G288" s="3" t="s">
        <v>1094</v>
      </c>
    </row>
    <row r="289">
      <c r="A289" s="1" t="s">
        <v>1095</v>
      </c>
      <c r="B289" s="7" t="s">
        <v>1096</v>
      </c>
      <c r="C289" s="6" t="s">
        <v>1097</v>
      </c>
      <c r="D289" s="7" t="s">
        <v>1098</v>
      </c>
      <c r="E289" s="6" t="s">
        <v>1099</v>
      </c>
      <c r="F289" s="3" t="s">
        <v>9</v>
      </c>
      <c r="G289" s="3" t="s">
        <v>849</v>
      </c>
    </row>
    <row r="290">
      <c r="A290" s="1" t="s">
        <v>1100</v>
      </c>
      <c r="B290" s="7" t="s">
        <v>1101</v>
      </c>
      <c r="C290" s="6" t="s">
        <v>1102</v>
      </c>
      <c r="D290" s="7" t="s">
        <v>1103</v>
      </c>
      <c r="E290" s="6" t="s">
        <v>1104</v>
      </c>
      <c r="F290" s="3" t="s">
        <v>9</v>
      </c>
      <c r="G290" s="3" t="s">
        <v>124</v>
      </c>
    </row>
    <row r="291">
      <c r="A291" s="1" t="s">
        <v>1105</v>
      </c>
      <c r="B291" s="7" t="s">
        <v>1106</v>
      </c>
      <c r="C291" s="6" t="s">
        <v>1107</v>
      </c>
      <c r="D291" s="7" t="s">
        <v>1108</v>
      </c>
      <c r="E291" s="6" t="s">
        <v>1109</v>
      </c>
      <c r="F291" s="3" t="s">
        <v>9</v>
      </c>
      <c r="G291" s="3" t="s">
        <v>124</v>
      </c>
    </row>
    <row r="292">
      <c r="A292" s="1" t="s">
        <v>1110</v>
      </c>
      <c r="B292" s="2" t="str">
        <f>HYPERLINK("https://en.wikipedia.org/wiki/Vermont_South,_Victoria","https://en.wikipedia.org/wiki/Vermont_South,_Victoria")</f>
        <v>https://en.wikipedia.org/wiki/Vermont_South,_Victoria</v>
      </c>
      <c r="C292" s="3" t="s">
        <v>1111</v>
      </c>
      <c r="D292" s="2" t="str">
        <f>HYPERLINK("https://upload.wikimedia.org/wikipedia/commons/3/34/Neighbours_Pinoak_Court.jpg","https://upload.wikimedia.org/wikipedia/commons/3/34/Neighbours_Pinoak_Court.jpg")</f>
        <v>https://upload.wikimedia.org/wikipedia/commons/3/34/Neighbours_Pinoak_Court.jpg</v>
      </c>
      <c r="E292" s="3" t="s">
        <v>1112</v>
      </c>
      <c r="F292" s="3" t="s">
        <v>9</v>
      </c>
      <c r="G292" s="3" t="s">
        <v>1113</v>
      </c>
    </row>
    <row r="293">
      <c r="A293" s="1" t="s">
        <v>1114</v>
      </c>
      <c r="B293" s="2" t="str">
        <f>HYPERLINK("https://en.wikipedia.org/wiki/Bundoora,_Victoria","https://en.wikipedia.org/wiki/Bundoora,_Victoria")</f>
        <v>https://en.wikipedia.org/wiki/Bundoora,_Victoria</v>
      </c>
      <c r="C293" s="3" t="s">
        <v>1115</v>
      </c>
      <c r="D293" s="2" t="str">
        <f>HYPERLINK("https://upload.wikimedia.org/wikipedia/commons/a/a3/Health_Sciences_Building_and_Charles_La_Trobe_Statue_at_La_Trobe_University.jpg","https://upload.wikimedia.org/wikipedia/commons/a/a3/Health_Sciences_Building_and_Charles_La_Trobe_Statue_at_La_Trobe_University.jpg")</f>
        <v>https://upload.wikimedia.org/wikipedia/commons/a/a3/Health_Sciences_Building_and_Charles_La_Trobe_Statue_at_La_Trobe_University.jpg</v>
      </c>
      <c r="E293" s="3" t="s">
        <v>1116</v>
      </c>
      <c r="F293" s="3" t="s">
        <v>9</v>
      </c>
      <c r="G293" s="3" t="s">
        <v>1117</v>
      </c>
    </row>
    <row r="294">
      <c r="A294" s="1" t="s">
        <v>1118</v>
      </c>
      <c r="B294" s="2" t="str">
        <f>HYPERLINK("https://en.wikipedia.org/wiki/Lalor,_Victoria","https://en.wikipedia.org/wiki/Lalor,_Victoria")</f>
        <v>https://en.wikipedia.org/wiki/Lalor,_Victoria</v>
      </c>
      <c r="C294" s="3" t="s">
        <v>1119</v>
      </c>
      <c r="D294" s="2" t="str">
        <f>HYPERLINK("https://upload.wikimedia.org/wikipedia/commons/b/b6/Lalor.shops.viewed.from.mann%27s.road.crossing.jpg","https://upload.wikimedia.org/wikipedia/commons/b/b6/Lalor.shops.viewed.from.mann%27s.road.crossing.jpg")</f>
        <v>https://upload.wikimedia.org/wikipedia/commons/b/b6/Lalor.shops.viewed.from.mann%27s.road.crossing.jpg</v>
      </c>
      <c r="E294" s="3" t="s">
        <v>1120</v>
      </c>
      <c r="F294" s="3" t="s">
        <v>9</v>
      </c>
      <c r="G294" s="3" t="s">
        <v>1121</v>
      </c>
    </row>
    <row r="295">
      <c r="A295" s="1" t="s">
        <v>1122</v>
      </c>
      <c r="B295" s="2" t="str">
        <f>HYPERLINK("https://en.wikipedia.org/wiki/Epping,_Victoria","https://en.wikipedia.org/wiki/Epping,_Victoria")</f>
        <v>https://en.wikipedia.org/wiki/Epping,_Victoria</v>
      </c>
      <c r="C295" s="3" t="s">
        <v>1123</v>
      </c>
      <c r="D295" s="2" t="str">
        <f>HYPERLINK("https://upload.wikimedia.org/wikipedia/commons/3/33/The_Northern_Hospital_Epping.jpg","https://upload.wikimedia.org/wikipedia/commons/3/33/The_Northern_Hospital_Epping.jpg")</f>
        <v>https://upload.wikimedia.org/wikipedia/commons/3/33/The_Northern_Hospital_Epping.jpg</v>
      </c>
      <c r="E295" s="3" t="s">
        <v>1124</v>
      </c>
      <c r="F295" s="3" t="s">
        <v>9</v>
      </c>
      <c r="G295" s="3" t="s">
        <v>1125</v>
      </c>
    </row>
    <row r="296">
      <c r="A296" s="1" t="s">
        <v>1126</v>
      </c>
      <c r="B296" s="2" t="str">
        <f>HYPERLINK("https://en.wikipedia.org/wiki/Mernda","https://en.wikipedia.org/wiki/Mernda")</f>
        <v>https://en.wikipedia.org/wiki/Mernda</v>
      </c>
      <c r="C296" s="3" t="s">
        <v>1127</v>
      </c>
      <c r="D296" s="2" t="str">
        <f>HYPERLINK("https://upload.wikimedia.org/wikipedia/commons/9/94/Mernda_Villages_Community_Centre.jpg","https://upload.wikimedia.org/wikipedia/commons/9/94/Mernda_Villages_Community_Centre.jpg")</f>
        <v>https://upload.wikimedia.org/wikipedia/commons/9/94/Mernda_Villages_Community_Centre.jpg</v>
      </c>
      <c r="E296" s="3" t="s">
        <v>1128</v>
      </c>
      <c r="F296" s="3" t="s">
        <v>9</v>
      </c>
      <c r="G296" s="3" t="s">
        <v>1129</v>
      </c>
    </row>
    <row r="297">
      <c r="A297" s="1" t="s">
        <v>1130</v>
      </c>
      <c r="B297" s="2" t="str">
        <f>HYPERLINK("https://en.wikipedia.org/wiki/Bandiana,_Victoria","https://en.wikipedia.org/wiki/Bandiana,_Victoria")</f>
        <v>https://en.wikipedia.org/wiki/Bandiana,_Victoria</v>
      </c>
      <c r="C297" s="3" t="s">
        <v>1131</v>
      </c>
      <c r="D297" s="2" t="str">
        <f>HYPERLINK("https://upload.wikimedia.org/wikipedia/commons/f/ff/VIC_in_Australia_map.png","https://upload.wikimedia.org/wikipedia/commons/f/ff/VIC_in_Australia_map.png")</f>
        <v>https://upload.wikimedia.org/wikipedia/commons/f/ff/VIC_in_Australia_map.png</v>
      </c>
      <c r="E297" s="3" t="s">
        <v>1132</v>
      </c>
      <c r="F297" s="3" t="s">
        <v>9</v>
      </c>
      <c r="G297" s="3" t="s">
        <v>1133</v>
      </c>
    </row>
    <row r="298">
      <c r="A298" s="1" t="s">
        <v>1134</v>
      </c>
      <c r="B298" s="2" t="str">
        <f>HYPERLINK("https://en.wikipedia.org/wiki/Bonegilla,_Victoria","https://en.wikipedia.org/wiki/Bonegilla,_Victoria")</f>
        <v>https://en.wikipedia.org/wiki/Bonegilla,_Victoria</v>
      </c>
      <c r="C298" s="3" t="s">
        <v>1135</v>
      </c>
      <c r="D298" s="2" t="str">
        <f>HYPERLINK("https://upload.wikimedia.org/wikipedia/commons/d/dd/Bonegilla_camp_1954.jpg","https://upload.wikimedia.org/wikipedia/commons/d/dd/Bonegilla_camp_1954.jpg")</f>
        <v>https://upload.wikimedia.org/wikipedia/commons/d/dd/Bonegilla_camp_1954.jpg</v>
      </c>
      <c r="E298" s="3" t="s">
        <v>1136</v>
      </c>
      <c r="F298" s="3" t="s">
        <v>9</v>
      </c>
      <c r="G298" s="3" t="s">
        <v>1137</v>
      </c>
    </row>
    <row r="299">
      <c r="A299" s="1" t="s">
        <v>1138</v>
      </c>
      <c r="B299" s="2" t="str">
        <f>HYPERLINK("https://en.wikipedia.org/wiki/Wodonga","https://en.wikipedia.org/wiki/Wodonga")</f>
        <v>https://en.wikipedia.org/wiki/Wodonga</v>
      </c>
      <c r="C299" s="3" t="s">
        <v>1139</v>
      </c>
      <c r="D299" s="2" t="str">
        <f>HYPERLINK("https://upload.wikimedia.org/wikipedia/commons/a/ab/WodongaCouncilOffices.JPG","https://upload.wikimedia.org/wikipedia/commons/a/ab/WodongaCouncilOffices.JPG")</f>
        <v>https://upload.wikimedia.org/wikipedia/commons/a/ab/WodongaCouncilOffices.JPG</v>
      </c>
      <c r="E299" s="3" t="s">
        <v>1140</v>
      </c>
      <c r="F299" s="3" t="s">
        <v>9</v>
      </c>
      <c r="G299" s="3" t="s">
        <v>1141</v>
      </c>
    </row>
    <row r="300">
      <c r="A300" s="1" t="s">
        <v>1142</v>
      </c>
      <c r="B300" s="2" t="str">
        <f>HYPERLINK("https://en.wikipedia.org/wiki/Gateway_Island,_Victoria","https://en.wikipedia.org/wiki/Gateway_Island,_Victoria")</f>
        <v>https://en.wikipedia.org/wiki/Gateway_Island,_Victoria</v>
      </c>
      <c r="C300" s="3" t="s">
        <v>1143</v>
      </c>
      <c r="D300" s="7" t="s">
        <v>1144</v>
      </c>
      <c r="E300" s="6" t="s">
        <v>1145</v>
      </c>
      <c r="F300" s="3" t="s">
        <v>9</v>
      </c>
      <c r="G300" s="3" t="s">
        <v>1146</v>
      </c>
    </row>
    <row r="301">
      <c r="A301" s="1" t="s">
        <v>1147</v>
      </c>
      <c r="B301" s="2" t="str">
        <f>HYPERLINK("https://en.wikipedia.org/wiki/Laverton_North,_Victoria","https://en.wikipedia.org/wiki/Laverton_North,_Victoria")</f>
        <v>https://en.wikipedia.org/wiki/Laverton_North,_Victoria</v>
      </c>
      <c r="C301" s="3" t="s">
        <v>1148</v>
      </c>
      <c r="D301" s="7" t="s">
        <v>1149</v>
      </c>
      <c r="E301" s="6" t="s">
        <v>1150</v>
      </c>
      <c r="F301" s="3" t="s">
        <v>9</v>
      </c>
      <c r="G301" s="3" t="s">
        <v>70</v>
      </c>
    </row>
    <row r="302">
      <c r="A302" s="1" t="s">
        <v>1151</v>
      </c>
      <c r="B302" s="2" t="str">
        <f>HYPERLINK("https://en.wikipedia.org/wiki/Tarneit,_Victoria","https://en.wikipedia.org/wiki/Tarneit,_Victoria")</f>
        <v>https://en.wikipedia.org/wiki/Tarneit,_Victoria</v>
      </c>
      <c r="C302" s="3" t="s">
        <v>1152</v>
      </c>
      <c r="D302" s="2" t="str">
        <f>HYPERLINK("https://upload.wikimedia.org/wikipedia/commons/e/e7/Tarneit_pronunciation.ogg","https://upload.wikimedia.org/wikipedia/commons/e/e7/Tarneit_pronunciation.ogg")</f>
        <v>https://upload.wikimedia.org/wikipedia/commons/e/e7/Tarneit_pronunciation.ogg</v>
      </c>
      <c r="E302" s="3" t="s">
        <v>1153</v>
      </c>
      <c r="F302" s="3" t="s">
        <v>9</v>
      </c>
      <c r="G302" s="3" t="s">
        <v>1154</v>
      </c>
    </row>
    <row r="303">
      <c r="A303" s="1" t="s">
        <v>1155</v>
      </c>
      <c r="B303" s="2" t="str">
        <f>HYPERLINK("https://en.wikipedia.org/wiki/Werribee_South,_Victoria","https://en.wikipedia.org/wiki/Werribee_South,_Victoria")</f>
        <v>https://en.wikipedia.org/wiki/Werribee_South,_Victoria</v>
      </c>
      <c r="C303" s="3" t="s">
        <v>1156</v>
      </c>
      <c r="D303" s="2" t="str">
        <f>HYPERLINK("https://upload.wikimedia.org/wikipedia/commons/a/a3/Werribee-South-Beach-01.JPG","https://upload.wikimedia.org/wikipedia/commons/a/a3/Werribee-South-Beach-01.JPG")</f>
        <v>https://upload.wikimedia.org/wikipedia/commons/a/a3/Werribee-South-Beach-01.JPG</v>
      </c>
      <c r="E303" s="3" t="s">
        <v>1157</v>
      </c>
      <c r="F303" s="3" t="s">
        <v>9</v>
      </c>
      <c r="G303" s="3" t="s">
        <v>1158</v>
      </c>
    </row>
    <row r="304">
      <c r="A304" s="1" t="s">
        <v>1159</v>
      </c>
      <c r="B304" s="2" t="str">
        <f>HYPERLINK("https://en.wikipedia.org/wiki/Williams_Landing,_Victoria","https://en.wikipedia.org/wiki/Williams_Landing,_Victoria")</f>
        <v>https://en.wikipedia.org/wiki/Williams_Landing,_Victoria</v>
      </c>
      <c r="C304" s="3" t="s">
        <v>1160</v>
      </c>
      <c r="D304" s="2" t="str">
        <f>HYPERLINK("https://upload.wikimedia.org/wikipedia/en/0/03/Waterway_View_WW.JPG","https://upload.wikimedia.org/wikipedia/en/0/03/Waterway_View_WW.JPG")</f>
        <v>https://upload.wikimedia.org/wikipedia/en/0/03/Waterway_View_WW.JPG</v>
      </c>
      <c r="E304" s="3" t="s">
        <v>1161</v>
      </c>
      <c r="F304" s="3" t="s">
        <v>9</v>
      </c>
      <c r="G304" s="3" t="s">
        <v>1162</v>
      </c>
    </row>
    <row r="305">
      <c r="A305" s="1" t="s">
        <v>1163</v>
      </c>
      <c r="B305" s="2" t="str">
        <f>HYPERLINK("https://en.wikipedia.org/wiki/Abbotsford,_Victoria","https://en.wikipedia.org/wiki/Abbotsford,_Victoria")</f>
        <v>https://en.wikipedia.org/wiki/Abbotsford,_Victoria</v>
      </c>
      <c r="C305" s="3" t="s">
        <v>1164</v>
      </c>
      <c r="D305" s="2" t="str">
        <f>HYPERLINK("https://upload.wikimedia.org/wikipedia/commons/d/d4/Carols_at_the_Abbostford_Convent_2009.JPG","https://upload.wikimedia.org/wikipedia/commons/d/d4/Carols_at_the_Abbostford_Convent_2009.JPG")</f>
        <v>https://upload.wikimedia.org/wikipedia/commons/d/d4/Carols_at_the_Abbostford_Convent_2009.JPG</v>
      </c>
      <c r="E305" s="3" t="s">
        <v>1165</v>
      </c>
      <c r="F305" s="3" t="s">
        <v>9</v>
      </c>
      <c r="G305" s="3" t="s">
        <v>1166</v>
      </c>
    </row>
    <row r="306">
      <c r="A306" s="1" t="s">
        <v>1167</v>
      </c>
      <c r="B306" s="2" t="str">
        <f>HYPERLINK("https://en.wikipedia.org/wiki/Cremorne,_Victoria","https://en.wikipedia.org/wiki/Cremorne,_Victoria")</f>
        <v>https://en.wikipedia.org/wiki/Cremorne,_Victoria</v>
      </c>
      <c r="C306" s="3" t="s">
        <v>1168</v>
      </c>
      <c r="D306" s="2" t="str">
        <f>HYPERLINK("https://upload.wikimedia.org/wikipedia/commons/8/84/Shops_on_church_street_richmond.jpg","https://upload.wikimedia.org/wikipedia/commons/8/84/Shops_on_church_street_richmond.jpg")</f>
        <v>https://upload.wikimedia.org/wikipedia/commons/8/84/Shops_on_church_street_richmond.jpg</v>
      </c>
      <c r="E306" s="3" t="s">
        <v>1169</v>
      </c>
      <c r="F306" s="3" t="s">
        <v>9</v>
      </c>
      <c r="G306" s="3" t="s">
        <v>1170</v>
      </c>
    </row>
    <row r="307">
      <c r="A307" s="1" t="s">
        <v>1171</v>
      </c>
      <c r="B307" s="7" t="s">
        <v>1172</v>
      </c>
      <c r="C307" s="6" t="s">
        <v>1173</v>
      </c>
      <c r="D307" s="7" t="s">
        <v>1174</v>
      </c>
      <c r="E307" s="6" t="s">
        <v>1175</v>
      </c>
      <c r="F307" s="3" t="s">
        <v>9</v>
      </c>
      <c r="G307" s="3" t="s">
        <v>849</v>
      </c>
    </row>
    <row r="308">
      <c r="A308" s="1" t="s">
        <v>1176</v>
      </c>
      <c r="B308" s="2" t="str">
        <f>HYPERLINK("https://en.wikipedia.org/wiki/Collingwood,_Victoria","https://en.wikipedia.org/wiki/Collingwood,_Victoria")</f>
        <v>https://en.wikipedia.org/wiki/Collingwood,_Victoria</v>
      </c>
      <c r="C308" s="3" t="s">
        <v>1177</v>
      </c>
      <c r="D308" s="2" t="str">
        <f>HYPERLINK("https://upload.wikimedia.org/wikipedia/en/3/36/Smith_street_collingwood_in_1907.jpg","https://upload.wikimedia.org/wikipedia/en/3/36/Smith_street_collingwood_in_1907.jpg")</f>
        <v>https://upload.wikimedia.org/wikipedia/en/3/36/Smith_street_collingwood_in_1907.jpg</v>
      </c>
      <c r="E308" s="3" t="s">
        <v>1178</v>
      </c>
      <c r="F308" s="3" t="s">
        <v>9</v>
      </c>
      <c r="G308" s="3" t="s">
        <v>1179</v>
      </c>
    </row>
    <row r="309">
      <c r="A309" s="1" t="s">
        <v>1180</v>
      </c>
      <c r="B309" s="2" t="str">
        <f>HYPERLINK("https://en.wikipedia.org/wiki/Coldstream,_Victoria","https://en.wikipedia.org/wiki/Coldstream,_Victoria")</f>
        <v>https://en.wikipedia.org/wiki/Coldstream,_Victoria</v>
      </c>
      <c r="C309" s="3" t="s">
        <v>1181</v>
      </c>
      <c r="D309" s="2" t="str">
        <f>HYPERLINK("https://upload.wikimedia.org/wikipedia/commons/0/02/Coldstream_Corner.JPG","https://upload.wikimedia.org/wikipedia/commons/0/02/Coldstream_Corner.JPG")</f>
        <v>https://upload.wikimedia.org/wikipedia/commons/0/02/Coldstream_Corner.JPG</v>
      </c>
      <c r="E309" s="3" t="s">
        <v>1182</v>
      </c>
      <c r="F309" s="3" t="s">
        <v>9</v>
      </c>
      <c r="G309" s="3" t="s">
        <v>1183</v>
      </c>
    </row>
    <row r="310">
      <c r="A310" s="1" t="s">
        <v>1184</v>
      </c>
      <c r="B310" s="2" t="str">
        <f>HYPERLINK("https://en.wikipedia.org/wiki/Cambarville,_Victoria","https://en.wikipedia.org/wiki/Cambarville,_Victoria")</f>
        <v>https://en.wikipedia.org/wiki/Cambarville,_Victoria</v>
      </c>
      <c r="C310" s="3" t="s">
        <v>1185</v>
      </c>
      <c r="D310" s="2" t="str">
        <f>HYPERLINK("https://upload.wikimedia.org/wikipedia/commons/1/13/Cumberland_Junction_001.JPG","https://upload.wikimedia.org/wikipedia/commons/1/13/Cumberland_Junction_001.JPG")</f>
        <v>https://upload.wikimedia.org/wikipedia/commons/1/13/Cumberland_Junction_001.JPG</v>
      </c>
      <c r="E310" s="3" t="s">
        <v>1186</v>
      </c>
      <c r="F310" s="3" t="s">
        <v>9</v>
      </c>
      <c r="G310" s="3" t="s">
        <v>1187</v>
      </c>
    </row>
    <row r="311">
      <c r="A311" s="1" t="s">
        <v>1188</v>
      </c>
      <c r="B311" s="2" t="str">
        <f>HYPERLINK("https://en.wikipedia.org/wiki/Emerald,_Victoria","https://en.wikipedia.org/wiki/Emerald,_Victoria")</f>
        <v>https://en.wikipedia.org/wiki/Emerald,_Victoria</v>
      </c>
      <c r="C311" s="3" t="s">
        <v>1189</v>
      </c>
      <c r="D311" s="2" t="str">
        <f>HYPERLINK("https://upload.wikimedia.org/wikipedia/en/8/88/Lake_emerald.jpg","https://upload.wikimedia.org/wikipedia/en/8/88/Lake_emerald.jpg")</f>
        <v>https://upload.wikimedia.org/wikipedia/en/8/88/Lake_emerald.jpg</v>
      </c>
      <c r="E311" s="3" t="s">
        <v>1190</v>
      </c>
      <c r="F311" s="3" t="s">
        <v>9</v>
      </c>
      <c r="G311" s="3" t="s">
        <v>1191</v>
      </c>
    </row>
    <row r="312">
      <c r="A312" s="1" t="s">
        <v>1192</v>
      </c>
      <c r="B312" s="2" t="str">
        <f>HYPERLINK("https://en.wikipedia.org/wiki/Belgrave_South,_Victoria","https://en.wikipedia.org/wiki/Belgrave_South,_Victoria")</f>
        <v>https://en.wikipedia.org/wiki/Belgrave_South,_Victoria</v>
      </c>
      <c r="C312" s="3" t="s">
        <v>1193</v>
      </c>
      <c r="D312" s="2" t="str">
        <f>HYPERLINK("https://upload.wikimedia.org/wikipedia/commons/4/4d/Belgrave_South_aerial_1.jpg","https://upload.wikimedia.org/wikipedia/commons/4/4d/Belgrave_South_aerial_1.jpg")</f>
        <v>https://upload.wikimedia.org/wikipedia/commons/4/4d/Belgrave_South_aerial_1.jpg</v>
      </c>
      <c r="E312" s="3" t="s">
        <v>1194</v>
      </c>
      <c r="F312" s="3" t="s">
        <v>9</v>
      </c>
      <c r="G312" s="3" t="s">
        <v>1195</v>
      </c>
    </row>
    <row r="313">
      <c r="A313" s="1" t="s">
        <v>1196</v>
      </c>
      <c r="B313" s="2" t="str">
        <f>HYPERLINK("https://en.wikipedia.org/wiki/Areegra,_Victoria","https://en.wikipedia.org/wiki/Areegra,_Victoria")</f>
        <v>https://en.wikipedia.org/wiki/Areegra,_Victoria</v>
      </c>
      <c r="C313" s="3" t="s">
        <v>1197</v>
      </c>
      <c r="D313" s="2" t="str">
        <f>HYPERLINK("https://upload.wikimedia.org/wikipedia/commons/4/47/Brim_main_street.JPG","https://upload.wikimedia.org/wikipedia/commons/4/47/Brim_main_street.JPG")</f>
        <v>https://upload.wikimedia.org/wikipedia/commons/4/47/Brim_main_street.JPG</v>
      </c>
      <c r="E313" s="3" t="s">
        <v>1198</v>
      </c>
      <c r="F313" s="3" t="s">
        <v>9</v>
      </c>
      <c r="G313" s="3" t="s">
        <v>1199</v>
      </c>
    </row>
    <row r="314">
      <c r="A314" s="1" t="s">
        <v>1200</v>
      </c>
      <c r="B314" s="2" t="str">
        <f>HYPERLINK("https://en.wikipedia.org/wiki/Beulah,_Victoria","https://en.wikipedia.org/wiki/Beulah,_Victoria")</f>
        <v>https://en.wikipedia.org/wiki/Beulah,_Victoria</v>
      </c>
      <c r="C314" s="3" t="s">
        <v>1201</v>
      </c>
      <c r="D314" s="2" t="str">
        <f>HYPERLINK("https://upload.wikimedia.org/wikipedia/commons/3/3c/Beulah_1900.jpg","https://upload.wikimedia.org/wikipedia/commons/3/3c/Beulah_1900.jpg")</f>
        <v>https://upload.wikimedia.org/wikipedia/commons/3/3c/Beulah_1900.jpg</v>
      </c>
      <c r="E314" s="3" t="s">
        <v>1202</v>
      </c>
      <c r="F314" s="3" t="s">
        <v>9</v>
      </c>
      <c r="G314" s="3" t="s">
        <v>1203</v>
      </c>
    </row>
    <row r="315">
      <c r="A315" s="1" t="s">
        <v>1204</v>
      </c>
      <c r="B315" s="2" t="str">
        <f>HYPERLINK("https://en.wikipedia.org/wiki/Brim,_Victoria","https://en.wikipedia.org/wiki/Brim,_Victoria")</f>
        <v>https://en.wikipedia.org/wiki/Brim,_Victoria</v>
      </c>
      <c r="C315" s="3" t="s">
        <v>1205</v>
      </c>
      <c r="D315" s="9" t="s">
        <v>1206</v>
      </c>
      <c r="E315" s="3" t="s">
        <v>1207</v>
      </c>
      <c r="F315" s="3" t="s">
        <v>9</v>
      </c>
      <c r="G315" s="3" t="s">
        <v>1208</v>
      </c>
      <c r="H315" s="9" t="s">
        <v>1209</v>
      </c>
    </row>
    <row r="316">
      <c r="A316" s="1" t="s">
        <v>1210</v>
      </c>
      <c r="B316" s="2" t="str">
        <f>HYPERLINK("https://en.wikipedia.org/wiki/Hopetoun,_Victoria","https://en.wikipedia.org/wiki/Hopetoun,_Victoria")</f>
        <v>https://en.wikipedia.org/wiki/Hopetoun,_Victoria</v>
      </c>
      <c r="C316" s="3" t="s">
        <v>1211</v>
      </c>
      <c r="D316" s="2" t="str">
        <f>HYPERLINK("https://upload.wikimedia.org/wikipedia/commons/e/e8/HopetounMemorialHall.JPG","https://upload.wikimedia.org/wikipedia/commons/e/e8/HopetounMemorialHall.JPG")</f>
        <v>https://upload.wikimedia.org/wikipedia/commons/e/e8/HopetounMemorialHall.JPG</v>
      </c>
      <c r="E316" s="3" t="s">
        <v>1212</v>
      </c>
      <c r="F316" s="3" t="s">
        <v>9</v>
      </c>
      <c r="G316" s="3" t="s">
        <v>1213</v>
      </c>
    </row>
    <row r="319">
      <c r="D319" t="str">
        <f>315*0.01</f>
        <v>3.15</v>
      </c>
    </row>
  </sheetData>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20"/>
    <hyperlink r:id="rId36" ref="D20"/>
    <hyperlink r:id="rId37" ref="B21"/>
    <hyperlink r:id="rId38" ref="D21"/>
    <hyperlink r:id="rId39" ref="B22"/>
    <hyperlink r:id="rId40" ref="D22"/>
    <hyperlink r:id="rId41" ref="B23"/>
    <hyperlink r:id="rId42" ref="D23"/>
    <hyperlink r:id="rId43" ref="B24"/>
    <hyperlink r:id="rId44" ref="D24"/>
    <hyperlink r:id="rId45" ref="B25"/>
    <hyperlink r:id="rId46" ref="D25"/>
    <hyperlink r:id="rId47" ref="B26"/>
    <hyperlink r:id="rId48" ref="D26"/>
    <hyperlink r:id="rId49" ref="B27"/>
    <hyperlink r:id="rId50" ref="D27"/>
    <hyperlink r:id="rId51" ref="B28"/>
    <hyperlink r:id="rId52" ref="D28"/>
    <hyperlink r:id="rId53" ref="B29"/>
    <hyperlink r:id="rId54" ref="D29"/>
    <hyperlink r:id="rId55" ref="B30"/>
    <hyperlink r:id="rId56" ref="D30"/>
    <hyperlink r:id="rId57" ref="B31"/>
    <hyperlink r:id="rId58" ref="D31"/>
    <hyperlink r:id="rId59" ref="B32"/>
    <hyperlink r:id="rId60" ref="D32"/>
    <hyperlink r:id="rId61" ref="B33"/>
    <hyperlink r:id="rId62" ref="D33"/>
    <hyperlink r:id="rId63" ref="B34"/>
    <hyperlink r:id="rId64" ref="D34"/>
    <hyperlink r:id="rId65" ref="B35"/>
    <hyperlink r:id="rId66" ref="D35"/>
    <hyperlink r:id="rId67" ref="B36"/>
    <hyperlink r:id="rId68" ref="D36"/>
    <hyperlink r:id="rId69" ref="B37"/>
    <hyperlink r:id="rId70" ref="D37"/>
    <hyperlink r:id="rId71" ref="B38"/>
    <hyperlink r:id="rId72" ref="D38"/>
    <hyperlink r:id="rId73" ref="B39"/>
    <hyperlink r:id="rId74" ref="D39"/>
    <hyperlink r:id="rId75" ref="B40"/>
    <hyperlink r:id="rId76" ref="D40"/>
    <hyperlink r:id="rId77" ref="B41"/>
    <hyperlink r:id="rId78" ref="D41"/>
    <hyperlink r:id="rId79" ref="B42"/>
    <hyperlink r:id="rId80" ref="D42"/>
    <hyperlink r:id="rId81" ref="B43"/>
    <hyperlink r:id="rId82" ref="D43"/>
    <hyperlink r:id="rId83" ref="B44"/>
    <hyperlink r:id="rId84" ref="D44"/>
    <hyperlink r:id="rId85" ref="B45"/>
    <hyperlink r:id="rId86" ref="D45"/>
    <hyperlink r:id="rId87" ref="B46"/>
    <hyperlink r:id="rId88" ref="D46"/>
    <hyperlink r:id="rId89" ref="B47"/>
    <hyperlink r:id="rId90" ref="D47"/>
    <hyperlink r:id="rId91" ref="B48"/>
    <hyperlink r:id="rId92" ref="D48"/>
    <hyperlink r:id="rId93" ref="B49"/>
    <hyperlink r:id="rId94" ref="D49"/>
    <hyperlink r:id="rId95" ref="B50"/>
    <hyperlink r:id="rId96" ref="D50"/>
    <hyperlink r:id="rId97" ref="B51"/>
    <hyperlink r:id="rId98" ref="D51"/>
    <hyperlink r:id="rId99" ref="B52"/>
    <hyperlink r:id="rId100" ref="D52"/>
    <hyperlink r:id="rId101" ref="B53"/>
    <hyperlink r:id="rId102" ref="D53"/>
    <hyperlink r:id="rId103" ref="B54"/>
    <hyperlink r:id="rId104" ref="D54"/>
    <hyperlink r:id="rId105" ref="B55"/>
    <hyperlink r:id="rId106" ref="D55"/>
    <hyperlink r:id="rId107" ref="B56"/>
    <hyperlink r:id="rId108" ref="D56"/>
    <hyperlink r:id="rId109" ref="B57"/>
    <hyperlink r:id="rId110" ref="D57"/>
    <hyperlink r:id="rId111" ref="B58"/>
    <hyperlink r:id="rId112" ref="D58"/>
    <hyperlink r:id="rId113" ref="B59"/>
    <hyperlink r:id="rId114" ref="D59"/>
    <hyperlink r:id="rId115" ref="B60"/>
    <hyperlink r:id="rId116" ref="D60"/>
    <hyperlink r:id="rId117" ref="B61"/>
    <hyperlink r:id="rId118" ref="D61"/>
    <hyperlink r:id="rId119" ref="B62"/>
    <hyperlink r:id="rId120" ref="D62"/>
    <hyperlink r:id="rId121" ref="B63"/>
    <hyperlink r:id="rId122" ref="D63"/>
    <hyperlink r:id="rId123" ref="B64"/>
    <hyperlink r:id="rId124" ref="D64"/>
    <hyperlink r:id="rId125" ref="B65"/>
    <hyperlink r:id="rId126" ref="D65"/>
    <hyperlink r:id="rId127" ref="B66"/>
    <hyperlink r:id="rId128" ref="D66"/>
    <hyperlink r:id="rId129" ref="B67"/>
    <hyperlink r:id="rId130" ref="D67"/>
    <hyperlink r:id="rId131" ref="B68"/>
    <hyperlink r:id="rId132" ref="D68"/>
    <hyperlink r:id="rId133" ref="B69"/>
    <hyperlink r:id="rId134" ref="D69"/>
    <hyperlink r:id="rId135" ref="B71"/>
    <hyperlink r:id="rId136" ref="D71"/>
    <hyperlink r:id="rId137" ref="B72"/>
    <hyperlink r:id="rId138" ref="D72"/>
    <hyperlink r:id="rId139" ref="B73"/>
    <hyperlink r:id="rId140" ref="D73"/>
    <hyperlink r:id="rId141" ref="B74"/>
    <hyperlink r:id="rId142" ref="D74"/>
    <hyperlink r:id="rId143" ref="B75"/>
    <hyperlink r:id="rId144" ref="D75"/>
    <hyperlink r:id="rId145" ref="B76"/>
    <hyperlink r:id="rId146" ref="D76"/>
    <hyperlink r:id="rId147" ref="B77"/>
    <hyperlink r:id="rId148" ref="D77"/>
    <hyperlink r:id="rId149" ref="B78"/>
    <hyperlink r:id="rId150" ref="D78"/>
    <hyperlink r:id="rId151" ref="B79"/>
    <hyperlink r:id="rId152" ref="D79"/>
    <hyperlink r:id="rId153" ref="B80"/>
    <hyperlink r:id="rId154" ref="D80"/>
    <hyperlink r:id="rId155" ref="B81"/>
    <hyperlink r:id="rId156" ref="D81"/>
    <hyperlink r:id="rId157" ref="B82"/>
    <hyperlink r:id="rId158" ref="D82"/>
    <hyperlink r:id="rId159" ref="B83"/>
    <hyperlink r:id="rId160" ref="D83"/>
    <hyperlink r:id="rId161" ref="B84"/>
    <hyperlink r:id="rId162" ref="D84"/>
    <hyperlink r:id="rId163" ref="B85"/>
    <hyperlink r:id="rId164" ref="D85"/>
    <hyperlink r:id="rId165" ref="B86"/>
    <hyperlink r:id="rId166" ref="D86"/>
    <hyperlink r:id="rId167" ref="B87"/>
    <hyperlink r:id="rId168" ref="D87"/>
    <hyperlink r:id="rId169" ref="B88"/>
    <hyperlink r:id="rId170" ref="D88"/>
    <hyperlink r:id="rId171" ref="B89"/>
    <hyperlink r:id="rId172" ref="D89"/>
    <hyperlink r:id="rId173" ref="B90"/>
    <hyperlink r:id="rId174" ref="D90"/>
    <hyperlink r:id="rId175" ref="B91"/>
    <hyperlink r:id="rId176" ref="D91"/>
    <hyperlink r:id="rId177" ref="B92"/>
    <hyperlink r:id="rId178" ref="D92"/>
    <hyperlink r:id="rId179" ref="B93"/>
    <hyperlink r:id="rId180" ref="D93"/>
    <hyperlink r:id="rId181" ref="B94"/>
    <hyperlink r:id="rId182" ref="D94"/>
    <hyperlink r:id="rId183" ref="B95"/>
    <hyperlink r:id="rId184" ref="D95"/>
    <hyperlink r:id="rId185" ref="B96"/>
    <hyperlink r:id="rId186" ref="D96"/>
    <hyperlink r:id="rId187" ref="B97"/>
    <hyperlink r:id="rId188" ref="D97"/>
    <hyperlink r:id="rId189" ref="B98"/>
    <hyperlink r:id="rId190" ref="D98"/>
    <hyperlink r:id="rId191" ref="B99"/>
    <hyperlink r:id="rId192" ref="D99"/>
    <hyperlink r:id="rId193" ref="B100"/>
    <hyperlink r:id="rId194" ref="D100"/>
    <hyperlink r:id="rId195" ref="B101"/>
    <hyperlink r:id="rId196" ref="D101"/>
    <hyperlink r:id="rId197" ref="B102"/>
    <hyperlink r:id="rId198" ref="D102"/>
    <hyperlink r:id="rId199" ref="B103"/>
    <hyperlink r:id="rId200" ref="D103"/>
    <hyperlink r:id="rId201" ref="B104"/>
    <hyperlink r:id="rId202" ref="D104"/>
    <hyperlink r:id="rId203" ref="B105"/>
    <hyperlink r:id="rId204" ref="D105"/>
    <hyperlink r:id="rId205" ref="B106"/>
    <hyperlink r:id="rId206" ref="D106"/>
    <hyperlink r:id="rId207" ref="B107"/>
    <hyperlink r:id="rId208" ref="D107"/>
    <hyperlink r:id="rId209" ref="B108"/>
    <hyperlink r:id="rId210" ref="D108"/>
    <hyperlink r:id="rId211" ref="B109"/>
    <hyperlink r:id="rId212" ref="D109"/>
    <hyperlink r:id="rId213" ref="B110"/>
    <hyperlink r:id="rId214" ref="D110"/>
    <hyperlink r:id="rId215" ref="B111"/>
    <hyperlink r:id="rId216" ref="D111"/>
    <hyperlink r:id="rId217" ref="B112"/>
    <hyperlink r:id="rId218" ref="D112"/>
    <hyperlink r:id="rId219" ref="B113"/>
    <hyperlink r:id="rId220" ref="D113"/>
    <hyperlink r:id="rId221" ref="B114"/>
    <hyperlink r:id="rId222" ref="D114"/>
    <hyperlink r:id="rId223" ref="B115"/>
    <hyperlink r:id="rId224" ref="D115"/>
    <hyperlink r:id="rId225" ref="B116"/>
    <hyperlink r:id="rId226" ref="D116"/>
    <hyperlink r:id="rId227" ref="B117"/>
    <hyperlink r:id="rId228" ref="D117"/>
    <hyperlink r:id="rId229" ref="B118"/>
    <hyperlink r:id="rId230" ref="D118"/>
    <hyperlink r:id="rId231" ref="B119"/>
    <hyperlink r:id="rId232" ref="D119"/>
    <hyperlink r:id="rId233" ref="B120"/>
    <hyperlink r:id="rId234" ref="D120"/>
    <hyperlink r:id="rId235" ref="B121"/>
    <hyperlink r:id="rId236" ref="D121"/>
    <hyperlink r:id="rId237" ref="B122"/>
    <hyperlink r:id="rId238" ref="D122"/>
    <hyperlink r:id="rId239" ref="B123"/>
    <hyperlink r:id="rId240" ref="D123"/>
    <hyperlink r:id="rId241" ref="B124"/>
    <hyperlink r:id="rId242" ref="D124"/>
    <hyperlink r:id="rId243" ref="B125"/>
    <hyperlink r:id="rId244" ref="D125"/>
    <hyperlink r:id="rId245" ref="B126"/>
    <hyperlink r:id="rId246" ref="D126"/>
    <hyperlink r:id="rId247" ref="B127"/>
    <hyperlink r:id="rId248" ref="D127"/>
    <hyperlink r:id="rId249" ref="B128"/>
    <hyperlink r:id="rId250" ref="D128"/>
    <hyperlink r:id="rId251" ref="B129"/>
    <hyperlink r:id="rId252" ref="D129"/>
    <hyperlink r:id="rId253" ref="B130"/>
    <hyperlink r:id="rId254" ref="D130"/>
    <hyperlink r:id="rId255" ref="B131"/>
    <hyperlink r:id="rId256" ref="D131"/>
    <hyperlink r:id="rId257" ref="B132"/>
    <hyperlink r:id="rId258" ref="D132"/>
    <hyperlink r:id="rId259" ref="B133"/>
    <hyperlink r:id="rId260" ref="D133"/>
    <hyperlink r:id="rId261" ref="B134"/>
    <hyperlink r:id="rId262" ref="D134"/>
    <hyperlink r:id="rId263" ref="B135"/>
    <hyperlink r:id="rId264" ref="D135"/>
    <hyperlink r:id="rId265" ref="B136"/>
    <hyperlink r:id="rId266" ref="D136"/>
    <hyperlink r:id="rId267" ref="B137"/>
    <hyperlink r:id="rId268" ref="D137"/>
    <hyperlink r:id="rId269" ref="B138"/>
    <hyperlink r:id="rId270" ref="D138"/>
    <hyperlink r:id="rId271" ref="B139"/>
    <hyperlink r:id="rId272" ref="D139"/>
    <hyperlink r:id="rId273" ref="B140"/>
    <hyperlink r:id="rId274" ref="D140"/>
    <hyperlink r:id="rId275" ref="B141"/>
    <hyperlink r:id="rId276" ref="D141"/>
    <hyperlink r:id="rId277" ref="B142"/>
    <hyperlink r:id="rId278" ref="D142"/>
    <hyperlink r:id="rId279" ref="B143"/>
    <hyperlink r:id="rId280" ref="D143"/>
    <hyperlink r:id="rId281" ref="B144"/>
    <hyperlink r:id="rId282" ref="D144"/>
    <hyperlink r:id="rId283" ref="B145"/>
    <hyperlink r:id="rId284" ref="D145"/>
    <hyperlink r:id="rId285" ref="B146"/>
    <hyperlink r:id="rId286" ref="D146"/>
    <hyperlink r:id="rId287" ref="B147"/>
    <hyperlink r:id="rId288" ref="D147"/>
    <hyperlink r:id="rId289" ref="B148"/>
    <hyperlink r:id="rId290" ref="D148"/>
    <hyperlink r:id="rId291" ref="B149"/>
    <hyperlink r:id="rId292" ref="D149"/>
    <hyperlink r:id="rId293" ref="B150"/>
    <hyperlink r:id="rId294" ref="D150"/>
    <hyperlink r:id="rId295" ref="B151"/>
    <hyperlink r:id="rId296" ref="D151"/>
    <hyperlink r:id="rId297" ref="B152"/>
    <hyperlink r:id="rId298" ref="D152"/>
    <hyperlink r:id="rId299" ref="B153"/>
    <hyperlink r:id="rId300" ref="D153"/>
    <hyperlink r:id="rId301" ref="B154"/>
    <hyperlink r:id="rId302" ref="D154"/>
    <hyperlink r:id="rId303" ref="B155"/>
    <hyperlink r:id="rId304" ref="D155"/>
    <hyperlink r:id="rId305" ref="B156"/>
    <hyperlink r:id="rId306" ref="D156"/>
    <hyperlink r:id="rId307" ref="B157"/>
    <hyperlink r:id="rId308" ref="D157"/>
    <hyperlink r:id="rId309" ref="B158"/>
    <hyperlink r:id="rId310" ref="D158"/>
    <hyperlink r:id="rId311" ref="B159"/>
    <hyperlink r:id="rId312" ref="D159"/>
    <hyperlink r:id="rId313" ref="B160"/>
    <hyperlink r:id="rId314" ref="D160"/>
    <hyperlink r:id="rId315" ref="B161"/>
    <hyperlink r:id="rId316" ref="D161"/>
    <hyperlink r:id="rId317" ref="B162"/>
    <hyperlink r:id="rId318" ref="D162"/>
    <hyperlink r:id="rId319" ref="B163"/>
    <hyperlink r:id="rId320" ref="D163"/>
    <hyperlink r:id="rId321" ref="B164"/>
    <hyperlink r:id="rId322" ref="D164"/>
    <hyperlink r:id="rId323" ref="B165"/>
    <hyperlink r:id="rId324" ref="D165"/>
    <hyperlink r:id="rId325" ref="B166"/>
    <hyperlink r:id="rId326" ref="D166"/>
    <hyperlink r:id="rId327" ref="B167"/>
    <hyperlink r:id="rId328" ref="D167"/>
    <hyperlink r:id="rId329" ref="B168"/>
    <hyperlink r:id="rId330" ref="D168"/>
    <hyperlink r:id="rId331" ref="B169"/>
    <hyperlink r:id="rId332" ref="D169"/>
    <hyperlink r:id="rId333" ref="B171"/>
    <hyperlink r:id="rId334" ref="D171"/>
    <hyperlink r:id="rId335" ref="B172"/>
    <hyperlink r:id="rId336" ref="D172"/>
    <hyperlink r:id="rId337" ref="B173"/>
    <hyperlink r:id="rId338" ref="D173"/>
    <hyperlink r:id="rId339" ref="B174"/>
    <hyperlink r:id="rId340" ref="D174"/>
    <hyperlink r:id="rId341" ref="B175"/>
    <hyperlink r:id="rId342" ref="D175"/>
    <hyperlink r:id="rId343" ref="B176"/>
    <hyperlink r:id="rId344" ref="D176"/>
    <hyperlink r:id="rId345" ref="B177"/>
    <hyperlink r:id="rId346" ref="D177"/>
    <hyperlink r:id="rId347" ref="B178"/>
    <hyperlink r:id="rId348" ref="D178"/>
    <hyperlink r:id="rId349" ref="B179"/>
    <hyperlink r:id="rId350" ref="D179"/>
    <hyperlink r:id="rId351" ref="B180"/>
    <hyperlink r:id="rId352" ref="D180"/>
    <hyperlink r:id="rId353" ref="B181"/>
    <hyperlink r:id="rId354" ref="D181"/>
    <hyperlink r:id="rId355" ref="B182"/>
    <hyperlink r:id="rId356" ref="D182"/>
    <hyperlink r:id="rId357" ref="B183"/>
    <hyperlink r:id="rId358" ref="D183"/>
    <hyperlink r:id="rId359" ref="B184"/>
    <hyperlink r:id="rId360" ref="D184"/>
    <hyperlink r:id="rId361" ref="B185"/>
    <hyperlink r:id="rId362" ref="D185"/>
    <hyperlink r:id="rId363" ref="B186"/>
    <hyperlink r:id="rId364" ref="D186"/>
    <hyperlink r:id="rId365" ref="B187"/>
    <hyperlink r:id="rId366" ref="D187"/>
    <hyperlink r:id="rId367" ref="B188"/>
    <hyperlink r:id="rId368" ref="D188"/>
    <hyperlink r:id="rId369" ref="B189"/>
    <hyperlink r:id="rId370" ref="D189"/>
    <hyperlink r:id="rId371" ref="B190"/>
    <hyperlink r:id="rId372" ref="D190"/>
    <hyperlink r:id="rId373" ref="B191"/>
    <hyperlink r:id="rId374" ref="D191"/>
    <hyperlink r:id="rId375" ref="B192"/>
    <hyperlink r:id="rId376" ref="D192"/>
    <hyperlink r:id="rId377" ref="B193"/>
    <hyperlink r:id="rId378" ref="D193"/>
    <hyperlink r:id="rId379" ref="B194"/>
    <hyperlink r:id="rId380" ref="D194"/>
    <hyperlink r:id="rId381" ref="B195"/>
    <hyperlink r:id="rId382" ref="D195"/>
    <hyperlink r:id="rId383" ref="B196"/>
    <hyperlink r:id="rId384" ref="D196"/>
    <hyperlink r:id="rId385" ref="B197"/>
    <hyperlink r:id="rId386" ref="D197"/>
    <hyperlink r:id="rId387" ref="B198"/>
    <hyperlink r:id="rId388" ref="D198"/>
    <hyperlink r:id="rId389" ref="B199"/>
    <hyperlink r:id="rId390" ref="D199"/>
    <hyperlink r:id="rId391" ref="B200"/>
    <hyperlink r:id="rId392" ref="D200"/>
    <hyperlink r:id="rId393" ref="B201"/>
    <hyperlink r:id="rId394" ref="D201"/>
    <hyperlink r:id="rId395" ref="B202"/>
    <hyperlink r:id="rId396" ref="D202"/>
    <hyperlink r:id="rId397" ref="B203"/>
    <hyperlink r:id="rId398" ref="D203"/>
    <hyperlink r:id="rId399" ref="B204"/>
    <hyperlink r:id="rId400" ref="D204"/>
    <hyperlink r:id="rId401" ref="B205"/>
    <hyperlink r:id="rId402" ref="D205"/>
    <hyperlink r:id="rId403" ref="B206"/>
    <hyperlink r:id="rId404" ref="D206"/>
    <hyperlink r:id="rId405" ref="B207"/>
    <hyperlink r:id="rId406" ref="D207"/>
    <hyperlink r:id="rId407" ref="B208"/>
    <hyperlink r:id="rId408" ref="D208"/>
    <hyperlink r:id="rId409" ref="B209"/>
    <hyperlink r:id="rId410" ref="D209"/>
    <hyperlink r:id="rId411" ref="B210"/>
    <hyperlink r:id="rId412" ref="D210"/>
    <hyperlink r:id="rId413" ref="B211"/>
    <hyperlink r:id="rId414" ref="D211"/>
    <hyperlink r:id="rId415" ref="B212"/>
    <hyperlink r:id="rId416" ref="D212"/>
    <hyperlink r:id="rId417" ref="B213"/>
    <hyperlink r:id="rId418" ref="D213"/>
    <hyperlink r:id="rId419" ref="B214"/>
    <hyperlink r:id="rId420" ref="D214"/>
    <hyperlink r:id="rId421" ref="B215"/>
    <hyperlink r:id="rId422" ref="D215"/>
    <hyperlink r:id="rId423" ref="B216"/>
    <hyperlink r:id="rId424" ref="D216"/>
    <hyperlink r:id="rId425" ref="B217"/>
    <hyperlink r:id="rId426" ref="D217"/>
    <hyperlink r:id="rId427" ref="B218"/>
    <hyperlink r:id="rId428" ref="D218"/>
    <hyperlink r:id="rId429" ref="B219"/>
    <hyperlink r:id="rId430" ref="D219"/>
    <hyperlink r:id="rId431" ref="B220"/>
    <hyperlink r:id="rId432" ref="D220"/>
    <hyperlink r:id="rId433" ref="B221"/>
    <hyperlink r:id="rId434" ref="D221"/>
    <hyperlink r:id="rId435" ref="B222"/>
    <hyperlink r:id="rId436" ref="D222"/>
    <hyperlink r:id="rId437" ref="B223"/>
    <hyperlink r:id="rId438" ref="D223"/>
    <hyperlink r:id="rId439" ref="B224"/>
    <hyperlink r:id="rId440" ref="D224"/>
    <hyperlink r:id="rId441" ref="B225"/>
    <hyperlink r:id="rId442" ref="D225"/>
    <hyperlink r:id="rId443" ref="B226"/>
    <hyperlink r:id="rId444" ref="D226"/>
    <hyperlink r:id="rId445" ref="B227"/>
    <hyperlink r:id="rId446" ref="D227"/>
    <hyperlink r:id="rId447" ref="B228"/>
    <hyperlink r:id="rId448" ref="D228"/>
    <hyperlink r:id="rId449" ref="B229"/>
    <hyperlink r:id="rId450" ref="D229"/>
    <hyperlink r:id="rId451" ref="B230"/>
    <hyperlink r:id="rId452" ref="D230"/>
    <hyperlink r:id="rId453" ref="B231"/>
    <hyperlink r:id="rId454" ref="D231"/>
    <hyperlink r:id="rId455" ref="B232"/>
    <hyperlink r:id="rId456" ref="D232"/>
    <hyperlink r:id="rId457" ref="B233"/>
    <hyperlink r:id="rId458" ref="D233"/>
    <hyperlink r:id="rId459" ref="B234"/>
    <hyperlink r:id="rId460" ref="D234"/>
    <hyperlink r:id="rId461" ref="B235"/>
    <hyperlink r:id="rId462" ref="D235"/>
    <hyperlink r:id="rId463" ref="B236"/>
    <hyperlink r:id="rId464" ref="D236"/>
    <hyperlink r:id="rId465" ref="B237"/>
    <hyperlink r:id="rId466" ref="D237"/>
    <hyperlink r:id="rId467" ref="B238"/>
    <hyperlink r:id="rId468" ref="D238"/>
    <hyperlink r:id="rId469" ref="B239"/>
    <hyperlink r:id="rId470" ref="D239"/>
    <hyperlink r:id="rId471" ref="B240"/>
    <hyperlink r:id="rId472" ref="D240"/>
    <hyperlink r:id="rId473" ref="B241"/>
    <hyperlink r:id="rId474" ref="D241"/>
    <hyperlink r:id="rId475" ref="B242"/>
    <hyperlink r:id="rId476" ref="D242"/>
    <hyperlink r:id="rId477" ref="B243"/>
    <hyperlink r:id="rId478" ref="D243"/>
    <hyperlink r:id="rId479" ref="B244"/>
    <hyperlink r:id="rId480" ref="D244"/>
    <hyperlink r:id="rId481" ref="B245"/>
    <hyperlink r:id="rId482" ref="D245"/>
    <hyperlink r:id="rId483" ref="B246"/>
    <hyperlink r:id="rId484" ref="D246"/>
    <hyperlink r:id="rId485" ref="B247"/>
    <hyperlink r:id="rId486" ref="D247"/>
    <hyperlink r:id="rId487" ref="B248"/>
    <hyperlink r:id="rId488" ref="D248"/>
    <hyperlink r:id="rId489" ref="B249"/>
    <hyperlink r:id="rId490" ref="D249"/>
    <hyperlink r:id="rId491" ref="B250"/>
    <hyperlink r:id="rId492" ref="D250"/>
    <hyperlink r:id="rId493" ref="B251"/>
    <hyperlink r:id="rId494" ref="D251"/>
    <hyperlink r:id="rId495" ref="B252"/>
    <hyperlink r:id="rId496" ref="D252"/>
    <hyperlink r:id="rId497" ref="B253"/>
    <hyperlink r:id="rId498" ref="D253"/>
    <hyperlink r:id="rId499" ref="B254"/>
    <hyperlink r:id="rId500" ref="D254"/>
    <hyperlink r:id="rId501" ref="B255"/>
    <hyperlink r:id="rId502" ref="D255"/>
    <hyperlink r:id="rId503" ref="B256"/>
    <hyperlink r:id="rId504" ref="D256"/>
    <hyperlink r:id="rId505" ref="B257"/>
    <hyperlink r:id="rId506" ref="D257"/>
    <hyperlink r:id="rId507" ref="B258"/>
    <hyperlink r:id="rId508" ref="D258"/>
    <hyperlink r:id="rId509" ref="B259"/>
    <hyperlink r:id="rId510" ref="D259"/>
    <hyperlink r:id="rId511" ref="B260"/>
    <hyperlink r:id="rId512" ref="D260"/>
    <hyperlink r:id="rId513" ref="B261"/>
    <hyperlink r:id="rId514" ref="D261"/>
    <hyperlink r:id="rId515" ref="B262"/>
    <hyperlink r:id="rId516" ref="D262"/>
    <hyperlink r:id="rId517" ref="B263"/>
    <hyperlink r:id="rId518" ref="D263"/>
    <hyperlink r:id="rId519" ref="B264"/>
    <hyperlink r:id="rId520" ref="D264"/>
    <hyperlink r:id="rId521" ref="B265"/>
    <hyperlink r:id="rId522" ref="D265"/>
    <hyperlink r:id="rId523" ref="B266"/>
    <hyperlink r:id="rId524" ref="D266"/>
    <hyperlink r:id="rId525" ref="B267"/>
    <hyperlink r:id="rId526" ref="D267"/>
    <hyperlink r:id="rId527" ref="B268"/>
    <hyperlink r:id="rId528" ref="D268"/>
    <hyperlink r:id="rId529" ref="B269"/>
    <hyperlink r:id="rId530" ref="D269"/>
    <hyperlink r:id="rId531" ref="B270"/>
    <hyperlink r:id="rId532" ref="D270"/>
    <hyperlink r:id="rId533" ref="B271"/>
    <hyperlink r:id="rId534" ref="D271"/>
    <hyperlink r:id="rId535" ref="B272"/>
    <hyperlink r:id="rId536" ref="D272"/>
    <hyperlink r:id="rId537" ref="B273"/>
    <hyperlink r:id="rId538" ref="D273"/>
    <hyperlink r:id="rId539" ref="B274"/>
    <hyperlink r:id="rId540" ref="D274"/>
    <hyperlink r:id="rId541" ref="B275"/>
    <hyperlink r:id="rId542" ref="D275"/>
    <hyperlink r:id="rId543" ref="B276"/>
    <hyperlink r:id="rId544" ref="D276"/>
    <hyperlink r:id="rId545" ref="B277"/>
    <hyperlink r:id="rId546" ref="D277"/>
    <hyperlink r:id="rId547" ref="B278"/>
    <hyperlink r:id="rId548" ref="D278"/>
    <hyperlink r:id="rId549" ref="B279"/>
    <hyperlink r:id="rId550" ref="D279"/>
    <hyperlink r:id="rId551" ref="B280"/>
    <hyperlink r:id="rId552" ref="D280"/>
    <hyperlink r:id="rId553" ref="B281"/>
    <hyperlink r:id="rId554" ref="D281"/>
    <hyperlink r:id="rId555" ref="B282"/>
    <hyperlink r:id="rId556" ref="D282"/>
    <hyperlink r:id="rId557" ref="B283"/>
    <hyperlink r:id="rId558" ref="D283"/>
    <hyperlink r:id="rId559" ref="B284"/>
    <hyperlink r:id="rId560" ref="D284"/>
    <hyperlink r:id="rId561" ref="B285"/>
    <hyperlink r:id="rId562" ref="D285"/>
    <hyperlink r:id="rId563" ref="B286"/>
    <hyperlink r:id="rId564" ref="D286"/>
    <hyperlink r:id="rId565" ref="B287"/>
    <hyperlink r:id="rId566" ref="D287"/>
    <hyperlink r:id="rId567" ref="B288"/>
    <hyperlink r:id="rId568" ref="D288"/>
    <hyperlink r:id="rId569" ref="B289"/>
    <hyperlink r:id="rId570" ref="D289"/>
    <hyperlink r:id="rId571" ref="B290"/>
    <hyperlink r:id="rId572" ref="D290"/>
    <hyperlink r:id="rId573" ref="B291"/>
    <hyperlink r:id="rId574" ref="D291"/>
    <hyperlink r:id="rId575" ref="B292"/>
    <hyperlink r:id="rId576" ref="D292"/>
    <hyperlink r:id="rId577" ref="B293"/>
    <hyperlink r:id="rId578" ref="D293"/>
    <hyperlink r:id="rId579" ref="B294"/>
    <hyperlink r:id="rId580" ref="D294"/>
    <hyperlink r:id="rId581" ref="B295"/>
    <hyperlink r:id="rId582" ref="D295"/>
    <hyperlink r:id="rId583" ref="B296"/>
    <hyperlink r:id="rId584" ref="D296"/>
    <hyperlink r:id="rId585" ref="B297"/>
    <hyperlink r:id="rId586" ref="D297"/>
    <hyperlink r:id="rId587" ref="B298"/>
    <hyperlink r:id="rId588" ref="D298"/>
    <hyperlink r:id="rId589" ref="B299"/>
    <hyperlink r:id="rId590" ref="D299"/>
    <hyperlink r:id="rId591" ref="B300"/>
    <hyperlink r:id="rId592" ref="D300"/>
    <hyperlink r:id="rId593" ref="B301"/>
    <hyperlink r:id="rId594" ref="D301"/>
    <hyperlink r:id="rId595" ref="B302"/>
    <hyperlink r:id="rId596" ref="D302"/>
    <hyperlink r:id="rId597" ref="B303"/>
    <hyperlink r:id="rId598" ref="D303"/>
    <hyperlink r:id="rId599" ref="B304"/>
    <hyperlink r:id="rId600" ref="D304"/>
    <hyperlink r:id="rId601" ref="B305"/>
    <hyperlink r:id="rId602" ref="D305"/>
    <hyperlink r:id="rId603" ref="B306"/>
    <hyperlink r:id="rId604" ref="D306"/>
    <hyperlink r:id="rId605" ref="B307"/>
    <hyperlink r:id="rId606" ref="D307"/>
    <hyperlink r:id="rId607" ref="B308"/>
    <hyperlink r:id="rId608" ref="D308"/>
    <hyperlink r:id="rId609" ref="B309"/>
    <hyperlink r:id="rId610" ref="D309"/>
    <hyperlink r:id="rId611" ref="B310"/>
    <hyperlink r:id="rId612" ref="D310"/>
    <hyperlink r:id="rId613" ref="B311"/>
    <hyperlink r:id="rId614" ref="D311"/>
    <hyperlink r:id="rId615" ref="B312"/>
    <hyperlink r:id="rId616" ref="D312"/>
    <hyperlink r:id="rId617" ref="B313"/>
    <hyperlink r:id="rId618" ref="D313"/>
    <hyperlink r:id="rId619" ref="B314"/>
    <hyperlink r:id="rId620" ref="D314"/>
    <hyperlink r:id="rId621" ref="B315"/>
    <hyperlink r:id="rId622" ref="D315"/>
    <hyperlink r:id="rId623" ref="H315"/>
    <hyperlink r:id="rId624" ref="B316"/>
    <hyperlink r:id="rId625" ref="D316"/>
  </hyperlinks>
  <drawing r:id="rId626"/>
</worksheet>
</file>