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publishing\_ODDJOB\Templates\PTB\target\"/>
    </mc:Choice>
  </mc:AlternateContent>
  <xr:revisionPtr revIDLastSave="0" documentId="8_{B969D687-EF4F-F24E-9773-C4B4BBA1F8FE}" xr6:coauthVersionLast="47" xr6:coauthVersionMax="47" xr10:uidLastSave="{00000000-0000-0000-0000-000000000000}"/>
  <bookViews>
    <workbookView xWindow="0" yWindow="2250" windowWidth="21000" windowHeight="11385" xr2:uid="{00000000-000D-0000-FFFF-FFFF00000000}"/>
  </bookViews>
  <sheets>
    <sheet name="TERMO" sheetId="1" r:id="rId1"/>
    <sheet name="CRÉDITOS" sheetId="2" r:id="rId2"/>
    <sheet name="ORÇAMENTO" sheetId="3" r:id="rId3"/>
    <sheet name="LIVROS" sheetId="4" r:id="rId4"/>
  </sheets>
  <definedNames>
    <definedName name="HoraDeInício">TERMO!$D$7</definedName>
    <definedName name="HorárioDeIntervalo">TERMO!$G$7</definedName>
    <definedName name="Requisito">CRÉDITOS!$B$12:$B$15</definedName>
    <definedName name="_xlnm.Print_Titles" localSheetId="1">CRÉDITOS!$19:$19</definedName>
    <definedName name="_xlnm.Print_Titles" localSheetId="3">LIVROS!$9:$9</definedName>
    <definedName name="_xlnm.Print_Titles" localSheetId="2">ORÇAMENTO!$16:$17</definedName>
    <definedName name="_xlnm.Print_Titles" localSheetId="0">TERMO!$9:$9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0" i="1" l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0" i="1"/>
  <c r="A49" i="1"/>
  <c r="A48" i="1"/>
  <c r="A13" i="1"/>
  <c r="J18" i="3"/>
  <c r="J19" i="3"/>
  <c r="J20" i="3"/>
  <c r="J21" i="3"/>
  <c r="J22" i="3"/>
  <c r="J23" i="3"/>
  <c r="C9" i="2"/>
  <c r="E9" i="2"/>
  <c r="D9" i="2"/>
  <c r="B9" i="2"/>
  <c r="C16" i="3"/>
  <c r="F16" i="3"/>
  <c r="I16" i="3"/>
  <c r="J16" i="3"/>
  <c r="E12" i="2"/>
  <c r="E13" i="2"/>
  <c r="E14" i="2"/>
  <c r="E15" i="2"/>
  <c r="E16" i="2"/>
  <c r="D12" i="2"/>
  <c r="D13" i="2"/>
  <c r="D14" i="2"/>
  <c r="D15" i="2"/>
  <c r="D16" i="2"/>
  <c r="C12" i="2"/>
  <c r="C13" i="2"/>
  <c r="C14" i="2"/>
  <c r="C15" i="2"/>
  <c r="C16" i="2"/>
  <c r="F5" i="4"/>
  <c r="I5" i="3"/>
  <c r="G5" i="2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B13" i="3"/>
  <c r="E13" i="3"/>
  <c r="H13" i="3"/>
  <c r="B9" i="3"/>
  <c r="B10" i="3"/>
</calcChain>
</file>

<file path=xl/sharedStrings.xml><?xml version="1.0" encoding="utf-8"?>
<sst xmlns="http://schemas.openxmlformats.org/spreadsheetml/2006/main" count="285" uniqueCount="129">
  <si>
    <t xml:space="preserve"> </t>
  </si>
  <si>
    <t>FACULDADE</t>
  </si>
  <si>
    <t>PLANEJADOR DE CRÉDITOS</t>
  </si>
  <si>
    <t>Título do grau</t>
  </si>
  <si>
    <t>PROGRESSO GERAL</t>
  </si>
  <si>
    <t>Observação: O resumo de créditos a seguir é populado automaticamente pelas entradas na tabela de Cursos Universitários abaixo</t>
  </si>
  <si>
    <t>REQUISITO</t>
  </si>
  <si>
    <t>Área de concentração acadêmica primária</t>
  </si>
  <si>
    <t>Área de concentração acadêmica secundária</t>
  </si>
  <si>
    <t>Curso opcional</t>
  </si>
  <si>
    <t>Estudos gerais</t>
  </si>
  <si>
    <t>TOTAL</t>
  </si>
  <si>
    <t>Cursos universitários</t>
  </si>
  <si>
    <t xml:space="preserve">TÍTULO DO CURSO </t>
  </si>
  <si>
    <t>[Curso 1]</t>
  </si>
  <si>
    <t>[Curso 2]</t>
  </si>
  <si>
    <t>[Curso 3]</t>
  </si>
  <si>
    <t>TOTAL DE CRÉDITOS</t>
  </si>
  <si>
    <t>CURSO #</t>
  </si>
  <si>
    <t>[Número]</t>
  </si>
  <si>
    <t>ACUMULADO</t>
  </si>
  <si>
    <t>NECESSÁRIO</t>
  </si>
  <si>
    <t>CRÉDITOS</t>
  </si>
  <si>
    <t>CONCLUÍDO</t>
  </si>
  <si>
    <t>Sim</t>
  </si>
  <si>
    <t>Não</t>
  </si>
  <si>
    <t>NOTA</t>
  </si>
  <si>
    <t>TERMO</t>
  </si>
  <si>
    <t>Termo 1</t>
  </si>
  <si>
    <t>RASTREADOR DE ORÇAMENTO</t>
  </si>
  <si>
    <t>Meu orçamento</t>
  </si>
  <si>
    <t>PORCENTAGEM DO RENDIMENTO GASTO</t>
  </si>
  <si>
    <t>RENDIMENTO LÍQUIDO MENSAL</t>
  </si>
  <si>
    <t>RENDIMENTO MENSAL</t>
  </si>
  <si>
    <t>ITEM</t>
  </si>
  <si>
    <t>Rendimento fixo</t>
  </si>
  <si>
    <t>Assistência financeira</t>
  </si>
  <si>
    <t>Empréstimos</t>
  </si>
  <si>
    <t>Outros rendimentos</t>
  </si>
  <si>
    <t>VALOR</t>
  </si>
  <si>
    <t>DESPESAS LÍQUIDAS MENSAIS</t>
  </si>
  <si>
    <t>DESPESAS MENSAIS</t>
  </si>
  <si>
    <t>Aluguel</t>
  </si>
  <si>
    <t>Utilitários</t>
  </si>
  <si>
    <t>Celular</t>
  </si>
  <si>
    <t>Supermercado</t>
  </si>
  <si>
    <t>Despesas do carro</t>
  </si>
  <si>
    <t>Financiamento estudantil</t>
  </si>
  <si>
    <t>Cartões de crédito</t>
  </si>
  <si>
    <t>Seguro</t>
  </si>
  <si>
    <t>Entretenimento</t>
  </si>
  <si>
    <t>Diversos</t>
  </si>
  <si>
    <t>SALDO</t>
  </si>
  <si>
    <t>PERÍODO DE DESPESAS</t>
  </si>
  <si>
    <t>Ensino</t>
  </si>
  <si>
    <t>Taxas de laboratório</t>
  </si>
  <si>
    <t>Livros</t>
  </si>
  <si>
    <t>Depósitos</t>
  </si>
  <si>
    <t>Transporte</t>
  </si>
  <si>
    <t>Outras taxas</t>
  </si>
  <si>
    <t>Período em meses</t>
  </si>
  <si>
    <t>POR MÊS</t>
  </si>
  <si>
    <t>RASTREADOR DE LIVROS</t>
  </si>
  <si>
    <t>Lista de livros</t>
  </si>
  <si>
    <t>TÍTULO</t>
  </si>
  <si>
    <t>[Título do livro]</t>
  </si>
  <si>
    <t>AUTOR</t>
  </si>
  <si>
    <t>[Autor]</t>
  </si>
  <si>
    <t>CURSO</t>
  </si>
  <si>
    <t>[Curso]</t>
  </si>
  <si>
    <t>ONDE COMPRAR?</t>
  </si>
  <si>
    <t>[Localização]</t>
  </si>
  <si>
    <t>ISBN</t>
  </si>
  <si>
    <t>ANOTAÇÕES</t>
  </si>
  <si>
    <t>Tabela</t>
  </si>
  <si>
    <t xml:space="preserve">Produtos </t>
  </si>
  <si>
    <t xml:space="preserve">Descrição </t>
  </si>
  <si>
    <t xml:space="preserve">Armazena informações de produtos de uam papelaria </t>
  </si>
  <si>
    <t xml:space="preserve">Observação </t>
  </si>
  <si>
    <t>Nome</t>
  </si>
  <si>
    <t>Tipo de Dados</t>
  </si>
  <si>
    <t>Tamanho</t>
  </si>
  <si>
    <t>RD</t>
  </si>
  <si>
    <t>Codigo Produto</t>
  </si>
  <si>
    <t>Nome Produto</t>
  </si>
  <si>
    <t>Material produto</t>
  </si>
  <si>
    <t>Cor</t>
  </si>
  <si>
    <t>Marca</t>
  </si>
  <si>
    <t>Quantidade</t>
  </si>
  <si>
    <t xml:space="preserve">Data de Fabricação </t>
  </si>
  <si>
    <t xml:space="preserve">Preço </t>
  </si>
  <si>
    <t xml:space="preserve">Codigo de identificação </t>
  </si>
  <si>
    <t>Nome do produto</t>
  </si>
  <si>
    <t>materia do produto</t>
  </si>
  <si>
    <t xml:space="preserve">cor do produto </t>
  </si>
  <si>
    <t>fabricante do produto</t>
  </si>
  <si>
    <t>quantidade de produto</t>
  </si>
  <si>
    <t>data de fabricação do produto</t>
  </si>
  <si>
    <t>valor de mercado do produto</t>
  </si>
  <si>
    <t>Varchar</t>
  </si>
  <si>
    <t>Int</t>
  </si>
  <si>
    <t>Date</t>
  </si>
  <si>
    <t>Double</t>
  </si>
  <si>
    <t>PK</t>
  </si>
  <si>
    <t>Not null</t>
  </si>
  <si>
    <t xml:space="preserve">         Tabela</t>
  </si>
  <si>
    <t>Matricula</t>
  </si>
  <si>
    <t xml:space="preserve">Nome Funcionário </t>
  </si>
  <si>
    <t>Carga H</t>
  </si>
  <si>
    <t>Nasci</t>
  </si>
  <si>
    <t>Telefone</t>
  </si>
  <si>
    <t>RG</t>
  </si>
  <si>
    <t>CPF</t>
  </si>
  <si>
    <t xml:space="preserve">Endereço </t>
  </si>
  <si>
    <t xml:space="preserve">Codigo de Matrícula </t>
  </si>
  <si>
    <t xml:space="preserve">Nome do funcionário </t>
  </si>
  <si>
    <t xml:space="preserve">Data de Nascimento </t>
  </si>
  <si>
    <t xml:space="preserve">Carga horaria </t>
  </si>
  <si>
    <t xml:space="preserve">Rg do funcionário </t>
  </si>
  <si>
    <t>telefone funcionário</t>
  </si>
  <si>
    <t xml:space="preserve">CPF do funcionário </t>
  </si>
  <si>
    <t xml:space="preserve">Endereço do funcionário </t>
  </si>
  <si>
    <t>Diploma</t>
  </si>
  <si>
    <t xml:space="preserve">Diploma do funcionário </t>
  </si>
  <si>
    <t>PK / Identity</t>
  </si>
  <si>
    <t>Not null / Unique</t>
  </si>
  <si>
    <t xml:space="preserve"> Not null / Unique</t>
  </si>
  <si>
    <t>Armazena informações de um funcionário de uma escola</t>
  </si>
  <si>
    <t xml:space="preserve">Funcionário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</si>
</sst>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R$&quot;\ #,##0;[Red]\-&quot;R$&quot;\ #,##0"/>
    <numFmt numFmtId="165" formatCode="0.0"/>
    <numFmt numFmtId="166" formatCode="&quot;R$&quot;\ #,##0"/>
    <numFmt numFmtId="167" formatCode="hh:mm;@"/>
  </numFmts>
  <fonts count="17" x14ac:knownFonts="1">
    <font>
      <sz val="9"/>
      <color theme="0" tint="-0.34998626667073579"/>
      <name val="Arial"/>
      <family val="2"/>
      <scheme val="minor"/>
    </font>
    <font>
      <sz val="12"/>
      <color theme="4" tint="-0.499984740745262"/>
      <name val="Arial"/>
      <family val="2"/>
      <scheme val="major"/>
    </font>
    <font>
      <sz val="11"/>
      <color theme="0" tint="-4.9989318521683403E-2"/>
      <name val="Arial"/>
      <family val="2"/>
      <scheme val="minor"/>
    </font>
    <font>
      <sz val="23"/>
      <color theme="0" tint="-4.9989318521683403E-2"/>
      <name val="Arial"/>
      <family val="2"/>
      <scheme val="major"/>
    </font>
    <font>
      <sz val="10"/>
      <color theme="0" tint="-0.34998626667073579"/>
      <name val="Arial"/>
      <family val="2"/>
      <scheme val="minor"/>
    </font>
    <font>
      <sz val="12"/>
      <color theme="4" tint="-0.499984740745262"/>
      <name val="Arial"/>
      <family val="2"/>
      <scheme val="minor"/>
    </font>
    <font>
      <sz val="12"/>
      <color theme="0" tint="-4.9989318521683403E-2"/>
      <name val="Arial"/>
      <family val="2"/>
      <scheme val="minor"/>
    </font>
    <font>
      <sz val="9"/>
      <color theme="0" tint="-4.9989318521683403E-2"/>
      <name val="Arial"/>
      <family val="2"/>
      <scheme val="minor"/>
    </font>
    <font>
      <sz val="12"/>
      <color theme="4"/>
      <name val="Arial"/>
      <family val="2"/>
      <scheme val="minor"/>
    </font>
    <font>
      <sz val="23"/>
      <color theme="0" tint="-4.9989318521683403E-2"/>
      <name val="Arial"/>
      <family val="2"/>
      <scheme val="minor"/>
    </font>
    <font>
      <sz val="9"/>
      <color theme="0" tint="-0.34998626667073579"/>
      <name val="Arial"/>
      <family val="2"/>
      <scheme val="minor"/>
    </font>
    <font>
      <sz val="28"/>
      <color theme="0"/>
      <name val="Arial"/>
      <family val="2"/>
      <scheme val="major"/>
    </font>
    <font>
      <sz val="10"/>
      <color theme="4"/>
      <name val="Arial"/>
      <family val="2"/>
      <scheme val="major"/>
    </font>
    <font>
      <sz val="34"/>
      <color theme="0" tint="-4.9989318521683403E-2"/>
      <name val="Arial"/>
      <family val="2"/>
      <scheme val="minor"/>
    </font>
    <font>
      <sz val="16"/>
      <color theme="0" tint="-4.9989318521683403E-2"/>
      <name val="Arial"/>
      <family val="2"/>
      <scheme val="minor"/>
    </font>
    <font>
      <sz val="12"/>
      <color theme="1"/>
      <name val="Arial"/>
      <family val="2"/>
      <scheme val="minor"/>
    </font>
    <font>
      <b/>
      <sz val="9"/>
      <color theme="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1" tint="0.14999847407452621"/>
        <bgColor theme="1" tint="0.24994659260841701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74999237037263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medium">
        <color theme="1" tint="0.14996795556505021"/>
      </left>
      <right style="medium">
        <color theme="1" tint="0.14996795556505021"/>
      </right>
      <top style="medium">
        <color theme="1" tint="0.14996795556505021"/>
      </top>
      <bottom style="medium">
        <color theme="1" tint="0.14996795556505021"/>
      </bottom>
      <diagonal/>
    </border>
    <border>
      <left style="thick">
        <color theme="1" tint="0.14996795556505021"/>
      </left>
      <right/>
      <top style="thick">
        <color theme="1" tint="0.14996795556505021"/>
      </top>
      <bottom style="thick">
        <color theme="1" tint="0.14996795556505021"/>
      </bottom>
      <diagonal/>
    </border>
    <border>
      <left/>
      <right style="thick">
        <color theme="1" tint="0.14996795556505021"/>
      </right>
      <top style="thick">
        <color theme="1" tint="0.14996795556505021"/>
      </top>
      <bottom style="thick">
        <color theme="1" tint="0.14996795556505021"/>
      </bottom>
      <diagonal/>
    </border>
  </borders>
  <cellStyleXfs count="6">
    <xf numFmtId="0" fontId="0" fillId="5" borderId="0">
      <alignment horizontal="left" vertical="center"/>
    </xf>
    <xf numFmtId="0" fontId="11" fillId="2" borderId="0" applyNumberFormat="0" applyBorder="0" applyAlignment="0" applyProtection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Protection="0">
      <alignment vertical="center"/>
    </xf>
  </cellStyleXfs>
  <cellXfs count="92">
    <xf numFmtId="0" fontId="0" fillId="5" borderId="0" xfId="0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>
      <alignment horizontal="left" vertical="center"/>
    </xf>
    <xf numFmtId="0" fontId="5" fillId="2" borderId="0" xfId="2" applyFont="1" applyAlignment="1">
      <alignment horizontal="left"/>
    </xf>
    <xf numFmtId="0" fontId="4" fillId="5" borderId="0" xfId="0" applyFont="1">
      <alignment horizontal="left" vertical="center"/>
    </xf>
    <xf numFmtId="0" fontId="6" fillId="5" borderId="0" xfId="0" applyFont="1">
      <alignment horizontal="left" vertical="center"/>
    </xf>
    <xf numFmtId="0" fontId="6" fillId="5" borderId="0" xfId="0" applyFont="1" applyAlignment="1">
      <alignment wrapText="1"/>
    </xf>
    <xf numFmtId="0" fontId="7" fillId="5" borderId="0" xfId="0" applyFont="1" applyAlignment="1">
      <alignment horizontal="left"/>
    </xf>
    <xf numFmtId="0" fontId="8" fillId="7" borderId="0" xfId="3" applyFont="1" applyFill="1" applyAlignment="1">
      <alignment horizontal="left" vertical="center"/>
    </xf>
    <xf numFmtId="2" fontId="4" fillId="3" borderId="4" xfId="0" applyNumberFormat="1" applyFont="1" applyFill="1" applyBorder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0" xfId="4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2" xfId="4" applyNumberFormat="1" applyFont="1" applyFill="1" applyBorder="1" applyAlignment="1">
      <alignment horizontal="center" vertical="center"/>
    </xf>
    <xf numFmtId="0" fontId="4" fillId="7" borderId="0" xfId="0" applyFont="1" applyFill="1">
      <alignment horizontal="left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left" vertical="center"/>
    </xf>
    <xf numFmtId="1" fontId="4" fillId="5" borderId="0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165" fontId="4" fillId="5" borderId="0" xfId="0" applyNumberFormat="1" applyFont="1" applyFill="1" applyBorder="1" applyAlignment="1">
      <alignment horizontal="center" vertical="center"/>
    </xf>
    <xf numFmtId="0" fontId="4" fillId="5" borderId="0" xfId="0" applyFont="1" applyAlignment="1">
      <alignment horizontal="left" vertical="center"/>
    </xf>
    <xf numFmtId="1" fontId="4" fillId="5" borderId="0" xfId="0" applyNumberFormat="1" applyFont="1" applyAlignment="1">
      <alignment horizontal="center" vertical="center"/>
    </xf>
    <xf numFmtId="0" fontId="4" fillId="5" borderId="0" xfId="0" applyFont="1" applyAlignment="1">
      <alignment horizontal="center" vertical="center"/>
    </xf>
    <xf numFmtId="165" fontId="4" fillId="5" borderId="0" xfId="0" applyNumberFormat="1" applyFont="1" applyAlignment="1">
      <alignment horizontal="center" vertical="center"/>
    </xf>
    <xf numFmtId="0" fontId="4" fillId="5" borderId="0" xfId="0" applyFont="1" applyAlignment="1">
      <alignment horizontal="left"/>
    </xf>
    <xf numFmtId="0" fontId="4" fillId="5" borderId="0" xfId="0" applyFont="1" applyAlignment="1">
      <alignment horizontal="right" vertical="center"/>
    </xf>
    <xf numFmtId="0" fontId="4" fillId="5" borderId="0" xfId="0" applyFont="1" applyAlignment="1">
      <alignment horizontal="left" vertical="center" wrapText="1"/>
    </xf>
    <xf numFmtId="18" fontId="9" fillId="7" borderId="0" xfId="5" applyNumberFormat="1" applyFont="1" applyFill="1" applyAlignment="1"/>
    <xf numFmtId="9" fontId="9" fillId="7" borderId="0" xfId="5" applyNumberFormat="1" applyFont="1" applyFill="1" applyAlignment="1">
      <alignment horizontal="left" vertical="top"/>
    </xf>
    <xf numFmtId="0" fontId="9" fillId="5" borderId="0" xfId="5" applyFont="1" applyFill="1" applyAlignment="1">
      <alignment horizontal="left" vertical="center"/>
    </xf>
    <xf numFmtId="0" fontId="10" fillId="2" borderId="0" xfId="0" applyFont="1" applyFill="1">
      <alignment horizontal="left" vertical="center"/>
    </xf>
    <xf numFmtId="0" fontId="10" fillId="5" borderId="0" xfId="0" applyFo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0" fillId="5" borderId="0" xfId="0" applyFont="1" applyAlignment="1">
      <alignment wrapText="1"/>
    </xf>
    <xf numFmtId="0" fontId="9" fillId="5" borderId="0" xfId="0" applyFont="1" applyAlignment="1">
      <alignment horizontal="right" wrapText="1"/>
    </xf>
    <xf numFmtId="0" fontId="6" fillId="3" borderId="0" xfId="3" applyFont="1" applyFill="1" applyAlignment="1">
      <alignment horizontal="right" vertical="center"/>
    </xf>
    <xf numFmtId="0" fontId="8" fillId="5" borderId="0" xfId="3" applyFont="1" applyFill="1" applyAlignment="1">
      <alignment horizontal="left" vertical="center"/>
    </xf>
    <xf numFmtId="0" fontId="10" fillId="5" borderId="3" xfId="0" applyFont="1" applyBorder="1" applyAlignment="1">
      <alignment vertical="center" wrapText="1"/>
    </xf>
    <xf numFmtId="0" fontId="10" fillId="5" borderId="1" xfId="0" applyFont="1" applyBorder="1" applyAlignment="1">
      <alignment vertical="center" wrapText="1"/>
    </xf>
    <xf numFmtId="0" fontId="11" fillId="2" borderId="0" xfId="1" applyAlignment="1">
      <alignment horizontal="left"/>
    </xf>
    <xf numFmtId="0" fontId="11" fillId="2" borderId="0" xfId="1" applyAlignment="1">
      <alignment horizontal="left" vertical="center"/>
    </xf>
    <xf numFmtId="0" fontId="12" fillId="7" borderId="0" xfId="3" applyFill="1" applyAlignment="1"/>
    <xf numFmtId="2" fontId="0" fillId="5" borderId="0" xfId="0" applyNumberFormat="1" applyFont="1">
      <alignment horizontal="left" vertical="center"/>
    </xf>
    <xf numFmtId="0" fontId="12" fillId="7" borderId="0" xfId="3" applyFill="1" applyAlignment="1">
      <alignment horizontal="left"/>
    </xf>
    <xf numFmtId="0" fontId="12" fillId="5" borderId="0" xfId="3" applyFill="1" applyAlignment="1">
      <alignment horizontal="left" vertical="center"/>
    </xf>
    <xf numFmtId="0" fontId="12" fillId="7" borderId="0" xfId="3" applyFill="1" applyAlignment="1">
      <alignment horizontal="left" vertical="center"/>
    </xf>
    <xf numFmtId="0" fontId="12" fillId="5" borderId="0" xfId="3" applyFill="1" applyAlignment="1">
      <alignment horizontal="left"/>
    </xf>
    <xf numFmtId="0" fontId="1" fillId="2" borderId="0" xfId="2" applyAlignment="1">
      <alignment horizontal="left"/>
    </xf>
    <xf numFmtId="18" fontId="3" fillId="7" borderId="0" xfId="5" applyNumberFormat="1" applyFill="1">
      <alignment vertical="center"/>
    </xf>
    <xf numFmtId="0" fontId="3" fillId="7" borderId="0" xfId="5" applyFill="1">
      <alignment vertical="center"/>
    </xf>
    <xf numFmtId="0" fontId="3" fillId="5" borderId="0" xfId="5" applyFill="1">
      <alignment vertical="center"/>
    </xf>
    <xf numFmtId="0" fontId="0" fillId="2" borderId="0" xfId="0" applyFont="1" applyFill="1">
      <alignment horizontal="left" vertical="center"/>
    </xf>
    <xf numFmtId="0" fontId="0" fillId="5" borderId="1" xfId="0" applyFont="1" applyBorder="1" applyAlignment="1">
      <alignment vertical="center" wrapText="1"/>
    </xf>
    <xf numFmtId="0" fontId="0" fillId="5" borderId="0" xfId="0" applyFont="1" applyAlignment="1">
      <alignment horizontal="left"/>
    </xf>
    <xf numFmtId="0" fontId="12" fillId="6" borderId="0" xfId="3" applyFill="1" applyBorder="1" applyAlignment="1">
      <alignment horizontal="left"/>
    </xf>
    <xf numFmtId="0" fontId="12" fillId="6" borderId="0" xfId="3" applyFill="1" applyBorder="1" applyAlignment="1">
      <alignment horizontal="center" wrapText="1"/>
    </xf>
    <xf numFmtId="0" fontId="12" fillId="6" borderId="0" xfId="3" applyFill="1" applyBorder="1" applyAlignment="1">
      <alignment horizontal="center"/>
    </xf>
    <xf numFmtId="164" fontId="9" fillId="7" borderId="0" xfId="5" applyNumberFormat="1" applyFont="1" applyFill="1" applyAlignment="1">
      <alignment horizontal="left" vertical="top"/>
    </xf>
    <xf numFmtId="166" fontId="12" fillId="7" borderId="0" xfId="3" applyNumberFormat="1" applyFill="1" applyAlignment="1">
      <alignment vertical="center"/>
    </xf>
    <xf numFmtId="166" fontId="4" fillId="5" borderId="0" xfId="0" applyNumberFormat="1" applyFont="1" applyAlignment="1">
      <alignment horizontal="right" vertical="center"/>
    </xf>
    <xf numFmtId="166" fontId="4" fillId="5" borderId="0" xfId="0" applyNumberFormat="1" applyFont="1">
      <alignment horizontal="left" vertical="center"/>
    </xf>
    <xf numFmtId="166" fontId="4" fillId="5" borderId="0" xfId="0" applyNumberFormat="1" applyFont="1" applyAlignment="1">
      <alignment vertical="center"/>
    </xf>
    <xf numFmtId="20" fontId="3" fillId="7" borderId="0" xfId="5" applyNumberFormat="1" applyFill="1">
      <alignment vertical="center"/>
    </xf>
    <xf numFmtId="0" fontId="16" fillId="5" borderId="3" xfId="0" applyFont="1" applyBorder="1" applyAlignment="1">
      <alignment vertical="center" wrapText="1"/>
    </xf>
    <xf numFmtId="0" fontId="16" fillId="5" borderId="1" xfId="0" applyFont="1" applyBorder="1" applyAlignment="1">
      <alignment vertical="center" wrapText="1"/>
    </xf>
    <xf numFmtId="0" fontId="10" fillId="5" borderId="3" xfId="0" applyFont="1" applyBorder="1" applyAlignment="1">
      <alignment horizontal="center" vertical="center" wrapText="1"/>
    </xf>
    <xf numFmtId="0" fontId="10" fillId="5" borderId="1" xfId="0" applyFont="1" applyBorder="1" applyAlignment="1">
      <alignment horizontal="center" vertical="center" wrapText="1"/>
    </xf>
    <xf numFmtId="0" fontId="10" fillId="8" borderId="0" xfId="0" applyFont="1" applyFill="1">
      <alignment horizontal="left" vertical="center"/>
    </xf>
    <xf numFmtId="0" fontId="10" fillId="8" borderId="0" xfId="0" applyFont="1" applyFill="1" applyAlignment="1">
      <alignment horizontal="center" vertical="center"/>
    </xf>
    <xf numFmtId="0" fontId="11" fillId="2" borderId="0" xfId="1" applyAlignment="1">
      <alignment horizontal="center" vertical="center"/>
    </xf>
    <xf numFmtId="0" fontId="11" fillId="3" borderId="0" xfId="1" applyFill="1" applyAlignment="1">
      <alignment vertical="center"/>
    </xf>
    <xf numFmtId="0" fontId="5" fillId="3" borderId="0" xfId="2" applyFont="1" applyFill="1" applyAlignment="1">
      <alignment horizontal="left"/>
    </xf>
    <xf numFmtId="0" fontId="11" fillId="3" borderId="0" xfId="1" applyFill="1" applyAlignment="1">
      <alignment horizontal="left"/>
    </xf>
    <xf numFmtId="0" fontId="10" fillId="9" borderId="0" xfId="0" applyFont="1" applyFill="1">
      <alignment horizontal="left" vertical="center"/>
    </xf>
    <xf numFmtId="0" fontId="14" fillId="9" borderId="0" xfId="0" applyFont="1" applyFill="1" applyAlignment="1">
      <alignment horizontal="center" vertical="center"/>
    </xf>
    <xf numFmtId="20" fontId="14" fillId="5" borderId="0" xfId="0" applyNumberFormat="1" applyFont="1" applyAlignment="1">
      <alignment horizontal="left" wrapText="1"/>
    </xf>
    <xf numFmtId="167" fontId="15" fillId="3" borderId="0" xfId="3" applyNumberFormat="1" applyFont="1" applyFill="1" applyAlignment="1">
      <alignment horizontal="right" vertical="center"/>
    </xf>
    <xf numFmtId="0" fontId="13" fillId="8" borderId="0" xfId="0" applyFont="1" applyFill="1" applyAlignment="1">
      <alignment horizontal="right" wrapText="1"/>
    </xf>
    <xf numFmtId="0" fontId="14" fillId="9" borderId="0" xfId="0" applyFont="1" applyFill="1" applyAlignment="1"/>
    <xf numFmtId="0" fontId="6" fillId="9" borderId="0" xfId="0" applyFont="1" applyFill="1" applyAlignment="1">
      <alignment horizontal="center"/>
    </xf>
    <xf numFmtId="0" fontId="10" fillId="5" borderId="0" xfId="0" applyFont="1" applyBorder="1">
      <alignment horizontal="left" vertical="center"/>
    </xf>
    <xf numFmtId="0" fontId="10" fillId="5" borderId="0" xfId="0" applyFont="1" applyBorder="1" applyAlignment="1">
      <alignment vertical="center" wrapText="1"/>
    </xf>
    <xf numFmtId="0" fontId="10" fillId="5" borderId="2" xfId="0" applyFont="1" applyBorder="1" applyAlignment="1">
      <alignment vertical="center" wrapText="1"/>
    </xf>
    <xf numFmtId="167" fontId="15" fillId="3" borderId="0" xfId="3" applyNumberFormat="1" applyFont="1" applyFill="1" applyAlignment="1">
      <alignment horizontal="right" vertical="center"/>
    </xf>
    <xf numFmtId="20" fontId="14" fillId="5" borderId="0" xfId="0" applyNumberFormat="1" applyFont="1" applyAlignment="1">
      <alignment horizontal="left" wrapText="1"/>
    </xf>
    <xf numFmtId="0" fontId="13" fillId="8" borderId="0" xfId="0" applyFont="1" applyFill="1" applyAlignment="1">
      <alignment horizontal="right" wrapText="1"/>
    </xf>
    <xf numFmtId="0" fontId="6" fillId="8" borderId="0" xfId="0" applyFont="1" applyFill="1" applyAlignment="1">
      <alignment horizontal="center" vertical="center" wrapText="1"/>
    </xf>
    <xf numFmtId="0" fontId="13" fillId="5" borderId="0" xfId="0" applyFont="1" applyAlignment="1">
      <alignment horizontal="right" wrapText="1"/>
    </xf>
    <xf numFmtId="9" fontId="4" fillId="4" borderId="5" xfId="0" applyNumberFormat="1" applyFont="1" applyFill="1" applyBorder="1" applyAlignment="1">
      <alignment vertical="center"/>
    </xf>
    <xf numFmtId="9" fontId="4" fillId="4" borderId="6" xfId="0" applyNumberFormat="1" applyFont="1" applyFill="1" applyBorder="1" applyAlignment="1">
      <alignment vertical="center"/>
    </xf>
  </cellXfs>
  <cellStyles count="6">
    <cellStyle name="Normal" xfId="0" builtinId="0" customBuiltin="1"/>
    <cellStyle name="Porcentagem" xfId="4" builtinId="5"/>
    <cellStyle name="Título" xfId="1" builtinId="15" customBuiltin="1"/>
    <cellStyle name="Título 1" xfId="2" builtinId="16" customBuiltin="1"/>
    <cellStyle name="Título 2" xfId="3" builtinId="17" customBuiltin="1"/>
    <cellStyle name="Título 3" xfId="5" builtinId="18" customBuiltin="1"/>
  </cellStyles>
  <dxfs count="42"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</dxf>
    <dxf>
      <alignment horizontal="left" vertical="bottom" textRotation="0" wrapText="0" indent="0" justifyLastLine="0" shrinkToFit="0" readingOrder="0"/>
    </dxf>
    <dxf>
      <font>
        <name val="Arial"/>
        <scheme val="minor"/>
      </font>
      <numFmt numFmtId="166" formatCode="&quot;R$&quot;\ #,##0"/>
      <alignment horizontal="general" vertical="center" textRotation="0" wrapText="0" indent="0" justifyLastLine="0" shrinkToFit="0" readingOrder="0"/>
    </dxf>
    <dxf>
      <font>
        <name val="Arial"/>
        <scheme val="minor"/>
      </font>
      <numFmt numFmtId="166" formatCode="&quot;R$&quot;\ #,##0"/>
      <alignment horizontal="general" vertical="center" textRotation="0" wrapText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  <alignment vertical="center" textRotation="0" indent="0" justifyLastLine="0" shrinkToFit="0" readingOrder="0"/>
    </dxf>
    <dxf>
      <font>
        <name val="Arial"/>
        <scheme val="minor"/>
      </font>
      <numFmt numFmtId="166" formatCode="&quot;R$&quot;\ #,##0"/>
      <alignment horizontal="general" vertical="center" textRotation="0" wrapText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  <alignment vertical="center" textRotation="0" indent="0" justifyLastLine="0" shrinkToFit="0" readingOrder="0"/>
    </dxf>
    <dxf>
      <numFmt numFmtId="168" formatCode="&quot;$&quot;#,##0.00"/>
    </dxf>
    <dxf>
      <font>
        <name val="Arial"/>
        <scheme val="minor"/>
      </font>
      <numFmt numFmtId="166" formatCode="&quot;R$&quot;\ #,##0"/>
      <alignment horizontal="right" vertical="center" textRotation="0" wrapText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  <alignment vertical="center" textRotation="0" indent="0" justifyLastLine="0" shrinkToFit="0" readingOrder="0"/>
    </dxf>
    <dxf>
      <font>
        <name val="Arial"/>
        <scheme val="minor"/>
      </font>
    </dxf>
    <dxf>
      <font>
        <sz val="10"/>
        <name val="Arial"/>
        <scheme val="minor"/>
      </font>
      <numFmt numFmtId="165" formatCode="0.0"/>
      <fill>
        <patternFill patternType="solid">
          <fgColor indexed="64"/>
          <bgColor theme="1" tint="0.14996795556505021"/>
        </patternFill>
      </fill>
      <alignment horizontal="center" vertical="center" textRotation="0" wrapText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b/>
        <i val="0"/>
        <color theme="0" tint="-0.34998626667073579"/>
      </font>
    </dxf>
    <dxf>
      <font>
        <b/>
        <i val="0"/>
        <color theme="0" tint="-0.34998626667073579"/>
      </font>
    </dxf>
    <dxf>
      <font>
        <color theme="0" tint="-0.34998626667073579"/>
      </font>
      <border>
        <top style="thin">
          <color theme="1"/>
        </top>
        <bottom/>
      </border>
    </dxf>
    <dxf>
      <font>
        <b val="0"/>
        <i val="0"/>
        <color theme="0" tint="-4.9989318521683403E-2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  <dxf>
      <font>
        <b/>
        <i val="0"/>
        <color theme="0" tint="-0.34998626667073579"/>
      </font>
    </dxf>
    <dxf>
      <font>
        <b/>
        <i val="0"/>
        <color theme="0" tint="-0.34998626667073579"/>
      </font>
    </dxf>
    <dxf>
      <font>
        <color theme="0" tint="-0.34998626667073579"/>
      </font>
      <border>
        <top style="thin">
          <color theme="1"/>
        </top>
        <bottom/>
      </border>
    </dxf>
    <dxf>
      <font>
        <b val="0"/>
        <i val="0"/>
        <color theme="4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</dxfs>
  <tableStyles count="2" defaultTableStyle="Estilo de tabela de gerenciador de curso universitário" defaultPivotStyle="PivotStyleLight16">
    <tableStyle name="Estilo de tabela de gerenciador de curso universitário" pivot="0" count="5" xr9:uid="{00000000-0011-0000-FFFF-FFFF00000000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</tableStyle>
    <tableStyle name="Estilo de tabela de gerenciador de curso universitário 2" pivot="0" count="5" xr9:uid="{00000000-0011-0000-FFFF-FFFF01000000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rsos" displayName="Cursos" ref="B19:H22" totalsRowShown="0" headerRowDxfId="31" dataDxfId="30">
  <autoFilter ref="B19:H22" xr:uid="{00000000-0009-0000-0100-000001000000}"/>
  <tableColumns count="7">
    <tableColumn id="1" xr3:uid="{00000000-0010-0000-0000-000001000000}" name="TÍTULO DO CURSO " dataDxfId="29"/>
    <tableColumn id="2" xr3:uid="{00000000-0010-0000-0000-000002000000}" name="CURSO #" dataDxfId="28"/>
    <tableColumn id="3" xr3:uid="{00000000-0010-0000-0000-000003000000}" name="REQUISITO" dataDxfId="27"/>
    <tableColumn id="4" xr3:uid="{00000000-0010-0000-0000-000004000000}" name="CRÉDITOS" dataDxfId="26"/>
    <tableColumn id="5" xr3:uid="{00000000-0010-0000-0000-000005000000}" name="CONCLUÍDO" dataDxfId="25"/>
    <tableColumn id="6" xr3:uid="{00000000-0010-0000-0000-000006000000}" name="NOTA" dataDxfId="24"/>
    <tableColumn id="7" xr3:uid="{00000000-0010-0000-0000-000007000000}" name="TERMO" dataDxfId="23"/>
  </tableColumns>
  <tableStyleInfo name="Estilo de tabela de gerenciador de curso universitário" showFirstColumn="0" showLastColumn="0" showRowStripes="0" showColumnStripes="0"/>
  <extLst>
    <ext xmlns:x14="http://schemas.microsoft.com/office/spreadsheetml/2009/9/main" uri="{504A1905-F514-4f6f-8877-14C23A59335A}">
      <x14:table altText="Tabela de cursos universitários" altTextSummary="Insira os detalhes específicos sobre seus cursos, incluindo título, número de curso, requisitos para graduação, número de créditos, se você concluiu ou não, nota e o semestr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RendaMensal" displayName="RendaMensal" ref="B17:C21" headerRowDxfId="22" dataDxfId="21" totalsRowDxfId="20">
  <autoFilter ref="B17:C21" xr:uid="{00000000-0009-0000-0100-000003000000}"/>
  <tableColumns count="2">
    <tableColumn id="1" xr3:uid="{00000000-0010-0000-0100-000001000000}" name="ITEM" totalsRowLabel="Total" dataDxfId="19"/>
    <tableColumn id="2" xr3:uid="{00000000-0010-0000-0100-000002000000}" name="VALOR" totalsRowFunction="sum" dataDxfId="18" totalsRowDxfId="17"/>
  </tableColumns>
  <tableStyleInfo name="Estilo de tabela de gerenciador de curso universitário 2" showFirstColumn="0" showLastColumn="0" showRowStripes="1" showColumnStripes="0"/>
  <extLst>
    <ext xmlns:x14="http://schemas.microsoft.com/office/spreadsheetml/2009/9/main" uri="{504A1905-F514-4f6f-8877-14C23A59335A}">
      <x14:table altText="Tabela de renda mensal" altTextSummary="Insira os rendimentos mensais discriminados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DespesasMensais" displayName="DespesasMensais" ref="E17:F27" totalsRowShown="0" headerRowDxfId="16" dataDxfId="15">
  <autoFilter ref="E17:F27" xr:uid="{00000000-0009-0000-0100-000004000000}"/>
  <tableColumns count="2">
    <tableColumn id="1" xr3:uid="{00000000-0010-0000-0200-000001000000}" name="ITEM" dataDxfId="14"/>
    <tableColumn id="2" xr3:uid="{00000000-0010-0000-0200-000002000000}" name="VALOR" dataDxfId="13"/>
  </tableColumns>
  <tableStyleInfo name="Estilo de tabela de gerenciador de curso universitário 2" showFirstColumn="0" showLastColumn="0" showRowStripes="1" showColumnStripes="0"/>
  <extLst>
    <ext xmlns:x14="http://schemas.microsoft.com/office/spreadsheetml/2009/9/main" uri="{504A1905-F514-4f6f-8877-14C23A59335A}">
      <x14:table altText="Tabela de despesas mensais" altTextSummary="Insira as despesas mensais discriminadas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PeríodoDasDespesas" displayName="PeríodoDasDespesas" ref="H17:J23" totalsRowShown="0" headerRowDxfId="12" dataDxfId="11">
  <autoFilter ref="H17:J23" xr:uid="{00000000-0009-0000-0100-000005000000}"/>
  <tableColumns count="3">
    <tableColumn id="1" xr3:uid="{00000000-0010-0000-0300-000001000000}" name="ITEM" dataDxfId="10"/>
    <tableColumn id="2" xr3:uid="{00000000-0010-0000-0300-000002000000}" name="VALOR" dataDxfId="9"/>
    <tableColumn id="3" xr3:uid="{00000000-0010-0000-0300-000003000000}" name="POR MÊS" dataDxfId="8">
      <calculatedColumnFormula>PeríodoDasDespesas[[#This Row],[VALOR]]/$J$15</calculatedColumnFormula>
    </tableColumn>
  </tableColumns>
  <tableStyleInfo name="Estilo de tabela de gerenciador de curso universitário 2" showFirstColumn="0" showLastColumn="0" showRowStripes="1" showColumnStripes="0"/>
  <extLst>
    <ext xmlns:x14="http://schemas.microsoft.com/office/spreadsheetml/2009/9/main" uri="{504A1905-F514-4f6f-8877-14C23A59335A}">
      <x14:table altText="Tabela de despesas do semestre" altTextSummary="Insira as despesas do semestre discriminadas e os respectivos valores. Será calculado um valor mensal para você (com base em um semestre de quatro meses)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ListaDeLivros" displayName="ListaDeLivros" ref="B9:G12" totalsRowShown="0" headerRowDxfId="7" dataDxfId="6">
  <autoFilter ref="B9:G12" xr:uid="{00000000-0009-0000-0100-000006000000}"/>
  <tableColumns count="6">
    <tableColumn id="1" xr3:uid="{00000000-0010-0000-0400-000001000000}" name="TÍTULO" dataDxfId="5"/>
    <tableColumn id="3" xr3:uid="{00000000-0010-0000-0400-000003000000}" name="AUTOR" dataDxfId="4"/>
    <tableColumn id="4" xr3:uid="{00000000-0010-0000-0400-000004000000}" name="CURSO" dataDxfId="3"/>
    <tableColumn id="5" xr3:uid="{00000000-0010-0000-0400-000005000000}" name="ONDE COMPRAR?" dataDxfId="2"/>
    <tableColumn id="6" xr3:uid="{00000000-0010-0000-0400-000006000000}" name="ISBN" dataDxfId="1"/>
    <tableColumn id="7" xr3:uid="{00000000-0010-0000-0400-000007000000}" name="ANOTAÇÕES" dataDxfId="0"/>
  </tableColumns>
  <tableStyleInfo name="Estilo de tabela de gerenciador de curso universitário" showFirstColumn="0" showLastColumn="0" showRowStripes="1" showColumnStripes="0"/>
  <extLst>
    <ext xmlns:x14="http://schemas.microsoft.com/office/spreadsheetml/2009/9/main" uri="{504A1905-F514-4f6f-8877-14C23A59335A}">
      <x14:table altText="Tabela de lista de livros" altTextSummary="Insira os seu livros universitários aqui, incluindo título, edição, autor, curso, onde o comprou, o ISBN e quaisquer observações."/>
    </ext>
  </extLst>
</table>
</file>

<file path=xl/theme/theme1.xml><?xml version="1.0" encoding="utf-8"?>
<a:theme xmlns:a="http://schemas.openxmlformats.org/drawingml/2006/main" name="Office Theme">
  <a:themeElements>
    <a:clrScheme name="College course manager">
      <a:dk1>
        <a:sysClr val="windowText" lastClr="000000"/>
      </a:dk1>
      <a:lt1>
        <a:sysClr val="window" lastClr="FFFFFF"/>
      </a:lt1>
      <a:dk2>
        <a:srgbClr val="1A1715"/>
      </a:dk2>
      <a:lt2>
        <a:srgbClr val="FCFCFB"/>
      </a:lt2>
      <a:accent1>
        <a:srgbClr val="38C8CC"/>
      </a:accent1>
      <a:accent2>
        <a:srgbClr val="F6717A"/>
      </a:accent2>
      <a:accent3>
        <a:srgbClr val="80CA6F"/>
      </a:accent3>
      <a:accent4>
        <a:srgbClr val="F6CF6B"/>
      </a:accent4>
      <a:accent5>
        <a:srgbClr val="FFA957"/>
      </a:accent5>
      <a:accent6>
        <a:srgbClr val="A37CB2"/>
      </a:accent6>
      <a:hlink>
        <a:srgbClr val="38C8CC"/>
      </a:hlink>
      <a:folHlink>
        <a:srgbClr val="A37CB2"/>
      </a:folHlink>
    </a:clrScheme>
    <a:fontScheme name="College course manager2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 /><Relationship Id="rId2" Type="http://schemas.openxmlformats.org/officeDocument/2006/relationships/table" Target="../tables/table2.xml" /><Relationship Id="rId1" Type="http://schemas.openxmlformats.org/officeDocument/2006/relationships/printerSettings" Target="../printerSettings/printerSettings3.bin" /><Relationship Id="rId4" Type="http://schemas.openxmlformats.org/officeDocument/2006/relationships/table" Target="../tables/table4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 /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 tint="0.14999847407452621"/>
    <pageSetUpPr autoPageBreaks="0" fitToPage="1"/>
  </sheetPr>
  <dimension ref="A1:K78"/>
  <sheetViews>
    <sheetView showGridLines="0" tabSelected="1" topLeftCell="A17" zoomScale="125" zoomScaleNormal="125" workbookViewId="0">
      <selection activeCell="H40" sqref="H40"/>
    </sheetView>
  </sheetViews>
  <sheetFormatPr defaultColWidth="9.13671875" defaultRowHeight="31.5" customHeight="1" x14ac:dyDescent="0.15"/>
  <cols>
    <col min="1" max="1" width="3.4453125" style="34" customWidth="1"/>
    <col min="2" max="2" width="9.13671875" style="34" customWidth="1"/>
    <col min="3" max="3" width="4.4921875" style="33" customWidth="1"/>
    <col min="4" max="10" width="22.17578125" style="33" customWidth="1"/>
    <col min="11" max="11" width="3.59375" style="33" customWidth="1"/>
    <col min="12" max="16384" width="9.13671875" style="33"/>
  </cols>
  <sheetData>
    <row r="1" spans="1:11" s="32" customFormat="1" ht="6" customHeight="1" x14ac:dyDescent="0.15">
      <c r="A1" s="34"/>
      <c r="B1" s="34"/>
      <c r="K1" s="53" t="s">
        <v>0</v>
      </c>
    </row>
    <row r="2" spans="1:11" s="32" customFormat="1" ht="14.25" x14ac:dyDescent="0.15">
      <c r="A2" s="73"/>
      <c r="B2" s="73"/>
    </row>
    <row r="3" spans="1:11" s="42" customFormat="1" ht="31.5" customHeight="1" x14ac:dyDescent="0.4">
      <c r="A3" s="74"/>
      <c r="B3" s="72" t="s">
        <v>105</v>
      </c>
      <c r="C3" s="71"/>
      <c r="D3" s="71"/>
      <c r="E3" s="71"/>
      <c r="F3" s="71"/>
      <c r="G3" s="71" t="s">
        <v>75</v>
      </c>
      <c r="H3" s="71"/>
    </row>
    <row r="4" spans="1:11" s="32" customFormat="1" ht="6" customHeight="1" x14ac:dyDescent="0.15">
      <c r="A4" s="34"/>
      <c r="B4" s="34"/>
    </row>
    <row r="5" spans="1:11" ht="6" customHeight="1" x14ac:dyDescent="0.15">
      <c r="C5" s="75"/>
      <c r="D5" s="69"/>
      <c r="E5" s="69"/>
      <c r="F5" s="69"/>
      <c r="G5" s="69"/>
      <c r="H5" s="69"/>
      <c r="I5" s="87"/>
      <c r="J5" s="87"/>
    </row>
    <row r="6" spans="1:11" ht="33" customHeight="1" x14ac:dyDescent="0.15">
      <c r="C6" s="75"/>
      <c r="D6" s="76" t="s">
        <v>76</v>
      </c>
      <c r="E6" s="70"/>
      <c r="F6" s="70"/>
      <c r="G6" s="88" t="s">
        <v>77</v>
      </c>
      <c r="H6" s="88"/>
      <c r="I6" s="87"/>
      <c r="J6" s="87"/>
    </row>
    <row r="7" spans="1:11" ht="27.75" x14ac:dyDescent="0.3">
      <c r="C7" s="35"/>
      <c r="D7" s="86" t="s">
        <v>78</v>
      </c>
      <c r="E7" s="86"/>
      <c r="F7" s="35"/>
      <c r="G7" s="36"/>
      <c r="H7" s="7"/>
    </row>
    <row r="8" spans="1:11" ht="12.75" x14ac:dyDescent="0.15"/>
    <row r="9" spans="1:11" ht="33" customHeight="1" x14ac:dyDescent="0.15">
      <c r="A9" s="37"/>
      <c r="B9" s="37"/>
      <c r="C9" s="38"/>
      <c r="D9" s="38" t="s">
        <v>79</v>
      </c>
      <c r="E9" s="38" t="s">
        <v>76</v>
      </c>
      <c r="F9" s="38"/>
      <c r="G9" s="38" t="s">
        <v>80</v>
      </c>
      <c r="H9" s="38" t="s">
        <v>81</v>
      </c>
      <c r="I9" s="38" t="s">
        <v>82</v>
      </c>
      <c r="J9" s="38"/>
    </row>
    <row r="10" spans="1:11" ht="31.5" customHeight="1" x14ac:dyDescent="0.15">
      <c r="A10" s="85"/>
      <c r="B10" s="85"/>
      <c r="D10" s="65" t="s">
        <v>83</v>
      </c>
      <c r="E10" s="39" t="s">
        <v>91</v>
      </c>
      <c r="F10" s="39"/>
      <c r="G10" s="39" t="s">
        <v>99</v>
      </c>
      <c r="H10" s="67">
        <v>15</v>
      </c>
      <c r="I10" s="39" t="s">
        <v>103</v>
      </c>
      <c r="J10" s="39"/>
    </row>
    <row r="11" spans="1:11" ht="31.5" customHeight="1" x14ac:dyDescent="0.15">
      <c r="A11" s="85" t="e">
        <f>HoraDeInício+TIME(0,(ROW(B2)-1)*HorárioDeIntervalo,0)</f>
        <v>#VALUE!</v>
      </c>
      <c r="B11" s="85"/>
      <c r="D11" s="66" t="s">
        <v>84</v>
      </c>
      <c r="E11" s="40" t="s">
        <v>92</v>
      </c>
      <c r="F11" s="40"/>
      <c r="G11" s="40" t="s">
        <v>99</v>
      </c>
      <c r="H11" s="68">
        <v>30</v>
      </c>
      <c r="I11" s="40" t="s">
        <v>104</v>
      </c>
      <c r="J11" s="40"/>
    </row>
    <row r="12" spans="1:11" ht="31.5" customHeight="1" x14ac:dyDescent="0.15">
      <c r="A12" s="85" t="e">
        <f>HoraDeInício+TIME(0,(ROW(B3)-1)*HorárioDeIntervalo,0)</f>
        <v>#VALUE!</v>
      </c>
      <c r="B12" s="85"/>
      <c r="D12" s="66" t="s">
        <v>85</v>
      </c>
      <c r="E12" s="40" t="s">
        <v>93</v>
      </c>
      <c r="F12" s="40"/>
      <c r="G12" s="54" t="s">
        <v>99</v>
      </c>
      <c r="H12" s="68">
        <v>20</v>
      </c>
      <c r="I12" s="40" t="s">
        <v>104</v>
      </c>
      <c r="J12" s="40"/>
    </row>
    <row r="13" spans="1:11" ht="31.5" customHeight="1" x14ac:dyDescent="0.15">
      <c r="A13" s="85" t="e">
        <f>HoraDeInício+TIME(0,(ROW(B4)-1)*HorárioDeIntervalo,0)</f>
        <v>#VALUE!</v>
      </c>
      <c r="B13" s="85"/>
      <c r="D13" s="66" t="s">
        <v>86</v>
      </c>
      <c r="E13" s="40" t="s">
        <v>94</v>
      </c>
      <c r="F13" s="40"/>
      <c r="G13" s="40" t="s">
        <v>99</v>
      </c>
      <c r="H13" s="68">
        <v>20</v>
      </c>
      <c r="I13" s="40" t="s">
        <v>104</v>
      </c>
      <c r="J13" s="40"/>
    </row>
    <row r="14" spans="1:11" ht="31.5" customHeight="1" x14ac:dyDescent="0.15">
      <c r="A14" s="85"/>
      <c r="B14" s="85"/>
      <c r="D14" s="66" t="s">
        <v>87</v>
      </c>
      <c r="E14" s="40" t="s">
        <v>95</v>
      </c>
      <c r="F14" s="40"/>
      <c r="G14" s="40" t="s">
        <v>99</v>
      </c>
      <c r="H14" s="68">
        <v>25</v>
      </c>
      <c r="I14" s="40" t="s">
        <v>104</v>
      </c>
      <c r="J14" s="40"/>
    </row>
    <row r="15" spans="1:11" ht="31.5" customHeight="1" x14ac:dyDescent="0.15">
      <c r="A15" s="85" t="e">
        <f>HoraDeInício+TIME(0,(ROW(B6)-1)*HorárioDeIntervalo,0)</f>
        <v>#VALUE!</v>
      </c>
      <c r="B15" s="85"/>
      <c r="D15" s="66" t="s">
        <v>88</v>
      </c>
      <c r="E15" s="40" t="s">
        <v>96</v>
      </c>
      <c r="F15" s="40"/>
      <c r="G15" s="40" t="s">
        <v>100</v>
      </c>
      <c r="H15" s="40"/>
      <c r="I15" s="40" t="s">
        <v>104</v>
      </c>
      <c r="J15" s="40"/>
    </row>
    <row r="16" spans="1:11" ht="31.5" customHeight="1" x14ac:dyDescent="0.15">
      <c r="A16" s="85" t="e">
        <f>HoraDeInício+TIME(0,(ROW(B7)-1)*HorárioDeIntervalo,0)</f>
        <v>#VALUE!</v>
      </c>
      <c r="B16" s="85"/>
      <c r="D16" s="66" t="s">
        <v>89</v>
      </c>
      <c r="E16" s="40" t="s">
        <v>97</v>
      </c>
      <c r="F16" s="40"/>
      <c r="G16" s="40" t="s">
        <v>101</v>
      </c>
      <c r="H16" s="40"/>
      <c r="I16" s="40" t="s">
        <v>104</v>
      </c>
      <c r="J16" s="40"/>
    </row>
    <row r="17" spans="1:11" ht="31.5" customHeight="1" x14ac:dyDescent="0.15">
      <c r="A17" s="85" t="e">
        <f>HoraDeInício+TIME(0,(ROW(B8)-1)*HorárioDeIntervalo,0)</f>
        <v>#VALUE!</v>
      </c>
      <c r="B17" s="85"/>
      <c r="D17" s="66" t="s">
        <v>90</v>
      </c>
      <c r="E17" s="40" t="s">
        <v>98</v>
      </c>
      <c r="F17" s="40"/>
      <c r="G17" s="40" t="s">
        <v>102</v>
      </c>
      <c r="H17" s="40"/>
      <c r="I17" s="40" t="s">
        <v>104</v>
      </c>
      <c r="J17" s="40"/>
    </row>
    <row r="18" spans="1:11" ht="31.5" customHeight="1" x14ac:dyDescent="0.15">
      <c r="A18" s="85" t="e">
        <f>HoraDeInício+TIME(0,(ROW(B9)-1)*HorárioDeIntervalo,0)</f>
        <v>#VALUE!</v>
      </c>
      <c r="B18" s="85"/>
      <c r="D18" s="84"/>
      <c r="E18" s="84"/>
      <c r="F18" s="84"/>
      <c r="G18" s="84"/>
      <c r="H18" s="84"/>
      <c r="I18" s="84"/>
      <c r="J18" s="84"/>
    </row>
    <row r="19" spans="1:11" ht="31.5" customHeight="1" x14ac:dyDescent="0.15">
      <c r="A19" s="85" t="e">
        <f t="shared" ref="A19:A33" si="0">HoraDeInício+TIME(0,(ROW(B10)-1)*HorárioDeIntervalo,0)</f>
        <v>#VALUE!</v>
      </c>
      <c r="B19" s="85"/>
      <c r="C19" s="82"/>
      <c r="D19" s="83"/>
      <c r="E19" s="83"/>
      <c r="F19" s="83"/>
      <c r="G19" s="83"/>
      <c r="H19" s="83"/>
      <c r="I19" s="83"/>
      <c r="J19" s="83"/>
      <c r="K19" s="82"/>
    </row>
    <row r="20" spans="1:11" ht="31.5" customHeight="1" x14ac:dyDescent="0.15">
      <c r="A20" s="85" t="e">
        <f t="shared" si="0"/>
        <v>#VALUE!</v>
      </c>
      <c r="B20" s="85"/>
      <c r="C20" s="32"/>
      <c r="D20" s="32"/>
      <c r="E20" s="32"/>
      <c r="F20" s="32"/>
      <c r="G20" s="32"/>
      <c r="H20" s="32"/>
      <c r="I20" s="32"/>
      <c r="J20" s="32"/>
      <c r="K20" s="82"/>
    </row>
    <row r="21" spans="1:11" ht="31.5" customHeight="1" x14ac:dyDescent="0.15">
      <c r="A21" s="85" t="e">
        <f t="shared" si="0"/>
        <v>#VALUE!</v>
      </c>
      <c r="B21" s="85"/>
      <c r="C21" s="71"/>
      <c r="D21" s="71" t="s">
        <v>74</v>
      </c>
      <c r="E21" s="71"/>
      <c r="F21" s="71"/>
      <c r="G21" s="71" t="s">
        <v>128</v>
      </c>
      <c r="H21" s="71"/>
      <c r="I21" s="42"/>
      <c r="J21" s="42"/>
      <c r="K21" s="82"/>
    </row>
    <row r="22" spans="1:11" ht="31.5" customHeight="1" x14ac:dyDescent="0.15">
      <c r="A22" s="85" t="e">
        <f t="shared" si="0"/>
        <v>#VALUE!</v>
      </c>
      <c r="B22" s="85"/>
      <c r="C22" s="32"/>
      <c r="D22" s="32"/>
      <c r="E22" s="32"/>
      <c r="F22" s="32"/>
      <c r="G22" s="32"/>
      <c r="H22" s="32"/>
      <c r="I22" s="32"/>
      <c r="J22" s="32"/>
      <c r="K22" s="82"/>
    </row>
    <row r="23" spans="1:11" ht="31.5" customHeight="1" x14ac:dyDescent="0.5">
      <c r="A23" s="85" t="e">
        <f t="shared" si="0"/>
        <v>#VALUE!</v>
      </c>
      <c r="B23" s="85"/>
      <c r="C23" s="75"/>
      <c r="D23" s="80" t="s">
        <v>76</v>
      </c>
      <c r="E23" s="75"/>
      <c r="F23" s="75"/>
      <c r="G23" s="81" t="s">
        <v>127</v>
      </c>
      <c r="H23" s="75"/>
      <c r="I23" s="79"/>
      <c r="J23" s="79"/>
      <c r="K23" s="82"/>
    </row>
    <row r="24" spans="1:11" ht="31.5" customHeight="1" x14ac:dyDescent="0.3">
      <c r="A24" s="85" t="e">
        <f t="shared" si="0"/>
        <v>#VALUE!</v>
      </c>
      <c r="B24" s="85"/>
      <c r="C24" s="35"/>
      <c r="D24" s="77" t="s">
        <v>78</v>
      </c>
      <c r="E24" s="83"/>
      <c r="F24" s="35"/>
      <c r="G24" s="36"/>
      <c r="H24" s="7"/>
    </row>
    <row r="25" spans="1:11" ht="31.5" customHeight="1" x14ac:dyDescent="0.15">
      <c r="A25" s="85" t="e">
        <f t="shared" si="0"/>
        <v>#VALUE!</v>
      </c>
      <c r="B25" s="85"/>
    </row>
    <row r="26" spans="1:11" ht="31.5" customHeight="1" x14ac:dyDescent="0.15">
      <c r="A26" s="85" t="e">
        <f t="shared" si="0"/>
        <v>#VALUE!</v>
      </c>
      <c r="B26" s="85"/>
      <c r="C26" s="38"/>
      <c r="D26" s="38" t="s">
        <v>79</v>
      </c>
      <c r="E26" s="38" t="s">
        <v>76</v>
      </c>
      <c r="F26" s="38"/>
      <c r="G26" s="38" t="s">
        <v>80</v>
      </c>
      <c r="H26" s="38" t="s">
        <v>81</v>
      </c>
      <c r="I26" s="38" t="s">
        <v>82</v>
      </c>
      <c r="J26" s="38"/>
    </row>
    <row r="27" spans="1:11" ht="31.5" customHeight="1" x14ac:dyDescent="0.15">
      <c r="A27" s="85" t="e">
        <f t="shared" si="0"/>
        <v>#VALUE!</v>
      </c>
      <c r="B27" s="85"/>
      <c r="D27" s="65" t="s">
        <v>106</v>
      </c>
      <c r="E27" s="39" t="s">
        <v>114</v>
      </c>
      <c r="F27" s="39"/>
      <c r="G27" s="39" t="s">
        <v>99</v>
      </c>
      <c r="H27" s="67">
        <v>15</v>
      </c>
      <c r="I27" s="39" t="s">
        <v>124</v>
      </c>
      <c r="J27" s="39"/>
    </row>
    <row r="28" spans="1:11" ht="31.5" customHeight="1" x14ac:dyDescent="0.15">
      <c r="A28" s="85" t="e">
        <f t="shared" si="0"/>
        <v>#VALUE!</v>
      </c>
      <c r="B28" s="85"/>
      <c r="D28" s="66" t="s">
        <v>107</v>
      </c>
      <c r="E28" s="40" t="s">
        <v>115</v>
      </c>
      <c r="F28" s="40"/>
      <c r="G28" s="40" t="s">
        <v>99</v>
      </c>
      <c r="H28" s="68">
        <v>50</v>
      </c>
      <c r="I28" s="40" t="s">
        <v>104</v>
      </c>
      <c r="J28" s="40"/>
    </row>
    <row r="29" spans="1:11" ht="31.5" customHeight="1" x14ac:dyDescent="0.15">
      <c r="A29" s="85" t="e">
        <f t="shared" si="0"/>
        <v>#VALUE!</v>
      </c>
      <c r="B29" s="85"/>
      <c r="D29" s="66" t="s">
        <v>108</v>
      </c>
      <c r="E29" s="40" t="s">
        <v>117</v>
      </c>
      <c r="F29" s="40"/>
      <c r="G29" s="54" t="s">
        <v>100</v>
      </c>
      <c r="H29" s="68"/>
      <c r="I29" s="40" t="s">
        <v>104</v>
      </c>
      <c r="J29" s="40"/>
    </row>
    <row r="30" spans="1:11" ht="31.5" customHeight="1" x14ac:dyDescent="0.15">
      <c r="A30" s="85" t="e">
        <f t="shared" si="0"/>
        <v>#VALUE!</v>
      </c>
      <c r="B30" s="85"/>
      <c r="D30" s="66" t="s">
        <v>109</v>
      </c>
      <c r="E30" s="40" t="s">
        <v>116</v>
      </c>
      <c r="F30" s="40"/>
      <c r="G30" s="40" t="s">
        <v>101</v>
      </c>
      <c r="H30" s="68"/>
      <c r="I30" s="40" t="s">
        <v>104</v>
      </c>
      <c r="J30" s="40"/>
    </row>
    <row r="31" spans="1:11" ht="31.5" customHeight="1" x14ac:dyDescent="0.15">
      <c r="A31" s="85" t="e">
        <f t="shared" si="0"/>
        <v>#VALUE!</v>
      </c>
      <c r="B31" s="85"/>
      <c r="D31" s="66" t="s">
        <v>110</v>
      </c>
      <c r="E31" s="40" t="s">
        <v>119</v>
      </c>
      <c r="F31" s="40"/>
      <c r="G31" s="40" t="s">
        <v>99</v>
      </c>
      <c r="H31" s="68">
        <v>15</v>
      </c>
      <c r="I31" s="40" t="s">
        <v>104</v>
      </c>
      <c r="J31" s="40"/>
    </row>
    <row r="32" spans="1:11" ht="31.5" customHeight="1" x14ac:dyDescent="0.15">
      <c r="A32" s="85" t="e">
        <f t="shared" si="0"/>
        <v>#VALUE!</v>
      </c>
      <c r="B32" s="85"/>
      <c r="D32" s="66" t="s">
        <v>111</v>
      </c>
      <c r="E32" s="40" t="s">
        <v>118</v>
      </c>
      <c r="F32" s="40"/>
      <c r="G32" s="40" t="s">
        <v>99</v>
      </c>
      <c r="H32" s="68">
        <v>20</v>
      </c>
      <c r="I32" s="40" t="s">
        <v>104</v>
      </c>
      <c r="J32" s="40"/>
    </row>
    <row r="33" spans="1:11" ht="31.5" customHeight="1" x14ac:dyDescent="0.15">
      <c r="A33" s="85" t="e">
        <f t="shared" si="0"/>
        <v>#VALUE!</v>
      </c>
      <c r="B33" s="85"/>
      <c r="D33" s="66" t="s">
        <v>112</v>
      </c>
      <c r="E33" s="40" t="s">
        <v>120</v>
      </c>
      <c r="F33" s="40"/>
      <c r="G33" s="40" t="s">
        <v>99</v>
      </c>
      <c r="H33" s="68">
        <v>30</v>
      </c>
      <c r="I33" s="40" t="s">
        <v>126</v>
      </c>
      <c r="J33" s="40"/>
    </row>
    <row r="34" spans="1:11" ht="31.5" customHeight="1" x14ac:dyDescent="0.15">
      <c r="D34" s="66" t="s">
        <v>113</v>
      </c>
      <c r="E34" s="40" t="s">
        <v>121</v>
      </c>
      <c r="F34" s="40"/>
      <c r="G34" s="40" t="s">
        <v>99</v>
      </c>
      <c r="H34" s="68">
        <v>55</v>
      </c>
      <c r="I34" s="40" t="s">
        <v>125</v>
      </c>
      <c r="J34" s="40"/>
    </row>
    <row r="35" spans="1:11" ht="31.5" customHeight="1" x14ac:dyDescent="0.15">
      <c r="D35" s="66" t="s">
        <v>122</v>
      </c>
      <c r="E35" s="40" t="s">
        <v>123</v>
      </c>
      <c r="F35" s="40"/>
      <c r="G35" s="40" t="s">
        <v>99</v>
      </c>
      <c r="H35" s="68">
        <v>20</v>
      </c>
      <c r="I35" s="40" t="s">
        <v>125</v>
      </c>
      <c r="J35" s="40"/>
    </row>
    <row r="36" spans="1:11" ht="31.5" customHeight="1" x14ac:dyDescent="0.15">
      <c r="D36" s="40"/>
      <c r="E36" s="40"/>
      <c r="F36" s="40"/>
      <c r="G36" s="40"/>
      <c r="H36" s="40"/>
      <c r="I36" s="40"/>
      <c r="J36" s="40"/>
    </row>
    <row r="37" spans="1:11" ht="31.5" customHeight="1" x14ac:dyDescent="0.15">
      <c r="D37" s="84"/>
      <c r="E37" s="84"/>
      <c r="F37" s="84"/>
      <c r="G37" s="84"/>
      <c r="H37" s="84"/>
      <c r="I37" s="84"/>
      <c r="J37" s="84"/>
    </row>
    <row r="38" spans="1:11" ht="31.5" customHeight="1" x14ac:dyDescent="0.15">
      <c r="D38" s="83"/>
      <c r="E38" s="83"/>
      <c r="F38" s="83"/>
      <c r="G38" s="83"/>
      <c r="H38" s="83"/>
      <c r="I38" s="83"/>
      <c r="J38" s="83"/>
      <c r="K38" s="82"/>
    </row>
    <row r="39" spans="1:11" ht="31.5" customHeight="1" x14ac:dyDescent="0.15">
      <c r="A39" s="73"/>
      <c r="B39" s="73"/>
      <c r="D39" s="83"/>
      <c r="E39" s="83"/>
      <c r="F39" s="83"/>
      <c r="G39" s="83"/>
      <c r="H39" s="83"/>
      <c r="I39" s="83"/>
      <c r="J39" s="83"/>
      <c r="K39" s="82"/>
    </row>
    <row r="40" spans="1:11" ht="31.5" customHeight="1" x14ac:dyDescent="0.4">
      <c r="A40" s="74"/>
      <c r="B40" s="72" t="s">
        <v>105</v>
      </c>
      <c r="C40" s="32"/>
      <c r="D40" s="32"/>
      <c r="E40" s="32"/>
      <c r="F40" s="32"/>
      <c r="G40" s="32"/>
      <c r="H40" s="32"/>
      <c r="I40" s="32"/>
      <c r="J40" s="32"/>
      <c r="K40" s="82"/>
    </row>
    <row r="41" spans="1:11" ht="31.5" customHeight="1" x14ac:dyDescent="0.15">
      <c r="C41" s="71"/>
      <c r="D41" s="71" t="s">
        <v>74</v>
      </c>
      <c r="E41" s="71"/>
      <c r="F41" s="71"/>
      <c r="G41" s="71" t="s">
        <v>128</v>
      </c>
      <c r="H41" s="71"/>
      <c r="I41" s="42"/>
      <c r="J41" s="42"/>
      <c r="K41" s="82"/>
    </row>
    <row r="42" spans="1:11" ht="31.5" customHeight="1" x14ac:dyDescent="0.15">
      <c r="C42" s="32"/>
      <c r="D42" s="32"/>
      <c r="E42" s="32"/>
      <c r="F42" s="32"/>
      <c r="G42" s="32"/>
      <c r="H42" s="32"/>
      <c r="I42" s="32"/>
      <c r="J42" s="32"/>
      <c r="K42" s="82"/>
    </row>
    <row r="43" spans="1:11" ht="31.5" customHeight="1" x14ac:dyDescent="0.5">
      <c r="C43" s="75"/>
      <c r="D43" s="80" t="s">
        <v>76</v>
      </c>
      <c r="E43" s="75"/>
      <c r="F43" s="75"/>
      <c r="G43" s="81" t="s">
        <v>127</v>
      </c>
      <c r="H43" s="75"/>
      <c r="I43" s="79"/>
      <c r="J43" s="79"/>
      <c r="K43" s="82"/>
    </row>
    <row r="44" spans="1:11" ht="31.5" customHeight="1" x14ac:dyDescent="0.3">
      <c r="C44" s="35"/>
      <c r="D44" s="77" t="s">
        <v>78</v>
      </c>
      <c r="E44" s="83"/>
      <c r="F44" s="35"/>
      <c r="G44" s="36"/>
      <c r="H44" s="7"/>
    </row>
    <row r="46" spans="1:11" ht="31.5" customHeight="1" x14ac:dyDescent="0.15">
      <c r="A46" s="37"/>
      <c r="B46" s="37"/>
      <c r="C46" s="38"/>
      <c r="D46" s="38" t="s">
        <v>79</v>
      </c>
      <c r="E46" s="38" t="s">
        <v>76</v>
      </c>
      <c r="F46" s="38"/>
      <c r="G46" s="38" t="s">
        <v>80</v>
      </c>
      <c r="H46" s="38" t="s">
        <v>81</v>
      </c>
      <c r="I46" s="38" t="s">
        <v>82</v>
      </c>
      <c r="J46" s="38"/>
    </row>
    <row r="47" spans="1:11" ht="31.5" customHeight="1" x14ac:dyDescent="0.15">
      <c r="A47" s="78"/>
      <c r="B47" s="78"/>
      <c r="D47" s="65" t="s">
        <v>106</v>
      </c>
      <c r="E47" s="39" t="s">
        <v>114</v>
      </c>
      <c r="F47" s="39"/>
      <c r="G47" s="39" t="s">
        <v>99</v>
      </c>
      <c r="H47" s="67">
        <v>15</v>
      </c>
      <c r="I47" s="39" t="s">
        <v>124</v>
      </c>
      <c r="J47" s="39"/>
    </row>
    <row r="48" spans="1:11" ht="31.5" customHeight="1" x14ac:dyDescent="0.15">
      <c r="A48" s="78" t="e">
        <f>HoraDeInício+TIME(0,(ROW(B39)-1)*HorárioDeIntervalo,0)</f>
        <v>#VALUE!</v>
      </c>
      <c r="B48" s="78"/>
      <c r="D48" s="66" t="s">
        <v>107</v>
      </c>
      <c r="E48" s="40" t="s">
        <v>115</v>
      </c>
      <c r="F48" s="40"/>
      <c r="G48" s="40" t="s">
        <v>99</v>
      </c>
      <c r="H48" s="68">
        <v>50</v>
      </c>
      <c r="I48" s="40" t="s">
        <v>104</v>
      </c>
      <c r="J48" s="40"/>
    </row>
    <row r="49" spans="1:11" ht="31.5" customHeight="1" x14ac:dyDescent="0.15">
      <c r="A49" s="78" t="e">
        <f>HoraDeInício+TIME(0,(ROW(B40)-1)*HorárioDeIntervalo,0)</f>
        <v>#VALUE!</v>
      </c>
      <c r="B49" s="78"/>
      <c r="D49" s="66" t="s">
        <v>108</v>
      </c>
      <c r="E49" s="40" t="s">
        <v>117</v>
      </c>
      <c r="F49" s="40"/>
      <c r="G49" s="54" t="s">
        <v>100</v>
      </c>
      <c r="H49" s="68"/>
      <c r="I49" s="40" t="s">
        <v>104</v>
      </c>
      <c r="J49" s="40"/>
    </row>
    <row r="50" spans="1:11" ht="31.5" customHeight="1" x14ac:dyDescent="0.15">
      <c r="A50" s="78" t="e">
        <f>HoraDeInício+TIME(0,(ROW(B41)-1)*HorárioDeIntervalo,0)</f>
        <v>#VALUE!</v>
      </c>
      <c r="B50" s="78"/>
      <c r="D50" s="66" t="s">
        <v>109</v>
      </c>
      <c r="E50" s="40" t="s">
        <v>116</v>
      </c>
      <c r="F50" s="40"/>
      <c r="G50" s="40" t="s">
        <v>101</v>
      </c>
      <c r="H50" s="68"/>
      <c r="I50" s="40" t="s">
        <v>104</v>
      </c>
      <c r="J50" s="40"/>
    </row>
    <row r="51" spans="1:11" ht="31.5" customHeight="1" x14ac:dyDescent="0.15">
      <c r="A51" s="78"/>
      <c r="B51" s="78"/>
      <c r="D51" s="66" t="s">
        <v>110</v>
      </c>
      <c r="E51" s="40" t="s">
        <v>119</v>
      </c>
      <c r="F51" s="40"/>
      <c r="G51" s="40" t="s">
        <v>99</v>
      </c>
      <c r="H51" s="68">
        <v>15</v>
      </c>
      <c r="I51" s="40" t="s">
        <v>104</v>
      </c>
      <c r="J51" s="40"/>
    </row>
    <row r="52" spans="1:11" ht="31.5" customHeight="1" x14ac:dyDescent="0.15">
      <c r="A52" s="78" t="e">
        <f>HoraDeInício+TIME(0,(ROW(B43)-1)*HorárioDeIntervalo,0)</f>
        <v>#VALUE!</v>
      </c>
      <c r="B52" s="78"/>
      <c r="D52" s="66" t="s">
        <v>111</v>
      </c>
      <c r="E52" s="40" t="s">
        <v>118</v>
      </c>
      <c r="F52" s="40"/>
      <c r="G52" s="40" t="s">
        <v>99</v>
      </c>
      <c r="H52" s="68">
        <v>20</v>
      </c>
      <c r="I52" s="40" t="s">
        <v>104</v>
      </c>
      <c r="J52" s="40"/>
    </row>
    <row r="53" spans="1:11" ht="31.5" customHeight="1" x14ac:dyDescent="0.15">
      <c r="A53" s="78" t="e">
        <f>HoraDeInício+TIME(0,(ROW(B44)-1)*HorárioDeIntervalo,0)</f>
        <v>#VALUE!</v>
      </c>
      <c r="B53" s="78"/>
      <c r="D53" s="66" t="s">
        <v>112</v>
      </c>
      <c r="E53" s="40" t="s">
        <v>120</v>
      </c>
      <c r="F53" s="40"/>
      <c r="G53" s="40" t="s">
        <v>99</v>
      </c>
      <c r="H53" s="68">
        <v>30</v>
      </c>
      <c r="I53" s="40" t="s">
        <v>126</v>
      </c>
      <c r="J53" s="40"/>
    </row>
    <row r="54" spans="1:11" ht="31.5" customHeight="1" x14ac:dyDescent="0.15">
      <c r="A54" s="78" t="e">
        <f>HoraDeInício+TIME(0,(ROW(B45)-1)*HorárioDeIntervalo,0)</f>
        <v>#VALUE!</v>
      </c>
      <c r="B54" s="78"/>
      <c r="D54" s="66" t="s">
        <v>113</v>
      </c>
      <c r="E54" s="40" t="s">
        <v>121</v>
      </c>
      <c r="F54" s="40"/>
      <c r="G54" s="40" t="s">
        <v>99</v>
      </c>
      <c r="H54" s="68">
        <v>55</v>
      </c>
      <c r="I54" s="40" t="s">
        <v>125</v>
      </c>
      <c r="J54" s="40"/>
    </row>
    <row r="55" spans="1:11" ht="31.5" customHeight="1" x14ac:dyDescent="0.15">
      <c r="A55" s="78" t="e">
        <f>HoraDeInício+TIME(0,(ROW(B46)-1)*HorárioDeIntervalo,0)</f>
        <v>#VALUE!</v>
      </c>
      <c r="B55" s="78"/>
      <c r="D55" s="66" t="s">
        <v>122</v>
      </c>
      <c r="E55" s="40" t="s">
        <v>123</v>
      </c>
      <c r="F55" s="40"/>
      <c r="G55" s="40" t="s">
        <v>99</v>
      </c>
      <c r="H55" s="68">
        <v>20</v>
      </c>
      <c r="I55" s="40" t="s">
        <v>125</v>
      </c>
      <c r="J55" s="40"/>
    </row>
    <row r="56" spans="1:11" ht="31.5" customHeight="1" x14ac:dyDescent="0.15">
      <c r="A56" s="78" t="e">
        <f t="shared" ref="A56:A70" si="1">HoraDeInício+TIME(0,(ROW(B47)-1)*HorárioDeIntervalo,0)</f>
        <v>#VALUE!</v>
      </c>
      <c r="B56" s="78"/>
      <c r="D56" s="40"/>
      <c r="E56" s="40"/>
      <c r="F56" s="40"/>
      <c r="G56" s="40"/>
      <c r="H56" s="40"/>
      <c r="I56" s="40"/>
      <c r="J56" s="40"/>
    </row>
    <row r="57" spans="1:11" ht="31.5" customHeight="1" x14ac:dyDescent="0.15">
      <c r="A57" s="78" t="e">
        <f t="shared" si="1"/>
        <v>#VALUE!</v>
      </c>
      <c r="B57" s="78"/>
    </row>
    <row r="58" spans="1:11" ht="31.5" customHeight="1" x14ac:dyDescent="0.15">
      <c r="A58" s="78" t="e">
        <f t="shared" si="1"/>
        <v>#VALUE!</v>
      </c>
      <c r="B58" s="78"/>
    </row>
    <row r="59" spans="1:11" ht="31.5" customHeight="1" x14ac:dyDescent="0.15">
      <c r="A59" s="78" t="e">
        <f t="shared" si="1"/>
        <v>#VALUE!</v>
      </c>
      <c r="B59" s="78"/>
    </row>
    <row r="60" spans="1:11" ht="31.5" customHeight="1" x14ac:dyDescent="0.15">
      <c r="A60" s="78" t="e">
        <f t="shared" si="1"/>
        <v>#VALUE!</v>
      </c>
      <c r="B60" s="78"/>
    </row>
    <row r="61" spans="1:11" ht="31.5" customHeight="1" x14ac:dyDescent="0.15">
      <c r="A61" s="78" t="e">
        <f t="shared" si="1"/>
        <v>#VALUE!</v>
      </c>
      <c r="B61" s="78"/>
    </row>
    <row r="62" spans="1:11" ht="31.5" customHeight="1" x14ac:dyDescent="0.15">
      <c r="A62" s="78" t="e">
        <f t="shared" si="1"/>
        <v>#VALUE!</v>
      </c>
      <c r="B62" s="78"/>
      <c r="C62" s="32"/>
      <c r="D62" s="32"/>
      <c r="E62" s="32"/>
      <c r="F62" s="32"/>
      <c r="G62" s="32"/>
      <c r="H62" s="32"/>
      <c r="I62" s="32"/>
      <c r="J62" s="32"/>
      <c r="K62" s="82"/>
    </row>
    <row r="63" spans="1:11" ht="31.5" customHeight="1" x14ac:dyDescent="0.15">
      <c r="A63" s="78" t="e">
        <f t="shared" si="1"/>
        <v>#VALUE!</v>
      </c>
      <c r="B63" s="78"/>
      <c r="C63" s="71"/>
      <c r="D63" s="71" t="s">
        <v>74</v>
      </c>
      <c r="E63" s="71"/>
      <c r="F63" s="71"/>
      <c r="G63" s="71" t="s">
        <v>128</v>
      </c>
      <c r="H63" s="71"/>
      <c r="I63" s="42"/>
      <c r="J63" s="42"/>
      <c r="K63" s="82"/>
    </row>
    <row r="64" spans="1:11" ht="31.5" customHeight="1" x14ac:dyDescent="0.15">
      <c r="A64" s="78" t="e">
        <f t="shared" si="1"/>
        <v>#VALUE!</v>
      </c>
      <c r="B64" s="78"/>
      <c r="C64" s="32"/>
      <c r="D64" s="32"/>
      <c r="E64" s="32"/>
      <c r="F64" s="32"/>
      <c r="G64" s="32"/>
      <c r="H64" s="32"/>
      <c r="I64" s="32"/>
      <c r="J64" s="32"/>
      <c r="K64" s="82"/>
    </row>
    <row r="65" spans="1:11" ht="31.5" customHeight="1" x14ac:dyDescent="0.5">
      <c r="A65" s="78" t="e">
        <f t="shared" si="1"/>
        <v>#VALUE!</v>
      </c>
      <c r="B65" s="78"/>
      <c r="C65" s="75"/>
      <c r="D65" s="80" t="s">
        <v>76</v>
      </c>
      <c r="E65" s="75"/>
      <c r="F65" s="75"/>
      <c r="G65" s="81" t="s">
        <v>127</v>
      </c>
      <c r="H65" s="75"/>
      <c r="I65" s="79"/>
      <c r="J65" s="79"/>
      <c r="K65" s="82"/>
    </row>
    <row r="66" spans="1:11" ht="31.5" customHeight="1" x14ac:dyDescent="0.3">
      <c r="A66" s="78" t="e">
        <f t="shared" si="1"/>
        <v>#VALUE!</v>
      </c>
      <c r="B66" s="78"/>
      <c r="C66" s="35"/>
      <c r="D66" s="77" t="s">
        <v>78</v>
      </c>
      <c r="E66" s="83"/>
      <c r="F66" s="35"/>
      <c r="G66" s="36"/>
      <c r="H66" s="7"/>
    </row>
    <row r="67" spans="1:11" ht="31.5" customHeight="1" x14ac:dyDescent="0.15">
      <c r="A67" s="78" t="e">
        <f t="shared" si="1"/>
        <v>#VALUE!</v>
      </c>
      <c r="B67" s="78"/>
    </row>
    <row r="68" spans="1:11" ht="31.5" customHeight="1" x14ac:dyDescent="0.15">
      <c r="A68" s="78" t="e">
        <f t="shared" si="1"/>
        <v>#VALUE!</v>
      </c>
      <c r="B68" s="78"/>
      <c r="C68" s="38"/>
      <c r="D68" s="38" t="s">
        <v>79</v>
      </c>
      <c r="E68" s="38" t="s">
        <v>76</v>
      </c>
      <c r="F68" s="38"/>
      <c r="G68" s="38" t="s">
        <v>80</v>
      </c>
      <c r="H68" s="38" t="s">
        <v>81</v>
      </c>
      <c r="I68" s="38" t="s">
        <v>82</v>
      </c>
      <c r="J68" s="38"/>
    </row>
    <row r="69" spans="1:11" ht="31.5" customHeight="1" x14ac:dyDescent="0.15">
      <c r="A69" s="78" t="e">
        <f t="shared" si="1"/>
        <v>#VALUE!</v>
      </c>
      <c r="B69" s="78"/>
      <c r="D69" s="65" t="s">
        <v>106</v>
      </c>
      <c r="E69" s="39" t="s">
        <v>114</v>
      </c>
      <c r="F69" s="39"/>
      <c r="G69" s="39" t="s">
        <v>99</v>
      </c>
      <c r="H69" s="67">
        <v>15</v>
      </c>
      <c r="I69" s="39" t="s">
        <v>124</v>
      </c>
      <c r="J69" s="39"/>
    </row>
    <row r="70" spans="1:11" ht="31.5" customHeight="1" x14ac:dyDescent="0.15">
      <c r="A70" s="78" t="e">
        <f t="shared" si="1"/>
        <v>#VALUE!</v>
      </c>
      <c r="B70" s="78"/>
      <c r="D70" s="66" t="s">
        <v>107</v>
      </c>
      <c r="E70" s="40" t="s">
        <v>115</v>
      </c>
      <c r="F70" s="40"/>
      <c r="G70" s="40" t="s">
        <v>99</v>
      </c>
      <c r="H70" s="68">
        <v>50</v>
      </c>
      <c r="I70" s="40" t="s">
        <v>104</v>
      </c>
      <c r="J70" s="40"/>
    </row>
    <row r="71" spans="1:11" ht="31.5" customHeight="1" x14ac:dyDescent="0.15">
      <c r="D71" s="66" t="s">
        <v>108</v>
      </c>
      <c r="E71" s="40" t="s">
        <v>117</v>
      </c>
      <c r="F71" s="40"/>
      <c r="G71" s="54" t="s">
        <v>100</v>
      </c>
      <c r="H71" s="68"/>
      <c r="I71" s="40" t="s">
        <v>104</v>
      </c>
      <c r="J71" s="40"/>
    </row>
    <row r="72" spans="1:11" ht="31.5" customHeight="1" x14ac:dyDescent="0.15">
      <c r="D72" s="66" t="s">
        <v>109</v>
      </c>
      <c r="E72" s="40" t="s">
        <v>116</v>
      </c>
      <c r="F72" s="40"/>
      <c r="G72" s="40" t="s">
        <v>101</v>
      </c>
      <c r="H72" s="68"/>
      <c r="I72" s="40" t="s">
        <v>104</v>
      </c>
      <c r="J72" s="40"/>
    </row>
    <row r="73" spans="1:11" ht="31.5" customHeight="1" x14ac:dyDescent="0.15">
      <c r="D73" s="66" t="s">
        <v>110</v>
      </c>
      <c r="E73" s="40" t="s">
        <v>119</v>
      </c>
      <c r="F73" s="40"/>
      <c r="G73" s="40" t="s">
        <v>99</v>
      </c>
      <c r="H73" s="68">
        <v>15</v>
      </c>
      <c r="I73" s="40" t="s">
        <v>104</v>
      </c>
      <c r="J73" s="40"/>
    </row>
    <row r="74" spans="1:11" ht="31.5" customHeight="1" x14ac:dyDescent="0.15">
      <c r="D74" s="66" t="s">
        <v>111</v>
      </c>
      <c r="E74" s="40" t="s">
        <v>118</v>
      </c>
      <c r="F74" s="40"/>
      <c r="G74" s="40" t="s">
        <v>99</v>
      </c>
      <c r="H74" s="68">
        <v>20</v>
      </c>
      <c r="I74" s="40" t="s">
        <v>104</v>
      </c>
      <c r="J74" s="40"/>
    </row>
    <row r="75" spans="1:11" ht="31.5" customHeight="1" x14ac:dyDescent="0.15">
      <c r="D75" s="66" t="s">
        <v>112</v>
      </c>
      <c r="E75" s="40" t="s">
        <v>120</v>
      </c>
      <c r="F75" s="40"/>
      <c r="G75" s="40" t="s">
        <v>99</v>
      </c>
      <c r="H75" s="68">
        <v>30</v>
      </c>
      <c r="I75" s="40" t="s">
        <v>126</v>
      </c>
      <c r="J75" s="40"/>
    </row>
    <row r="76" spans="1:11" ht="31.5" customHeight="1" x14ac:dyDescent="0.15">
      <c r="D76" s="66" t="s">
        <v>113</v>
      </c>
      <c r="E76" s="40" t="s">
        <v>121</v>
      </c>
      <c r="F76" s="40"/>
      <c r="G76" s="40" t="s">
        <v>99</v>
      </c>
      <c r="H76" s="68">
        <v>55</v>
      </c>
      <c r="I76" s="40" t="s">
        <v>125</v>
      </c>
      <c r="J76" s="40"/>
    </row>
    <row r="77" spans="1:11" ht="31.5" customHeight="1" x14ac:dyDescent="0.15">
      <c r="D77" s="66" t="s">
        <v>122</v>
      </c>
      <c r="E77" s="40" t="s">
        <v>123</v>
      </c>
      <c r="F77" s="40"/>
      <c r="G77" s="40" t="s">
        <v>99</v>
      </c>
      <c r="H77" s="68">
        <v>20</v>
      </c>
      <c r="I77" s="40" t="s">
        <v>125</v>
      </c>
      <c r="J77" s="40"/>
    </row>
    <row r="78" spans="1:11" ht="31.5" customHeight="1" x14ac:dyDescent="0.15">
      <c r="D78" s="40"/>
      <c r="E78" s="40"/>
      <c r="F78" s="40"/>
      <c r="G78" s="40"/>
      <c r="H78" s="40"/>
      <c r="I78" s="40"/>
      <c r="J78" s="40"/>
    </row>
  </sheetData>
  <mergeCells count="27">
    <mergeCell ref="A32:B32"/>
    <mergeCell ref="A33:B33"/>
    <mergeCell ref="D7:E7"/>
    <mergeCell ref="I5:J6"/>
    <mergeCell ref="G6:H6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6:B26"/>
    <mergeCell ref="A27:B27"/>
    <mergeCell ref="A11:B11"/>
    <mergeCell ref="A10:B10"/>
    <mergeCell ref="A29:B29"/>
    <mergeCell ref="A30:B30"/>
    <mergeCell ref="A31:B31"/>
    <mergeCell ref="A28:B28"/>
    <mergeCell ref="A21:B21"/>
    <mergeCell ref="A22:B22"/>
    <mergeCell ref="A23:B23"/>
    <mergeCell ref="A24:B24"/>
    <mergeCell ref="A25:B25"/>
  </mergeCells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  <pageSetUpPr autoPageBreaks="0" fitToPage="1"/>
  </sheetPr>
  <dimension ref="A1:I22"/>
  <sheetViews>
    <sheetView showGridLines="0" zoomScale="125" zoomScaleNormal="125" workbookViewId="0"/>
  </sheetViews>
  <sheetFormatPr defaultColWidth="9.13671875" defaultRowHeight="33" customHeight="1" x14ac:dyDescent="0.15"/>
  <cols>
    <col min="1" max="1" width="3.4453125" style="4" customWidth="1"/>
    <col min="2" max="2" width="42.55078125" style="22" customWidth="1"/>
    <col min="3" max="3" width="19.77734375" style="22" customWidth="1"/>
    <col min="4" max="4" width="42.40234375" style="22" customWidth="1"/>
    <col min="5" max="5" width="16.78125" style="23" customWidth="1"/>
    <col min="6" max="6" width="16.78125" style="24" customWidth="1"/>
    <col min="7" max="7" width="16.78125" style="25" customWidth="1"/>
    <col min="8" max="8" width="16.78125" style="4" customWidth="1"/>
    <col min="9" max="9" width="3.59375" style="4" customWidth="1"/>
    <col min="10" max="16384" width="9.13671875" style="4"/>
  </cols>
  <sheetData>
    <row r="1" spans="1:9" s="2" customFormat="1" ht="6" customHeight="1" x14ac:dyDescent="0.15">
      <c r="A1" s="1"/>
      <c r="I1" s="2" t="s">
        <v>0</v>
      </c>
    </row>
    <row r="2" spans="1:9" s="2" customFormat="1" ht="14.25" x14ac:dyDescent="0.15">
      <c r="A2" s="3"/>
      <c r="B2" s="3" t="s">
        <v>1</v>
      </c>
    </row>
    <row r="3" spans="1:9" s="42" customFormat="1" ht="31.5" customHeight="1" x14ac:dyDescent="0.4">
      <c r="A3" s="41"/>
      <c r="B3" s="41" t="s">
        <v>2</v>
      </c>
    </row>
    <row r="4" spans="1:9" s="2" customFormat="1" ht="6" customHeight="1" x14ac:dyDescent="0.15"/>
    <row r="5" spans="1:9" ht="6" customHeight="1" x14ac:dyDescent="0.15">
      <c r="B5" s="4"/>
      <c r="C5" s="4"/>
      <c r="D5" s="4"/>
      <c r="E5" s="4"/>
      <c r="F5" s="4"/>
      <c r="G5" s="89">
        <f>TERMO!I5</f>
        <v>0</v>
      </c>
      <c r="H5" s="89"/>
    </row>
    <row r="6" spans="1:9" ht="33" customHeight="1" x14ac:dyDescent="0.15">
      <c r="B6" s="5"/>
      <c r="C6" s="4"/>
      <c r="D6" s="4"/>
      <c r="E6" s="6"/>
      <c r="F6" s="6"/>
      <c r="G6" s="89"/>
      <c r="H6" s="89"/>
    </row>
    <row r="7" spans="1:9" s="52" customFormat="1" ht="39.75" customHeight="1" x14ac:dyDescent="0.15">
      <c r="A7" s="50"/>
      <c r="B7" s="64" t="s">
        <v>3</v>
      </c>
      <c r="C7" s="50"/>
      <c r="D7" s="51"/>
    </row>
    <row r="8" spans="1:9" ht="15" thickBot="1" x14ac:dyDescent="0.2">
      <c r="B8" s="43" t="s">
        <v>4</v>
      </c>
      <c r="C8" s="8"/>
      <c r="D8" s="43" t="s">
        <v>4</v>
      </c>
      <c r="E8" s="4"/>
      <c r="F8" s="4"/>
      <c r="G8" s="4"/>
    </row>
    <row r="9" spans="1:9" ht="25.5" customHeight="1" thickBot="1" x14ac:dyDescent="0.2">
      <c r="B9" s="9">
        <f>AVERAGE(Cursos[NOTA])</f>
        <v>3.5</v>
      </c>
      <c r="C9" s="44" t="str">
        <f>"GPA atual "&amp;TEXT(AVERAGEIF(Cursos[CONCLUÍDO],"Sim",Cursos[NOTA]),"0,00")</f>
        <v>GPA atual 3,50</v>
      </c>
      <c r="D9" s="9">
        <f>COUNTIF(Cursos[CONCLUÍDO],"Sim")/COUNTA(Cursos[[TÍTULO DO CURSO ]])</f>
        <v>0.66666666666666663</v>
      </c>
      <c r="E9" s="44" t="str">
        <f>TEXT(COUNTIF(Cursos[CONCLUÍDO],"Sim")/COUNTA(Cursos[[TÍTULO DO CURSO ]]),"0%")&amp;" concluído"</f>
        <v>67% concluído</v>
      </c>
      <c r="F9" s="4"/>
      <c r="G9" s="4"/>
    </row>
    <row r="10" spans="1:9" ht="37.5" customHeight="1" x14ac:dyDescent="0.15">
      <c r="B10" s="55" t="s">
        <v>5</v>
      </c>
      <c r="C10" s="4"/>
      <c r="D10" s="4"/>
      <c r="E10" s="4"/>
      <c r="F10" s="4"/>
      <c r="G10" s="4"/>
    </row>
    <row r="11" spans="1:9" ht="33" customHeight="1" x14ac:dyDescent="0.15">
      <c r="B11" s="56" t="s">
        <v>6</v>
      </c>
      <c r="C11" s="57" t="s">
        <v>17</v>
      </c>
      <c r="D11" s="58" t="s">
        <v>20</v>
      </c>
      <c r="E11" s="58" t="s">
        <v>21</v>
      </c>
      <c r="F11" s="4"/>
      <c r="G11" s="4"/>
    </row>
    <row r="12" spans="1:9" ht="33" customHeight="1" x14ac:dyDescent="0.15">
      <c r="B12" s="10" t="s">
        <v>7</v>
      </c>
      <c r="C12" s="11">
        <f>IF(SUMIF(Cursos[REQUISITO],CRÉDITOS!$B12,Cursos[CRÉDITOS])=0,"0",SUMIF(Cursos[REQUISITO],CRÉDITOS!$B12,Cursos[CRÉDITOS]))</f>
        <v>4</v>
      </c>
      <c r="D12" s="12">
        <f>SUMIFS(Cursos[CRÉDITOS],Cursos[REQUISITO],CRÉDITOS!$B12,Cursos[CONCLUÍDO],"Sim")</f>
        <v>4</v>
      </c>
      <c r="E12" s="11">
        <f>SUMIF(Cursos[REQUISITO],CRÉDITOS!$B12,Cursos[CRÉDITOS])-SUMIFS(Cursos[CRÉDITOS],Cursos[REQUISITO],CRÉDITOS!$B12,Cursos[CONCLUÍDO],"Sim")</f>
        <v>0</v>
      </c>
      <c r="F12" s="4"/>
      <c r="G12" s="4"/>
    </row>
    <row r="13" spans="1:9" ht="33" customHeight="1" x14ac:dyDescent="0.15">
      <c r="B13" s="13" t="s">
        <v>8</v>
      </c>
      <c r="C13" s="14">
        <f>IF(SUMIF(Cursos[REQUISITO],CRÉDITOS!$B13,Cursos[CRÉDITOS])=0,"0",SUMIF(Cursos[REQUISITO],CRÉDITOS!$B13,Cursos[CRÉDITOS]))</f>
        <v>3</v>
      </c>
      <c r="D13" s="15">
        <f>SUMIFS(Cursos[CRÉDITOS],Cursos[REQUISITO],CRÉDITOS!$B13,Cursos[CONCLUÍDO],"Sim")</f>
        <v>0</v>
      </c>
      <c r="E13" s="14">
        <f>SUMIF(Cursos[REQUISITO],CRÉDITOS!$B13,Cursos[CRÉDITOS])-SUMIFS(Cursos[CRÉDITOS],Cursos[REQUISITO],CRÉDITOS!$B13,Cursos[CONCLUÍDO],"Sim")</f>
        <v>3</v>
      </c>
      <c r="F13" s="4"/>
      <c r="G13" s="4"/>
    </row>
    <row r="14" spans="1:9" ht="33" customHeight="1" x14ac:dyDescent="0.15">
      <c r="B14" s="13" t="s">
        <v>9</v>
      </c>
      <c r="C14" s="14">
        <f>IF(SUMIF(Cursos[REQUISITO],CRÉDITOS!$B14,Cursos[CRÉDITOS])=0,"0",SUMIF(Cursos[REQUISITO],CRÉDITOS!$B14,Cursos[CRÉDITOS]))</f>
        <v>2</v>
      </c>
      <c r="D14" s="15">
        <f>SUMIFS(Cursos[CRÉDITOS],Cursos[REQUISITO],CRÉDITOS!$B14,Cursos[CONCLUÍDO],"Sim")</f>
        <v>2</v>
      </c>
      <c r="E14" s="14">
        <f>SUMIF(Cursos[REQUISITO],CRÉDITOS!$B14,Cursos[CRÉDITOS])-SUMIFS(Cursos[CRÉDITOS],Cursos[REQUISITO],CRÉDITOS!$B14,Cursos[CONCLUÍDO],"Sim")</f>
        <v>0</v>
      </c>
      <c r="F14" s="4"/>
      <c r="G14" s="4"/>
    </row>
    <row r="15" spans="1:9" ht="33" customHeight="1" x14ac:dyDescent="0.15">
      <c r="B15" s="13" t="s">
        <v>10</v>
      </c>
      <c r="C15" s="14" t="str">
        <f>IF(SUMIF(Cursos[REQUISITO],CRÉDITOS!$B15,Cursos[CRÉDITOS])=0,"0",SUMIF(Cursos[REQUISITO],CRÉDITOS!$B15,Cursos[CRÉDITOS]))</f>
        <v>0</v>
      </c>
      <c r="D15" s="15">
        <f>SUMIFS(Cursos[CRÉDITOS],Cursos[REQUISITO],CRÉDITOS!$B15,Cursos[CONCLUÍDO],"Sim")</f>
        <v>0</v>
      </c>
      <c r="E15" s="14">
        <f>SUMIF(Cursos[REQUISITO],CRÉDITOS!$B15,Cursos[CRÉDITOS])-SUMIFS(Cursos[CRÉDITOS],Cursos[REQUISITO],CRÉDITOS!$B15,Cursos[CONCLUÍDO],"Sim")</f>
        <v>0</v>
      </c>
      <c r="F15" s="4"/>
      <c r="G15" s="4"/>
    </row>
    <row r="16" spans="1:9" ht="33" customHeight="1" x14ac:dyDescent="0.15">
      <c r="B16" s="13" t="s">
        <v>11</v>
      </c>
      <c r="C16" s="14">
        <f>SUBTOTAL(109,CRÉDITOS!$C$12:$C$15)</f>
        <v>9</v>
      </c>
      <c r="D16" s="14">
        <f>SUBTOTAL(109,CRÉDITOS!$D$12:$D$15)</f>
        <v>6</v>
      </c>
      <c r="E16" s="14">
        <f>SUBTOTAL(109,CRÉDITOS!$E$12:$E$15)</f>
        <v>3</v>
      </c>
      <c r="F16" s="4"/>
      <c r="G16" s="4"/>
    </row>
    <row r="17" spans="2:8" ht="33" customHeight="1" x14ac:dyDescent="0.15">
      <c r="B17" s="16"/>
      <c r="C17" s="16"/>
      <c r="D17" s="16"/>
      <c r="E17" s="16"/>
      <c r="F17" s="4"/>
      <c r="G17" s="4"/>
    </row>
    <row r="18" spans="2:8" ht="33" customHeight="1" x14ac:dyDescent="0.3">
      <c r="B18" s="29" t="s">
        <v>12</v>
      </c>
      <c r="C18" s="16"/>
      <c r="D18" s="16"/>
      <c r="E18" s="16"/>
      <c r="F18" s="4"/>
      <c r="G18" s="4"/>
    </row>
    <row r="19" spans="2:8" ht="33" customHeight="1" x14ac:dyDescent="0.15">
      <c r="B19" s="17" t="s">
        <v>13</v>
      </c>
      <c r="C19" s="18" t="s">
        <v>18</v>
      </c>
      <c r="D19" s="18" t="s">
        <v>6</v>
      </c>
      <c r="E19" s="18" t="s">
        <v>22</v>
      </c>
      <c r="F19" s="18" t="s">
        <v>23</v>
      </c>
      <c r="G19" s="18" t="s">
        <v>26</v>
      </c>
      <c r="H19" s="18" t="s">
        <v>27</v>
      </c>
    </row>
    <row r="20" spans="2:8" ht="33" customHeight="1" x14ac:dyDescent="0.15">
      <c r="B20" s="18" t="s">
        <v>14</v>
      </c>
      <c r="C20" s="18" t="s">
        <v>19</v>
      </c>
      <c r="D20" s="18" t="s">
        <v>7</v>
      </c>
      <c r="E20" s="19">
        <v>4</v>
      </c>
      <c r="F20" s="20" t="s">
        <v>24</v>
      </c>
      <c r="G20" s="21">
        <v>4</v>
      </c>
      <c r="H20" s="18" t="s">
        <v>28</v>
      </c>
    </row>
    <row r="21" spans="2:8" ht="33" customHeight="1" x14ac:dyDescent="0.15">
      <c r="B21" s="18" t="s">
        <v>15</v>
      </c>
      <c r="C21" s="18" t="s">
        <v>19</v>
      </c>
      <c r="D21" s="18" t="s">
        <v>8</v>
      </c>
      <c r="E21" s="19">
        <v>3</v>
      </c>
      <c r="F21" s="20" t="s">
        <v>25</v>
      </c>
      <c r="G21" s="21"/>
      <c r="H21" s="18" t="s">
        <v>28</v>
      </c>
    </row>
    <row r="22" spans="2:8" ht="33" customHeight="1" x14ac:dyDescent="0.15">
      <c r="B22" s="18" t="s">
        <v>16</v>
      </c>
      <c r="C22" s="18" t="s">
        <v>19</v>
      </c>
      <c r="D22" s="18" t="s">
        <v>9</v>
      </c>
      <c r="E22" s="19">
        <v>2</v>
      </c>
      <c r="F22" s="20" t="s">
        <v>24</v>
      </c>
      <c r="G22" s="21">
        <v>3</v>
      </c>
      <c r="H22" s="18" t="s">
        <v>28</v>
      </c>
    </row>
  </sheetData>
  <dataConsolidate/>
  <mergeCells count="1">
    <mergeCell ref="G5:H6"/>
  </mergeCells>
  <conditionalFormatting sqref="D12">
    <cfRule type="dataBar" priority="1">
      <dataBar>
        <cfvo type="num" val="0"/>
        <cfvo type="num" val="$C$12"/>
        <color theme="1" tint="0.249977111117893"/>
      </dataBar>
      <extLst>
        <ext xmlns:x14="http://schemas.microsoft.com/office/spreadsheetml/2009/9/main" uri="{B025F937-C7B1-47D3-B67F-A62EFF666E3E}">
          <x14:id>{97281906-F426-4416-8466-F98FF6C2232D}</x14:id>
        </ext>
      </extLst>
    </cfRule>
  </conditionalFormatting>
  <conditionalFormatting sqref="B9">
    <cfRule type="dataBar" priority="6">
      <dataBar showValue="0">
        <cfvo type="min"/>
        <cfvo type="num" val="4"/>
        <color theme="4"/>
      </dataBar>
      <extLst>
        <ext xmlns:x14="http://schemas.microsoft.com/office/spreadsheetml/2009/9/main" uri="{B025F937-C7B1-47D3-B67F-A62EFF666E3E}">
          <x14:id>{260E324B-B05A-45D1-A324-2B8131FE45C3}</x14:id>
        </ext>
      </extLst>
    </cfRule>
  </conditionalFormatting>
  <conditionalFormatting sqref="D9">
    <cfRule type="dataBar" priority="5">
      <dataBar showValue="0">
        <cfvo type="min"/>
        <cfvo type="num" val="1"/>
        <color theme="4"/>
      </dataBar>
      <extLst>
        <ext xmlns:x14="http://schemas.microsoft.com/office/spreadsheetml/2009/9/main" uri="{B025F937-C7B1-47D3-B67F-A62EFF666E3E}">
          <x14:id>{61518553-1B02-4E4B-9C50-F1DC6970278A}</x14:id>
        </ext>
      </extLst>
    </cfRule>
  </conditionalFormatting>
  <conditionalFormatting sqref="D13">
    <cfRule type="dataBar" priority="2">
      <dataBar>
        <cfvo type="min"/>
        <cfvo type="num" val="$C$13"/>
        <color theme="1" tint="0.249977111117893"/>
      </dataBar>
      <extLst>
        <ext xmlns:x14="http://schemas.microsoft.com/office/spreadsheetml/2009/9/main" uri="{B025F937-C7B1-47D3-B67F-A62EFF666E3E}">
          <x14:id>{F3A028B5-7D74-41DD-9B58-9320E1D6C27E}</x14:id>
        </ext>
      </extLst>
    </cfRule>
  </conditionalFormatting>
  <conditionalFormatting sqref="D14">
    <cfRule type="dataBar" priority="3">
      <dataBar>
        <cfvo type="min"/>
        <cfvo type="num" val="$C$14"/>
        <color theme="1" tint="0.249977111117893"/>
      </dataBar>
      <extLst>
        <ext xmlns:x14="http://schemas.microsoft.com/office/spreadsheetml/2009/9/main" uri="{B025F937-C7B1-47D3-B67F-A62EFF666E3E}">
          <x14:id>{AF4216A9-2171-4C93-8894-02D93CB3557B}</x14:id>
        </ext>
      </extLst>
    </cfRule>
  </conditionalFormatting>
  <conditionalFormatting sqref="D15">
    <cfRule type="dataBar" priority="4">
      <dataBar>
        <cfvo type="min"/>
        <cfvo type="num" val="$C$15"/>
        <color theme="1" tint="0.249977111117893"/>
      </dataBar>
      <extLst>
        <ext xmlns:x14="http://schemas.microsoft.com/office/spreadsheetml/2009/9/main" uri="{B025F937-C7B1-47D3-B67F-A62EFF666E3E}">
          <x14:id>{6952529D-8707-4F04-82CA-BF3B636ADB8D}</x14:id>
        </ext>
      </extLst>
    </cfRule>
  </conditionalFormatting>
  <dataValidations count="3">
    <dataValidation allowBlank="1" showErrorMessage="1" errorTitle="Erroneous completed value" error="Please pick one of the listed values." sqref="F19" xr:uid="{00000000-0002-0000-0100-000000000000}"/>
    <dataValidation type="list" allowBlank="1" showErrorMessage="1" errorTitle="Este valor não está listado." error="Selecione um valor da lista." sqref="F20:F22" xr:uid="{00000000-0002-0000-0100-000001000000}">
      <formula1>"Sim,Não"</formula1>
    </dataValidation>
    <dataValidation type="decimal" errorStyle="warning" allowBlank="1" showInputMessage="1" showErrorMessage="1" errorTitle="Opa!" error="A nota é calculada como uma média (não ponderada) e deve estar entre 0 e 4." sqref="G20:G22" xr:uid="{00000000-0002-0000-0100-000002000000}">
      <formula1>0</formula1>
      <formula2>4</formula2>
    </dataValidation>
  </dataValidations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281906-F426-4416-8466-F98FF6C2232D}">
            <x14:dataBar minLength="0" maxLength="100" gradient="0">
              <x14:cfvo type="num">
                <xm:f>0</xm:f>
              </x14:cfvo>
              <x14:cfvo type="num">
                <xm:f>$C$12</xm:f>
              </x14:cfvo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260E324B-B05A-45D1-A324-2B8131FE45C3}">
            <x14:dataBar minLength="0" maxLength="100" border="1" gradient="0">
              <x14:cfvo type="autoMin"/>
              <x14:cfvo type="num">
                <xm:f>4</xm:f>
              </x14:cfvo>
              <x14:borderColor theme="4"/>
              <x14:negativeFillColor rgb="FFFF0000"/>
              <x14:axisColor theme="4"/>
            </x14:dataBar>
          </x14:cfRule>
          <xm:sqref>B9</xm:sqref>
        </x14:conditionalFormatting>
        <x14:conditionalFormatting xmlns:xm="http://schemas.microsoft.com/office/excel/2006/main">
          <x14:cfRule type="dataBar" id="{61518553-1B02-4E4B-9C50-F1DC6970278A}">
            <x14:dataBar minLength="0" maxLength="100" border="1" gradient="0">
              <x14:cfvo type="autoMin"/>
              <x14:cfvo type="num">
                <xm:f>1</xm:f>
              </x14:cfvo>
              <x14:borderColor theme="4"/>
              <x14:negativeFillColor rgb="FFFF0000"/>
              <x14:axisColor theme="4"/>
            </x14:dataBar>
          </x14:cfRule>
          <xm:sqref>D9</xm:sqref>
        </x14:conditionalFormatting>
        <x14:conditionalFormatting xmlns:xm="http://schemas.microsoft.com/office/excel/2006/main">
          <x14:cfRule type="dataBar" id="{F3A028B5-7D74-41DD-9B58-9320E1D6C27E}">
            <x14:dataBar minLength="0" maxLength="100" gradient="0">
              <x14:cfvo type="autoMin"/>
              <x14:cfvo type="num">
                <xm:f>$C$13</xm:f>
              </x14:cfvo>
              <x14:negativeFill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AF4216A9-2171-4C93-8894-02D93CB3557B}">
            <x14:dataBar minLength="0" maxLength="100" gradient="0">
              <x14:cfvo type="autoMin"/>
              <x14:cfvo type="num">
                <xm:f>$C$14</xm:f>
              </x14:cfvo>
              <x14:negativeFill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6952529D-8707-4F04-82CA-BF3B636ADB8D}">
            <x14:dataBar minLength="0" maxLength="100" gradient="0">
              <x14:cfvo type="autoMin"/>
              <x14:cfvo type="num">
                <xm:f>$C$15</xm:f>
              </x14:cfvo>
              <x14:negativeFillColor rgb="FFFF0000"/>
              <x14:axisColor rgb="FF000000"/>
            </x14:dataBar>
          </x14:cfRule>
          <xm:sqref>D15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-0.499984740745262"/>
    <pageSetUpPr autoPageBreaks="0" fitToPage="1"/>
  </sheetPr>
  <dimension ref="A1:K27"/>
  <sheetViews>
    <sheetView showGridLines="0" zoomScale="125" zoomScaleNormal="125" workbookViewId="0"/>
  </sheetViews>
  <sheetFormatPr defaultColWidth="9.13671875" defaultRowHeight="33" customHeight="1" x14ac:dyDescent="0.15"/>
  <cols>
    <col min="1" max="1" width="3.4453125" style="4" customWidth="1"/>
    <col min="2" max="2" width="28.765625" style="4" customWidth="1"/>
    <col min="3" max="3" width="16.78125" style="62" customWidth="1"/>
    <col min="4" max="4" width="8.98828125" style="4" customWidth="1"/>
    <col min="5" max="5" width="30.56640625" style="4" customWidth="1"/>
    <col min="6" max="6" width="16.78125" style="62" customWidth="1"/>
    <col min="7" max="7" width="8.98828125" style="4" customWidth="1"/>
    <col min="8" max="8" width="30.265625" style="4" customWidth="1"/>
    <col min="9" max="9" width="17.078125" style="62" customWidth="1"/>
    <col min="10" max="10" width="20.2265625" style="62" customWidth="1"/>
    <col min="11" max="11" width="3.59375" style="4" customWidth="1"/>
    <col min="12" max="16384" width="9.13671875" style="4"/>
  </cols>
  <sheetData>
    <row r="1" spans="1:11" s="2" customFormat="1" ht="6" customHeight="1" x14ac:dyDescent="0.15">
      <c r="A1" s="1"/>
      <c r="K1" s="2" t="s">
        <v>0</v>
      </c>
    </row>
    <row r="2" spans="1:11" s="2" customFormat="1" ht="14.25" x14ac:dyDescent="0.15">
      <c r="A2" s="3"/>
      <c r="B2" s="3" t="s">
        <v>1</v>
      </c>
    </row>
    <row r="3" spans="1:11" s="42" customFormat="1" ht="31.5" customHeight="1" x14ac:dyDescent="0.4">
      <c r="A3" s="41"/>
      <c r="B3" s="41" t="s">
        <v>29</v>
      </c>
    </row>
    <row r="4" spans="1:11" s="2" customFormat="1" ht="6" customHeight="1" x14ac:dyDescent="0.15"/>
    <row r="5" spans="1:11" ht="6" customHeight="1" x14ac:dyDescent="0.15">
      <c r="C5" s="4"/>
      <c r="F5" s="4"/>
      <c r="I5" s="89">
        <f>TERMO!I5</f>
        <v>0</v>
      </c>
      <c r="J5" s="89"/>
    </row>
    <row r="6" spans="1:11" ht="33" customHeight="1" x14ac:dyDescent="0.15">
      <c r="C6" s="4"/>
      <c r="F6" s="4"/>
      <c r="I6" s="89"/>
      <c r="J6" s="89"/>
    </row>
    <row r="7" spans="1:11" s="52" customFormat="1" ht="39.75" customHeight="1" x14ac:dyDescent="0.15">
      <c r="B7" s="51" t="s">
        <v>30</v>
      </c>
    </row>
    <row r="8" spans="1:11" ht="12.75" x14ac:dyDescent="0.15">
      <c r="B8" s="45" t="s">
        <v>31</v>
      </c>
      <c r="C8" s="26"/>
      <c r="D8" s="26"/>
      <c r="E8" s="26"/>
      <c r="F8" s="26"/>
      <c r="G8" s="26"/>
      <c r="H8" s="26"/>
      <c r="I8" s="26"/>
      <c r="J8" s="26"/>
    </row>
    <row r="9" spans="1:11" ht="28.5" thickBot="1" x14ac:dyDescent="0.2">
      <c r="B9" s="30">
        <f>E13/B13</f>
        <v>0.74545454545454548</v>
      </c>
      <c r="C9" s="4"/>
      <c r="F9" s="4"/>
      <c r="I9" s="4"/>
      <c r="J9" s="4"/>
    </row>
    <row r="10" spans="1:11" ht="25.5" customHeight="1" thickTop="1" thickBot="1" x14ac:dyDescent="0.2">
      <c r="B10" s="90">
        <f>B9</f>
        <v>0.74545454545454548</v>
      </c>
      <c r="C10" s="91"/>
      <c r="F10" s="4"/>
      <c r="I10" s="4"/>
      <c r="J10" s="4"/>
    </row>
    <row r="11" spans="1:11" ht="16.5" customHeight="1" thickTop="1" x14ac:dyDescent="0.15">
      <c r="C11" s="4"/>
      <c r="F11" s="4"/>
      <c r="I11" s="4"/>
      <c r="J11" s="4"/>
    </row>
    <row r="12" spans="1:11" s="46" customFormat="1" ht="12.75" x14ac:dyDescent="0.15">
      <c r="B12" s="47" t="s">
        <v>32</v>
      </c>
      <c r="E12" s="47" t="s">
        <v>40</v>
      </c>
      <c r="H12" s="47" t="s">
        <v>52</v>
      </c>
    </row>
    <row r="13" spans="1:11" ht="27.75" x14ac:dyDescent="0.15">
      <c r="B13" s="59">
        <f>C16</f>
        <v>2750</v>
      </c>
      <c r="C13" s="4"/>
      <c r="E13" s="59">
        <f>F16+J16</f>
        <v>2050</v>
      </c>
      <c r="F13" s="4"/>
      <c r="H13" s="59">
        <f>B13-E13</f>
        <v>700</v>
      </c>
      <c r="I13" s="4"/>
      <c r="J13" s="4"/>
    </row>
    <row r="14" spans="1:11" ht="26.25" customHeight="1" x14ac:dyDescent="0.15">
      <c r="C14" s="4"/>
      <c r="F14" s="4"/>
      <c r="I14" s="4"/>
      <c r="J14" s="4"/>
    </row>
    <row r="15" spans="1:11" ht="12.75" x14ac:dyDescent="0.15">
      <c r="C15" s="4"/>
      <c r="F15" s="4"/>
      <c r="I15" s="27" t="s">
        <v>60</v>
      </c>
      <c r="J15" s="4">
        <v>4</v>
      </c>
    </row>
    <row r="16" spans="1:11" s="46" customFormat="1" ht="12.75" x14ac:dyDescent="0.15">
      <c r="B16" s="47" t="s">
        <v>33</v>
      </c>
      <c r="C16" s="60">
        <f>SUM(RendaMensal[VALOR])</f>
        <v>2750</v>
      </c>
      <c r="D16" s="47"/>
      <c r="E16" s="47" t="s">
        <v>41</v>
      </c>
      <c r="F16" s="60">
        <f>SUM(DespesasMensais[VALOR])</f>
        <v>1675</v>
      </c>
      <c r="G16" s="47"/>
      <c r="H16" s="47" t="s">
        <v>53</v>
      </c>
      <c r="I16" s="60">
        <f>SUM(PeríodoDasDespesas[VALOR])</f>
        <v>1500</v>
      </c>
      <c r="J16" s="60">
        <f>SUM(PeríodoDasDespesas[POR MÊS])</f>
        <v>375</v>
      </c>
    </row>
    <row r="17" spans="2:10" s="22" customFormat="1" ht="48.75" customHeight="1" x14ac:dyDescent="0.15">
      <c r="B17" s="22" t="s">
        <v>34</v>
      </c>
      <c r="C17" s="27" t="s">
        <v>39</v>
      </c>
      <c r="E17" s="22" t="s">
        <v>34</v>
      </c>
      <c r="F17" s="27" t="s">
        <v>39</v>
      </c>
      <c r="H17" s="22" t="s">
        <v>34</v>
      </c>
      <c r="I17" s="27" t="s">
        <v>39</v>
      </c>
      <c r="J17" s="27" t="s">
        <v>61</v>
      </c>
    </row>
    <row r="18" spans="2:10" ht="33" customHeight="1" x14ac:dyDescent="0.15">
      <c r="B18" s="4" t="s">
        <v>35</v>
      </c>
      <c r="C18" s="61">
        <v>1500</v>
      </c>
      <c r="E18" s="4" t="s">
        <v>42</v>
      </c>
      <c r="F18" s="63">
        <v>300</v>
      </c>
      <c r="H18" s="4" t="s">
        <v>54</v>
      </c>
      <c r="I18" s="63">
        <v>750</v>
      </c>
      <c r="J18" s="63">
        <f>PeríodoDasDespesas[[#This Row],[VALOR]]/$J$15</f>
        <v>187.5</v>
      </c>
    </row>
    <row r="19" spans="2:10" ht="33" customHeight="1" x14ac:dyDescent="0.15">
      <c r="B19" s="4" t="s">
        <v>36</v>
      </c>
      <c r="C19" s="61">
        <v>500</v>
      </c>
      <c r="E19" s="4" t="s">
        <v>43</v>
      </c>
      <c r="F19" s="63">
        <v>50</v>
      </c>
      <c r="H19" s="4" t="s">
        <v>55</v>
      </c>
      <c r="I19" s="63">
        <v>250</v>
      </c>
      <c r="J19" s="63">
        <f>PeríodoDasDespesas[[#This Row],[VALOR]]/$J$15</f>
        <v>62.5</v>
      </c>
    </row>
    <row r="20" spans="2:10" ht="33" customHeight="1" x14ac:dyDescent="0.15">
      <c r="B20" s="4" t="s">
        <v>37</v>
      </c>
      <c r="C20" s="61">
        <v>500</v>
      </c>
      <c r="E20" s="4" t="s">
        <v>44</v>
      </c>
      <c r="F20" s="63">
        <v>75</v>
      </c>
      <c r="H20" s="4" t="s">
        <v>56</v>
      </c>
      <c r="I20" s="63">
        <v>500</v>
      </c>
      <c r="J20" s="63">
        <f>PeríodoDasDespesas[[#This Row],[VALOR]]/$J$15</f>
        <v>125</v>
      </c>
    </row>
    <row r="21" spans="2:10" ht="33" customHeight="1" x14ac:dyDescent="0.15">
      <c r="B21" s="4" t="s">
        <v>38</v>
      </c>
      <c r="C21" s="61">
        <v>250</v>
      </c>
      <c r="E21" s="4" t="s">
        <v>45</v>
      </c>
      <c r="F21" s="63">
        <v>250</v>
      </c>
      <c r="H21" s="4" t="s">
        <v>57</v>
      </c>
      <c r="I21" s="63">
        <v>0</v>
      </c>
      <c r="J21" s="63">
        <f>PeríodoDasDespesas[[#This Row],[VALOR]]/$J$15</f>
        <v>0</v>
      </c>
    </row>
    <row r="22" spans="2:10" ht="33" customHeight="1" x14ac:dyDescent="0.15">
      <c r="C22" s="61"/>
      <c r="E22" s="4" t="s">
        <v>46</v>
      </c>
      <c r="F22" s="63">
        <v>50</v>
      </c>
      <c r="H22" s="4" t="s">
        <v>58</v>
      </c>
      <c r="I22" s="63">
        <v>0</v>
      </c>
      <c r="J22" s="63">
        <f>PeríodoDasDespesas[[#This Row],[VALOR]]/$J$15</f>
        <v>0</v>
      </c>
    </row>
    <row r="23" spans="2:10" ht="33" customHeight="1" x14ac:dyDescent="0.15">
      <c r="E23" s="4" t="s">
        <v>47</v>
      </c>
      <c r="F23" s="63">
        <v>500</v>
      </c>
      <c r="H23" s="4" t="s">
        <v>59</v>
      </c>
      <c r="I23" s="63">
        <v>0</v>
      </c>
      <c r="J23" s="63">
        <f>PeríodoDasDespesas[[#This Row],[VALOR]]/$J$15</f>
        <v>0</v>
      </c>
    </row>
    <row r="24" spans="2:10" ht="33" customHeight="1" x14ac:dyDescent="0.15">
      <c r="E24" s="4" t="s">
        <v>48</v>
      </c>
      <c r="F24" s="63">
        <v>275</v>
      </c>
      <c r="I24" s="63"/>
      <c r="J24" s="63"/>
    </row>
    <row r="25" spans="2:10" ht="33" customHeight="1" x14ac:dyDescent="0.15">
      <c r="E25" s="4" t="s">
        <v>49</v>
      </c>
      <c r="F25" s="63">
        <v>125</v>
      </c>
    </row>
    <row r="26" spans="2:10" ht="33" customHeight="1" x14ac:dyDescent="0.15">
      <c r="E26" s="4" t="s">
        <v>50</v>
      </c>
      <c r="F26" s="63">
        <v>50</v>
      </c>
    </row>
    <row r="27" spans="2:10" ht="33" customHeight="1" x14ac:dyDescent="0.15">
      <c r="E27" s="4" t="s">
        <v>51</v>
      </c>
      <c r="F27" s="63">
        <v>0</v>
      </c>
    </row>
  </sheetData>
  <mergeCells count="2">
    <mergeCell ref="I5:J6"/>
    <mergeCell ref="B10:C10"/>
  </mergeCells>
  <conditionalFormatting sqref="B10">
    <cfRule type="dataBar" priority="1">
      <dataBar showValue="0"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{A28C4DE0-230B-4EE2-8AC6-4F6FC5D6A608}</x14:id>
        </ext>
      </extLst>
    </cfRule>
  </conditionalFormatting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8C4DE0-230B-4EE2-8AC6-4F6FC5D6A60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4"/>
              <x14:negativeFillColor rgb="FFFF0000"/>
              <x14:axisColor rgb="FF000000"/>
            </x14:dataBar>
          </x14:cfRule>
          <xm:sqref>B10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 tint="-0.499984740745262"/>
    <pageSetUpPr autoPageBreaks="0" fitToPage="1"/>
  </sheetPr>
  <dimension ref="A1:H12"/>
  <sheetViews>
    <sheetView showGridLines="0" zoomScale="125" zoomScaleNormal="125" workbookViewId="0"/>
  </sheetViews>
  <sheetFormatPr defaultColWidth="9.13671875" defaultRowHeight="33" customHeight="1" x14ac:dyDescent="0.15"/>
  <cols>
    <col min="1" max="1" width="3.4453125" style="4" customWidth="1"/>
    <col min="2" max="2" width="34.3125" style="4" customWidth="1"/>
    <col min="3" max="3" width="27.41796875" style="4" customWidth="1"/>
    <col min="4" max="4" width="29.515625" style="4" customWidth="1"/>
    <col min="5" max="5" width="28.91796875" style="4" customWidth="1"/>
    <col min="6" max="6" width="20.2265625" style="4" customWidth="1"/>
    <col min="7" max="7" width="62.78125" style="28" customWidth="1"/>
    <col min="8" max="8" width="3.59375" style="4" customWidth="1"/>
    <col min="9" max="16384" width="9.13671875" style="4"/>
  </cols>
  <sheetData>
    <row r="1" spans="1:8" s="2" customFormat="1" ht="6" customHeight="1" x14ac:dyDescent="0.15">
      <c r="A1" s="1"/>
      <c r="H1" s="2" t="s">
        <v>0</v>
      </c>
    </row>
    <row r="2" spans="1:8" s="2" customFormat="1" ht="14.25" x14ac:dyDescent="0.15">
      <c r="A2" s="3"/>
      <c r="B2" s="49" t="s">
        <v>1</v>
      </c>
    </row>
    <row r="3" spans="1:8" s="42" customFormat="1" ht="31.5" customHeight="1" x14ac:dyDescent="0.4">
      <c r="A3" s="41"/>
      <c r="B3" s="41" t="s">
        <v>62</v>
      </c>
    </row>
    <row r="4" spans="1:8" s="2" customFormat="1" ht="6" customHeight="1" x14ac:dyDescent="0.15"/>
    <row r="5" spans="1:8" ht="6" customHeight="1" x14ac:dyDescent="0.15">
      <c r="F5" s="89">
        <f>TERMO!I5</f>
        <v>0</v>
      </c>
      <c r="G5" s="89"/>
    </row>
    <row r="6" spans="1:8" ht="33" customHeight="1" x14ac:dyDescent="0.15">
      <c r="F6" s="89"/>
      <c r="G6" s="89"/>
    </row>
    <row r="7" spans="1:8" s="52" customFormat="1" ht="39.75" customHeight="1" x14ac:dyDescent="0.15">
      <c r="B7" s="52" t="s">
        <v>63</v>
      </c>
    </row>
    <row r="8" spans="1:8" ht="27.75" x14ac:dyDescent="0.15">
      <c r="B8" s="31"/>
      <c r="G8" s="4"/>
    </row>
    <row r="9" spans="1:8" ht="12.75" x14ac:dyDescent="0.15">
      <c r="B9" s="48" t="s">
        <v>64</v>
      </c>
      <c r="C9" s="48" t="s">
        <v>66</v>
      </c>
      <c r="D9" s="48" t="s">
        <v>68</v>
      </c>
      <c r="E9" s="48" t="s">
        <v>70</v>
      </c>
      <c r="F9" s="48" t="s">
        <v>72</v>
      </c>
      <c r="G9" s="48" t="s">
        <v>73</v>
      </c>
    </row>
    <row r="10" spans="1:8" ht="33" customHeight="1" x14ac:dyDescent="0.15">
      <c r="B10" s="28" t="s">
        <v>65</v>
      </c>
      <c r="C10" s="28" t="s">
        <v>67</v>
      </c>
      <c r="D10" s="28" t="s">
        <v>69</v>
      </c>
      <c r="E10" s="28" t="s">
        <v>71</v>
      </c>
      <c r="F10" s="4" t="s">
        <v>19</v>
      </c>
    </row>
    <row r="11" spans="1:8" ht="33" customHeight="1" x14ac:dyDescent="0.15">
      <c r="B11" s="28" t="s">
        <v>65</v>
      </c>
      <c r="C11" s="28" t="s">
        <v>67</v>
      </c>
      <c r="D11" s="28" t="s">
        <v>69</v>
      </c>
      <c r="E11" s="28" t="s">
        <v>71</v>
      </c>
      <c r="F11" s="4" t="s">
        <v>19</v>
      </c>
    </row>
    <row r="12" spans="1:8" ht="33" customHeight="1" x14ac:dyDescent="0.15">
      <c r="B12" s="28" t="s">
        <v>65</v>
      </c>
      <c r="C12" s="28" t="s">
        <v>67</v>
      </c>
      <c r="D12" s="28" t="s">
        <v>69</v>
      </c>
      <c r="E12" s="28" t="s">
        <v>71</v>
      </c>
      <c r="F12" s="4" t="s">
        <v>19</v>
      </c>
    </row>
  </sheetData>
  <mergeCells count="1">
    <mergeCell ref="F5:G6"/>
  </mergeCells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7</vt:i4>
      </vt:variant>
    </vt:vector>
  </HeadingPairs>
  <TitlesOfParts>
    <vt:vector size="11" baseType="lpstr">
      <vt:lpstr>TERMO</vt:lpstr>
      <vt:lpstr>CRÉDITOS</vt:lpstr>
      <vt:lpstr>ORÇAMENTO</vt:lpstr>
      <vt:lpstr>LIVROS</vt:lpstr>
      <vt:lpstr>HoraDeInício</vt:lpstr>
      <vt:lpstr>HorárioDeIntervalo</vt:lpstr>
      <vt:lpstr>Requisito</vt:lpstr>
      <vt:lpstr>CRÉDITOS!Titulos_de_impressao</vt:lpstr>
      <vt:lpstr>LIVROS!Titulos_de_impressao</vt:lpstr>
      <vt:lpstr>ORÇAMENTO!Titulos_de_impressao</vt:lpstr>
      <vt:lpstr>TERMO!Titulos_de_impressao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ENDRIGO GUSTAVO BRANDAO DE OLIVEIRA</dc:creator>
  <cp:lastModifiedBy/>
  <dcterms:created xsi:type="dcterms:W3CDTF">2014-09-11T17:19:09Z</dcterms:created>
  <dcterms:modified xsi:type="dcterms:W3CDTF">2015-02-13T12:29:05Z</dcterms:modified>
</cp:coreProperties>
</file>