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orobkov\project\repo\SM_SystemC\Sample4\doc\"/>
    </mc:Choice>
  </mc:AlternateContent>
  <xr:revisionPtr revIDLastSave="0" documentId="13_ncr:1_{94432D02-2F82-4D6E-AC3C-101BED5694E0}" xr6:coauthVersionLast="47" xr6:coauthVersionMax="47" xr10:uidLastSave="{00000000-0000-0000-0000-000000000000}"/>
  <bookViews>
    <workbookView xWindow="-108" yWindow="-108" windowWidth="23256" windowHeight="12720" xr2:uid="{1AA90863-A293-4BFA-B375-812097AD249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J10" i="1"/>
  <c r="L10" i="1" s="1"/>
  <c r="M10" i="1" s="1"/>
  <c r="N10" i="1" s="1"/>
  <c r="J7" i="1"/>
  <c r="L7" i="1" s="1"/>
  <c r="M7" i="1" s="1"/>
  <c r="N7" i="1" s="1"/>
  <c r="J6" i="1"/>
  <c r="L6" i="1" s="1"/>
  <c r="M6" i="1" s="1"/>
  <c r="N6" i="1" s="1"/>
  <c r="J8" i="1"/>
  <c r="L8" i="1" s="1"/>
  <c r="M8" i="1" s="1"/>
  <c r="N8" i="1" s="1"/>
  <c r="J9" i="1"/>
  <c r="L9" i="1" s="1"/>
  <c r="M9" i="1" s="1"/>
  <c r="N9" i="1" s="1"/>
  <c r="J11" i="1"/>
  <c r="L11" i="1" s="1"/>
  <c r="M11" i="1" s="1"/>
  <c r="N11" i="1" s="1"/>
  <c r="J12" i="1"/>
  <c r="L12" i="1" s="1"/>
  <c r="M12" i="1" s="1"/>
  <c r="N12" i="1" s="1"/>
  <c r="L21" i="1"/>
  <c r="L16" i="1"/>
  <c r="M16" i="1" s="1"/>
  <c r="L17" i="1"/>
  <c r="M17" i="1" s="1"/>
  <c r="L18" i="1"/>
  <c r="M18" i="1" s="1"/>
  <c r="L20" i="1"/>
  <c r="L15" i="1"/>
  <c r="M15" i="1" s="1"/>
  <c r="N18" i="1" l="1"/>
  <c r="M21" i="1"/>
  <c r="N21" i="1" s="1"/>
  <c r="O21" i="1" s="1"/>
  <c r="M31" i="1" s="1"/>
  <c r="N31" i="1" s="1"/>
  <c r="M19" i="1"/>
  <c r="N19" i="1" s="1"/>
  <c r="O19" i="1" s="1"/>
  <c r="M29" i="1" s="1"/>
  <c r="N29" i="1" s="1"/>
  <c r="M20" i="1"/>
  <c r="N20" i="1" s="1"/>
  <c r="O20" i="1" s="1"/>
  <c r="M30" i="1" s="1"/>
  <c r="N30" i="1" s="1"/>
  <c r="N17" i="1"/>
  <c r="O17" i="1" s="1"/>
  <c r="M27" i="1" s="1"/>
  <c r="N27" i="1" s="1"/>
  <c r="N16" i="1"/>
  <c r="O16" i="1" s="1"/>
  <c r="M26" i="1" s="1"/>
  <c r="N26" i="1" s="1"/>
  <c r="N15" i="1"/>
  <c r="O15" i="1" s="1"/>
  <c r="M25" i="1" s="1"/>
  <c r="N25" i="1" s="1"/>
  <c r="O18" i="1"/>
  <c r="M28" i="1" s="1"/>
  <c r="N28" i="1" s="1"/>
</calcChain>
</file>

<file path=xl/sharedStrings.xml><?xml version="1.0" encoding="utf-8"?>
<sst xmlns="http://schemas.openxmlformats.org/spreadsheetml/2006/main" count="19" uniqueCount="17">
  <si>
    <t>Узлы</t>
  </si>
  <si>
    <t>Объем логов 1 узла одно событие, Байт</t>
  </si>
  <si>
    <t>1 узел в ОЗУ, МБайт</t>
  </si>
  <si>
    <t>1 узел в ОЗУ, Байт</t>
  </si>
  <si>
    <t>Объем логов 1 узла за 60 модельных сек, Байт</t>
  </si>
  <si>
    <t>Количество событий 1 узла за 60 модельных секунд</t>
  </si>
  <si>
    <t>Объем логов ВСЕХ узлов за 60 модельных сек, Байт</t>
  </si>
  <si>
    <t>Объем логов ВСЕХ узлов за 60 модельных сек, ГБайт</t>
  </si>
  <si>
    <t>Узлы в ОЗУ, Байт</t>
  </si>
  <si>
    <t>Узлы в ОЗУ, ГБайт</t>
  </si>
  <si>
    <t>Узлы в ОЗУ, ТБайт</t>
  </si>
  <si>
    <t>Объем логов ВСЕХ узлов за 1 модельный час, ГБайт</t>
  </si>
  <si>
    <t>Скорость записи SSD, МБайт/сек</t>
  </si>
  <si>
    <t>Объем логов единовременной записи, Мбайт</t>
  </si>
  <si>
    <t>Притормаживание модели для записи логов событий за 1 модельный час, сек</t>
  </si>
  <si>
    <t>~ Время ожидания модели, час</t>
  </si>
  <si>
    <t>Худший Коэффициент соотвествия реальности и модели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</si>
</sst>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0" fontId="1" fillId="0" borderId="1" xfId="0" applyFont="1" applyBorder="1"/>
    <xf numFmtId="3" fontId="1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 shrinkToFit="1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/>
    <xf numFmtId="3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/>
    <xf numFmtId="164" fontId="3" fillId="0" borderId="1" xfId="0" applyNumberFormat="1" applyFont="1" applyBorder="1"/>
    <xf numFmtId="3" fontId="2" fillId="0" borderId="1" xfId="0" applyNumberFormat="1" applyFont="1" applyBorder="1"/>
    <xf numFmtId="164" fontId="2" fillId="0" borderId="1" xfId="0" applyNumberFormat="1" applyFont="1" applyBorder="1"/>
    <xf numFmtId="3" fontId="1" fillId="0" borderId="1" xfId="0" applyNumberFormat="1" applyFont="1" applyBorder="1"/>
    <xf numFmtId="164" fontId="1" fillId="0" borderId="1" xfId="0" applyNumberFormat="1" applyFont="1" applyBorder="1"/>
    <xf numFmtId="0" fontId="3" fillId="2" borderId="1" xfId="0" applyFont="1" applyFill="1" applyBorder="1"/>
    <xf numFmtId="3" fontId="3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64" fontId="3" fillId="2" borderId="1" xfId="0" applyNumberFormat="1" applyFont="1" applyFill="1" applyBorder="1"/>
    <xf numFmtId="164" fontId="1" fillId="2" borderId="1" xfId="0" applyNumberFormat="1" applyFont="1" applyFill="1" applyBorder="1"/>
    <xf numFmtId="164" fontId="1" fillId="0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shrinkToFit="1"/>
    </xf>
    <xf numFmtId="0" fontId="4" fillId="0" borderId="1" xfId="0" applyFont="1" applyFill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123A-3D94-4EAF-8B5E-CF872A3B936D}">
  <dimension ref="I5:Z31"/>
  <sheetViews>
    <sheetView tabSelected="1" topLeftCell="E4" zoomScale="85" zoomScaleNormal="85" workbookViewId="0">
      <selection activeCell="P24" sqref="P24"/>
    </sheetView>
  </sheetViews>
  <sheetFormatPr defaultRowHeight="14.4" x14ac:dyDescent="0.3"/>
  <cols>
    <col min="8" max="8" width="4" customWidth="1"/>
    <col min="9" max="9" width="9" bestFit="1" customWidth="1"/>
    <col min="10" max="10" width="11.88671875" bestFit="1" customWidth="1"/>
    <col min="11" max="11" width="9" bestFit="1" customWidth="1"/>
    <col min="12" max="12" width="15" customWidth="1"/>
    <col min="13" max="13" width="14.109375" bestFit="1" customWidth="1"/>
    <col min="14" max="14" width="12.109375" customWidth="1"/>
    <col min="15" max="15" width="14.33203125" customWidth="1"/>
    <col min="16" max="16" width="11" bestFit="1" customWidth="1"/>
    <col min="17" max="17" width="12.88671875" customWidth="1"/>
    <col min="18" max="18" width="13.88671875" customWidth="1"/>
    <col min="19" max="19" width="13.77734375" customWidth="1"/>
    <col min="20" max="20" width="14" customWidth="1"/>
    <col min="21" max="21" width="17.6640625" customWidth="1"/>
    <col min="22" max="22" width="11" customWidth="1"/>
    <col min="23" max="23" width="13.77734375" customWidth="1"/>
  </cols>
  <sheetData>
    <row r="5" spans="9:26" ht="43.2" x14ac:dyDescent="0.3">
      <c r="I5" s="2" t="s">
        <v>0</v>
      </c>
      <c r="J5" s="2" t="s">
        <v>3</v>
      </c>
      <c r="K5" s="2" t="s">
        <v>2</v>
      </c>
      <c r="L5" s="2" t="s">
        <v>8</v>
      </c>
      <c r="M5" s="2" t="s">
        <v>9</v>
      </c>
      <c r="N5" s="27" t="s">
        <v>10</v>
      </c>
    </row>
    <row r="6" spans="9:26" x14ac:dyDescent="0.3">
      <c r="I6" s="12">
        <v>2000</v>
      </c>
      <c r="J6" s="10">
        <f t="shared" ref="J6:J12" si="0">K6*1000*1000</f>
        <v>1000</v>
      </c>
      <c r="K6" s="11">
        <v>1E-3</v>
      </c>
      <c r="L6" s="13">
        <f>J6*I6</f>
        <v>2000000</v>
      </c>
      <c r="M6" s="11">
        <f>L6/(1000*1000*1000)</f>
        <v>2E-3</v>
      </c>
      <c r="N6" s="11">
        <f>M6/1000</f>
        <v>1.9999999999999999E-6</v>
      </c>
    </row>
    <row r="7" spans="9:26" x14ac:dyDescent="0.3">
      <c r="I7" s="12">
        <v>2000</v>
      </c>
      <c r="J7" s="10">
        <f t="shared" si="0"/>
        <v>50000</v>
      </c>
      <c r="K7" s="11">
        <v>0.05</v>
      </c>
      <c r="L7" s="13">
        <f>J7*I7</f>
        <v>100000000</v>
      </c>
      <c r="M7" s="11">
        <f t="shared" ref="M7:M12" si="1">L7/(1000*1000*1000)</f>
        <v>0.1</v>
      </c>
      <c r="N7" s="11">
        <f t="shared" ref="N7:N12" si="2">M7/1000</f>
        <v>1E-4</v>
      </c>
    </row>
    <row r="8" spans="9:26" x14ac:dyDescent="0.3">
      <c r="I8" s="12">
        <v>2000</v>
      </c>
      <c r="J8" s="10">
        <f t="shared" si="0"/>
        <v>100000</v>
      </c>
      <c r="K8" s="11">
        <v>0.1</v>
      </c>
      <c r="L8" s="13">
        <f>J8*I8</f>
        <v>200000000</v>
      </c>
      <c r="M8" s="11">
        <f t="shared" si="1"/>
        <v>0.2</v>
      </c>
      <c r="N8" s="11">
        <f t="shared" si="2"/>
        <v>2.0000000000000001E-4</v>
      </c>
    </row>
    <row r="9" spans="9:26" x14ac:dyDescent="0.3">
      <c r="I9" s="20">
        <v>2000</v>
      </c>
      <c r="J9" s="10">
        <f t="shared" si="0"/>
        <v>1000000</v>
      </c>
      <c r="K9" s="11">
        <v>1</v>
      </c>
      <c r="L9" s="13">
        <f>J9*I9</f>
        <v>2000000000</v>
      </c>
      <c r="M9" s="11">
        <f t="shared" si="1"/>
        <v>2</v>
      </c>
      <c r="N9" s="11">
        <f t="shared" si="2"/>
        <v>2E-3</v>
      </c>
    </row>
    <row r="10" spans="9:26" x14ac:dyDescent="0.3">
      <c r="I10" s="5">
        <v>10000</v>
      </c>
      <c r="J10" s="3">
        <f t="shared" si="0"/>
        <v>1000000</v>
      </c>
      <c r="K10" s="4">
        <v>1</v>
      </c>
      <c r="L10" s="15">
        <f>J10*I10</f>
        <v>10000000000</v>
      </c>
      <c r="M10" s="4">
        <f t="shared" si="1"/>
        <v>10</v>
      </c>
      <c r="N10" s="4">
        <f t="shared" si="2"/>
        <v>0.01</v>
      </c>
    </row>
    <row r="11" spans="9:26" x14ac:dyDescent="0.3">
      <c r="I11" s="21">
        <v>100000</v>
      </c>
      <c r="J11" s="6">
        <f t="shared" si="0"/>
        <v>1000000</v>
      </c>
      <c r="K11" s="7">
        <v>1</v>
      </c>
      <c r="L11" s="7">
        <f>J11*I11</f>
        <v>100000000000</v>
      </c>
      <c r="M11" s="7">
        <f t="shared" si="1"/>
        <v>100</v>
      </c>
      <c r="N11" s="7">
        <f t="shared" si="2"/>
        <v>0.1</v>
      </c>
    </row>
    <row r="12" spans="9:26" x14ac:dyDescent="0.3">
      <c r="I12" s="8">
        <v>1000000</v>
      </c>
      <c r="J12" s="6">
        <f t="shared" si="0"/>
        <v>1000000</v>
      </c>
      <c r="K12" s="7">
        <v>1</v>
      </c>
      <c r="L12" s="7">
        <f>J12*I12</f>
        <v>1000000000000</v>
      </c>
      <c r="M12" s="7">
        <f t="shared" si="1"/>
        <v>1000</v>
      </c>
      <c r="N12" s="7">
        <f t="shared" si="2"/>
        <v>1</v>
      </c>
    </row>
    <row r="13" spans="9:26" ht="35.4" customHeight="1" x14ac:dyDescent="0.3">
      <c r="Y13" s="1"/>
      <c r="Z13" s="1"/>
    </row>
    <row r="14" spans="9:26" ht="115.2" x14ac:dyDescent="0.3">
      <c r="I14" s="2" t="s">
        <v>0</v>
      </c>
      <c r="J14" s="2" t="s">
        <v>1</v>
      </c>
      <c r="K14" s="2" t="s">
        <v>5</v>
      </c>
      <c r="L14" s="2" t="s">
        <v>4</v>
      </c>
      <c r="M14" s="2" t="s">
        <v>6</v>
      </c>
      <c r="N14" s="2" t="s">
        <v>7</v>
      </c>
      <c r="O14" s="27" t="s">
        <v>11</v>
      </c>
      <c r="Y14" s="1"/>
      <c r="Z14" s="1"/>
    </row>
    <row r="15" spans="9:26" x14ac:dyDescent="0.3">
      <c r="I15" s="12">
        <v>2000</v>
      </c>
      <c r="J15" s="26">
        <v>200</v>
      </c>
      <c r="K15" s="11">
        <v>16</v>
      </c>
      <c r="L15" s="11">
        <f>$J$15*K15</f>
        <v>3200</v>
      </c>
      <c r="M15" s="13">
        <f>L15*I15</f>
        <v>6400000</v>
      </c>
      <c r="N15" s="11">
        <f t="shared" ref="N15:N21" si="3">M15/(1000*1000*1000)</f>
        <v>6.4000000000000003E-3</v>
      </c>
      <c r="O15" s="11">
        <f>N15*60</f>
        <v>0.38400000000000001</v>
      </c>
    </row>
    <row r="16" spans="9:26" x14ac:dyDescent="0.3">
      <c r="I16" s="12">
        <v>2000</v>
      </c>
      <c r="J16" s="26"/>
      <c r="K16" s="11">
        <v>24</v>
      </c>
      <c r="L16" s="11">
        <f>$J$15*K16</f>
        <v>4800</v>
      </c>
      <c r="M16" s="13">
        <f t="shared" ref="M16:M21" si="4">L16*I16</f>
        <v>9600000</v>
      </c>
      <c r="N16" s="11">
        <f t="shared" si="3"/>
        <v>9.5999999999999992E-3</v>
      </c>
      <c r="O16" s="11">
        <f t="shared" ref="O16:O21" si="5">N16*60</f>
        <v>0.57599999999999996</v>
      </c>
    </row>
    <row r="17" spans="9:15" x14ac:dyDescent="0.3">
      <c r="I17" s="12">
        <v>2000</v>
      </c>
      <c r="J17" s="26"/>
      <c r="K17" s="11">
        <v>32</v>
      </c>
      <c r="L17" s="11">
        <f>$J$15*K17</f>
        <v>6400</v>
      </c>
      <c r="M17" s="13">
        <f t="shared" si="4"/>
        <v>12800000</v>
      </c>
      <c r="N17" s="11">
        <f t="shared" si="3"/>
        <v>1.2800000000000001E-2</v>
      </c>
      <c r="O17" s="11">
        <f t="shared" si="5"/>
        <v>0.76800000000000002</v>
      </c>
    </row>
    <row r="18" spans="9:15" x14ac:dyDescent="0.3">
      <c r="I18" s="20">
        <v>2000</v>
      </c>
      <c r="J18" s="26"/>
      <c r="K18" s="19">
        <v>64</v>
      </c>
      <c r="L18" s="11">
        <f>$J$15*K18</f>
        <v>12800</v>
      </c>
      <c r="M18" s="13">
        <f t="shared" si="4"/>
        <v>25600000</v>
      </c>
      <c r="N18" s="11">
        <f t="shared" si="3"/>
        <v>2.5600000000000001E-2</v>
      </c>
      <c r="O18" s="19">
        <f t="shared" si="5"/>
        <v>1.536</v>
      </c>
    </row>
    <row r="19" spans="9:15" x14ac:dyDescent="0.3">
      <c r="I19" s="5">
        <v>10000</v>
      </c>
      <c r="J19" s="26"/>
      <c r="K19" s="4">
        <v>32</v>
      </c>
      <c r="L19" s="4">
        <f>$J$15*K19</f>
        <v>6400</v>
      </c>
      <c r="M19" s="15">
        <f t="shared" si="4"/>
        <v>64000000</v>
      </c>
      <c r="N19" s="4">
        <f t="shared" si="3"/>
        <v>6.4000000000000001E-2</v>
      </c>
      <c r="O19" s="4">
        <f t="shared" si="5"/>
        <v>3.84</v>
      </c>
    </row>
    <row r="20" spans="9:15" x14ac:dyDescent="0.3">
      <c r="I20" s="21">
        <v>100000</v>
      </c>
      <c r="J20" s="26"/>
      <c r="K20" s="22">
        <v>64</v>
      </c>
      <c r="L20" s="7">
        <f>$J$15*K20</f>
        <v>12800</v>
      </c>
      <c r="M20" s="17">
        <f t="shared" si="4"/>
        <v>1280000000</v>
      </c>
      <c r="N20" s="7">
        <f>M20/(1000*1000*1000)</f>
        <v>1.28</v>
      </c>
      <c r="O20" s="22">
        <f t="shared" si="5"/>
        <v>76.8</v>
      </c>
    </row>
    <row r="21" spans="9:15" x14ac:dyDescent="0.3">
      <c r="I21" s="8">
        <v>1000000</v>
      </c>
      <c r="J21" s="26"/>
      <c r="K21" s="7">
        <v>64</v>
      </c>
      <c r="L21" s="7">
        <f>$J$15*K21</f>
        <v>12800</v>
      </c>
      <c r="M21" s="17">
        <f t="shared" si="4"/>
        <v>12800000000</v>
      </c>
      <c r="N21" s="7">
        <f t="shared" si="3"/>
        <v>12.8</v>
      </c>
      <c r="O21" s="7">
        <f t="shared" si="5"/>
        <v>768</v>
      </c>
    </row>
    <row r="24" spans="9:15" ht="100.8" x14ac:dyDescent="0.3">
      <c r="I24" s="2" t="s">
        <v>0</v>
      </c>
      <c r="J24" s="9" t="s">
        <v>16</v>
      </c>
      <c r="K24" s="2" t="s">
        <v>13</v>
      </c>
      <c r="L24" s="2" t="s">
        <v>12</v>
      </c>
      <c r="M24" s="9" t="s">
        <v>14</v>
      </c>
      <c r="N24" s="28" t="s">
        <v>15</v>
      </c>
    </row>
    <row r="25" spans="9:15" x14ac:dyDescent="0.3">
      <c r="I25" s="12">
        <v>2000</v>
      </c>
      <c r="J25" s="11">
        <v>1.5</v>
      </c>
      <c r="K25" s="26">
        <v>100</v>
      </c>
      <c r="L25" s="26">
        <v>500</v>
      </c>
      <c r="M25" s="14">
        <f>O15*1000*1/$L$25*(ROUNDDOWN(O15*1000/$K$25,0)+1)</f>
        <v>3.0720000000000001</v>
      </c>
      <c r="N25" s="14">
        <f>1*J25+M25/(60*60)</f>
        <v>1.5008533333333334</v>
      </c>
    </row>
    <row r="26" spans="9:15" x14ac:dyDescent="0.3">
      <c r="I26" s="12">
        <v>2000</v>
      </c>
      <c r="J26" s="11">
        <v>1.7</v>
      </c>
      <c r="K26" s="26"/>
      <c r="L26" s="26"/>
      <c r="M26" s="14">
        <f>O16*1000*1/$L$25*(ROUNDDOWN(O16*1000/$K$25,0)+1)</f>
        <v>6.911999999999999</v>
      </c>
      <c r="N26" s="14">
        <f>1*J26+M26/(60*60)</f>
        <v>1.7019199999999999</v>
      </c>
    </row>
    <row r="27" spans="9:15" x14ac:dyDescent="0.3">
      <c r="I27" s="12">
        <v>2000</v>
      </c>
      <c r="J27" s="11">
        <v>2</v>
      </c>
      <c r="K27" s="26"/>
      <c r="L27" s="26"/>
      <c r="M27" s="14">
        <f>O17*1000*1/$L$25*(ROUNDDOWN(O17*1000/$K$25,0)+1)</f>
        <v>12.288</v>
      </c>
      <c r="N27" s="14">
        <f>1*J27+M27/(60*60)</f>
        <v>2.0034133333333335</v>
      </c>
    </row>
    <row r="28" spans="9:15" x14ac:dyDescent="0.3">
      <c r="I28" s="20">
        <v>2000</v>
      </c>
      <c r="J28" s="19">
        <v>2</v>
      </c>
      <c r="K28" s="26"/>
      <c r="L28" s="26"/>
      <c r="M28" s="14">
        <f>O18*1000*1/$L$25*(ROUNDDOWN(O18*1000/$K$25,0)+1)</f>
        <v>49.152000000000001</v>
      </c>
      <c r="N28" s="23">
        <f>1*J28+M28/(60*60)</f>
        <v>2.0136533333333335</v>
      </c>
    </row>
    <row r="29" spans="9:15" x14ac:dyDescent="0.3">
      <c r="I29" s="5">
        <v>10000</v>
      </c>
      <c r="J29" s="4">
        <v>5</v>
      </c>
      <c r="K29" s="26"/>
      <c r="L29" s="26"/>
      <c r="M29" s="16">
        <f>O19*1000*1/$L$25*(ROUNDDOWN(O19*1000/$K$25,0)+1)</f>
        <v>299.52</v>
      </c>
      <c r="N29" s="16">
        <f>1*J29+M29/(60*60)</f>
        <v>5.0831999999999997</v>
      </c>
    </row>
    <row r="30" spans="9:15" x14ac:dyDescent="0.3">
      <c r="I30" s="21">
        <v>100000</v>
      </c>
      <c r="J30" s="22">
        <v>8</v>
      </c>
      <c r="K30" s="26"/>
      <c r="L30" s="26"/>
      <c r="M30" s="25">
        <f>O20*1000*1/$L$25*(ROUNDDOWN(O20*1000/$K$25,0)+1)</f>
        <v>118118.39999999999</v>
      </c>
      <c r="N30" s="24">
        <f>1*J30+M30/(60*60)</f>
        <v>40.810666666666663</v>
      </c>
    </row>
    <row r="31" spans="9:15" x14ac:dyDescent="0.3">
      <c r="I31" s="8">
        <v>1000000</v>
      </c>
      <c r="J31" s="7">
        <v>10</v>
      </c>
      <c r="K31" s="26"/>
      <c r="L31" s="26"/>
      <c r="M31" s="18">
        <f>O21*1000*1/$L$25*(ROUNDDOWN(O21*1000/$K$25,0)+1)</f>
        <v>11798016</v>
      </c>
      <c r="N31" s="18">
        <f>1*J31+M31/(60*60)</f>
        <v>3287.2266666666665</v>
      </c>
    </row>
  </sheetData>
  <mergeCells count="3">
    <mergeCell ref="J15:J21"/>
    <mergeCell ref="L25:L31"/>
    <mergeCell ref="K25:K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Коробков</dc:creator>
  <cp:lastModifiedBy>Илья Коробков</cp:lastModifiedBy>
  <dcterms:created xsi:type="dcterms:W3CDTF">2021-09-28T09:43:13Z</dcterms:created>
  <dcterms:modified xsi:type="dcterms:W3CDTF">2021-09-29T10:06:13Z</dcterms:modified>
</cp:coreProperties>
</file>