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098c5f813f529f/UNTHSC and Beyond/Work/Excel ^0 Analytics/"/>
    </mc:Choice>
  </mc:AlternateContent>
  <xr:revisionPtr revIDLastSave="21" documentId="8_{51D090EC-76F7-4175-AB4F-FDDC65631F30}" xr6:coauthVersionLast="47" xr6:coauthVersionMax="47" xr10:uidLastSave="{EA19A6CA-0C8E-4E84-9DD4-13DE21D261DE}"/>
  <bookViews>
    <workbookView xWindow="-110" yWindow="-110" windowWidth="19420" windowHeight="10300" activeTab="2" xr2:uid="{4893C702-F3C0-4EB6-AC10-4349A4D4C231}"/>
  </bookViews>
  <sheets>
    <sheet name="Calories" sheetId="9" r:id="rId1"/>
    <sheet name="Nutrition" sheetId="8" r:id="rId2"/>
    <sheet name="Cost" sheetId="7" r:id="rId3"/>
    <sheet name="All" sheetId="3" r:id="rId4"/>
    <sheet name="Food items" sheetId="2" r:id="rId5"/>
  </sheets>
  <definedNames>
    <definedName name="_xlnm._FilterDatabase" localSheetId="4" hidden="1">'Food items'!$A$1:$H$78</definedName>
    <definedName name="ExternalData_1" localSheetId="3" hidden="1">All!$A$1:$E$68</definedName>
    <definedName name="ExternalData_1" localSheetId="2" hidden="1">'Cost'!$A$1:$C$4</definedName>
    <definedName name="ExternalData_2" localSheetId="1" hidden="1">Nutrition!$A$1:$A$4</definedName>
    <definedName name="ExternalData_3" localSheetId="0" hidden="1">'Calories'!$A$1:$C$68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8" i="2" l="1"/>
  <c r="B78" i="2"/>
  <c r="H77" i="2"/>
  <c r="B77" i="2"/>
  <c r="H76" i="2"/>
  <c r="B76" i="2"/>
  <c r="H75" i="2"/>
  <c r="B75" i="2"/>
  <c r="H74" i="2"/>
  <c r="B74" i="2"/>
  <c r="H73" i="2"/>
  <c r="B73" i="2"/>
  <c r="H72" i="2"/>
  <c r="B72" i="2"/>
  <c r="F71" i="2"/>
  <c r="H71" i="2" s="1"/>
  <c r="B71" i="2"/>
  <c r="H70" i="2"/>
  <c r="B70" i="2"/>
  <c r="H69" i="2"/>
  <c r="B69" i="2"/>
  <c r="H68" i="2"/>
  <c r="B68" i="2"/>
  <c r="H67" i="2"/>
  <c r="B67" i="2"/>
  <c r="H66" i="2"/>
  <c r="B66" i="2"/>
  <c r="H65" i="2"/>
  <c r="B65" i="2"/>
  <c r="H64" i="2"/>
  <c r="B64" i="2"/>
  <c r="H63" i="2"/>
  <c r="B63" i="2"/>
  <c r="H62" i="2"/>
  <c r="B62" i="2"/>
  <c r="H61" i="2"/>
  <c r="B61" i="2"/>
  <c r="H60" i="2"/>
  <c r="B60" i="2"/>
  <c r="H59" i="2"/>
  <c r="B59" i="2"/>
  <c r="H58" i="2"/>
  <c r="B58" i="2"/>
  <c r="H57" i="2"/>
  <c r="B57" i="2"/>
  <c r="H56" i="2"/>
  <c r="F56" i="2"/>
  <c r="B56" i="2"/>
  <c r="H55" i="2"/>
  <c r="B55" i="2"/>
  <c r="H54" i="2"/>
  <c r="B54" i="2"/>
  <c r="H53" i="2"/>
  <c r="B53" i="2"/>
  <c r="H52" i="2"/>
  <c r="F52" i="2"/>
  <c r="B52" i="2"/>
  <c r="H51" i="2"/>
  <c r="B51" i="2"/>
  <c r="F50" i="2"/>
  <c r="H50" i="2" s="1"/>
  <c r="B50" i="2"/>
  <c r="F49" i="2"/>
  <c r="H49" i="2" s="1"/>
  <c r="B49" i="2"/>
  <c r="B48" i="2"/>
  <c r="B47" i="2"/>
  <c r="H46" i="2"/>
  <c r="B46" i="2"/>
  <c r="H45" i="2"/>
  <c r="B45" i="2"/>
  <c r="H44" i="2"/>
  <c r="B44" i="2"/>
  <c r="H43" i="2"/>
  <c r="B43" i="2"/>
  <c r="H42" i="2"/>
  <c r="F42" i="2"/>
  <c r="B42" i="2"/>
  <c r="H41" i="2"/>
  <c r="F41" i="2"/>
  <c r="B41" i="2"/>
  <c r="H40" i="2"/>
  <c r="F40" i="2"/>
  <c r="B40" i="2"/>
  <c r="B39" i="2"/>
  <c r="H38" i="2"/>
  <c r="B38" i="2"/>
  <c r="H37" i="2"/>
  <c r="B37" i="2"/>
  <c r="H36" i="2"/>
  <c r="B36" i="2"/>
  <c r="H35" i="2"/>
  <c r="B35" i="2"/>
  <c r="H34" i="2"/>
  <c r="B34" i="2"/>
  <c r="B33" i="2"/>
  <c r="H32" i="2"/>
  <c r="B32" i="2"/>
  <c r="H31" i="2"/>
  <c r="E31" i="2"/>
  <c r="B31" i="2"/>
  <c r="H30" i="2"/>
  <c r="B30" i="2"/>
  <c r="H29" i="2"/>
  <c r="B29" i="2"/>
  <c r="H28" i="2"/>
  <c r="B28" i="2"/>
  <c r="B27" i="2"/>
  <c r="H26" i="2"/>
  <c r="B26" i="2"/>
  <c r="H25" i="2"/>
  <c r="B25" i="2"/>
  <c r="F24" i="2"/>
  <c r="H24" i="2" s="1"/>
  <c r="B24" i="2"/>
  <c r="H23" i="2"/>
  <c r="F23" i="2"/>
  <c r="B23" i="2"/>
  <c r="H22" i="2"/>
  <c r="B22" i="2"/>
  <c r="H21" i="2"/>
  <c r="B21" i="2"/>
  <c r="H20" i="2"/>
  <c r="B20" i="2"/>
  <c r="H19" i="2"/>
  <c r="B19" i="2"/>
  <c r="H18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B9" i="2"/>
  <c r="H8" i="2"/>
  <c r="B8" i="2"/>
  <c r="H7" i="2"/>
  <c r="B7" i="2"/>
  <c r="H6" i="2"/>
  <c r="B6" i="2"/>
  <c r="H5" i="2"/>
  <c r="B5" i="2"/>
  <c r="H4" i="2"/>
  <c r="F4" i="2"/>
  <c r="B4" i="2"/>
  <c r="H3" i="2"/>
  <c r="B3" i="2"/>
  <c r="N2" i="2"/>
  <c r="F37" i="2" s="1"/>
  <c r="B2" i="2"/>
  <c r="F32" i="2" l="1"/>
  <c r="F43" i="2"/>
  <c r="F2" i="2"/>
  <c r="H2" i="2" s="1"/>
  <c r="F27" i="2"/>
  <c r="H27" i="2" s="1"/>
  <c r="F30" i="2"/>
  <c r="F38" i="2"/>
  <c r="F47" i="2"/>
  <c r="H47" i="2" s="1"/>
  <c r="F33" i="2"/>
  <c r="H33" i="2" s="1"/>
  <c r="F36" i="2"/>
  <c r="F39" i="2"/>
  <c r="H39" i="2" s="1"/>
  <c r="F48" i="2"/>
  <c r="H48" i="2" s="1"/>
  <c r="F31" i="2"/>
  <c r="F7" i="2"/>
  <c r="F29" i="2"/>
  <c r="F3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B82153-9AD5-450F-ADF2-0E8AFD4F0F7B}" keepAlive="1" name="Query - All" description="Connection to the 'All' query in the workbook." type="5" refreshedVersion="8" background="1" saveData="1">
    <dbPr connection="Provider=Microsoft.Mashup.OleDb.1;Data Source=$Workbook$;Location=All;Extended Properties=&quot;&quot;" command="SELECT * FROM [All]"/>
  </connection>
  <connection id="2" xr16:uid="{DF355068-001B-454E-85CB-3E58899C6F90}" keepAlive="1" name="Query - Calories" description="Connection to the 'Calories' query in the workbook." type="5" refreshedVersion="8" background="1" saveData="1">
    <dbPr connection="Provider=Microsoft.Mashup.OleDb.1;Data Source=$Workbook$;Location=Calories;Extended Properties=&quot;&quot;" command="SELECT * FROM [Calories]"/>
  </connection>
  <connection id="3" xr16:uid="{F5A8C068-A56C-4E81-B032-76725D60E95D}" keepAlive="1" name="Query - Cost" description="Connection to the 'Cost' query in the workbook." type="5" refreshedVersion="8" background="1" saveData="1">
    <dbPr connection="Provider=Microsoft.Mashup.OleDb.1;Data Source=$Workbook$;Location=Cost;Extended Properties=&quot;&quot;" command="SELECT * FROM [Cost]"/>
  </connection>
  <connection id="4" xr16:uid="{BCA7DD5A-0B70-4B12-A144-25353A7E5F76}" keepAlive="1" name="Query - Nutrition" description="Connection to the 'Nutrition' query in the workbook." type="5" refreshedVersion="8" background="1" saveData="1">
    <dbPr connection="Provider=Microsoft.Mashup.OleDb.1;Data Source=$Workbook$;Location=Nutrition;Extended Properties=&quot;&quot;" command="SELECT * FROM [Nutrition]"/>
  </connection>
</connections>
</file>

<file path=xl/sharedStrings.xml><?xml version="1.0" encoding="utf-8"?>
<sst xmlns="http://schemas.openxmlformats.org/spreadsheetml/2006/main" count="543" uniqueCount="142">
  <si>
    <t>Item1</t>
  </si>
  <si>
    <t>Item</t>
  </si>
  <si>
    <t>Class</t>
  </si>
  <si>
    <t>Status</t>
  </si>
  <si>
    <t>$ per ibs</t>
  </si>
  <si>
    <t>Cost</t>
  </si>
  <si>
    <t>Nutrition</t>
  </si>
  <si>
    <t>Nutritional cost</t>
  </si>
  <si>
    <t>Calories</t>
  </si>
  <si>
    <t>ibs to oz</t>
  </si>
  <si>
    <t>Chicken Breast</t>
  </si>
  <si>
    <t>Protein</t>
  </si>
  <si>
    <t>Fresh</t>
  </si>
  <si>
    <t>g per oz is Protein or Fiber in that order</t>
  </si>
  <si>
    <t>Brussel Sprouts</t>
  </si>
  <si>
    <t>Vegetable</t>
  </si>
  <si>
    <t>Frozen</t>
  </si>
  <si>
    <t xml:space="preserve">Weight Cost </t>
  </si>
  <si>
    <t xml:space="preserve"> C per oz</t>
  </si>
  <si>
    <t>g per oz</t>
  </si>
  <si>
    <t>Sweet Peas</t>
  </si>
  <si>
    <t>C per g</t>
  </si>
  <si>
    <t>Pepper and Onions</t>
  </si>
  <si>
    <t>Cal per oz</t>
  </si>
  <si>
    <t>Serrano Pepper</t>
  </si>
  <si>
    <t>Broccoli Stir Fry</t>
  </si>
  <si>
    <t>Crinkle Carrots</t>
  </si>
  <si>
    <t>Sweet Potatoes</t>
  </si>
  <si>
    <t>Carbs</t>
  </si>
  <si>
    <t>Sugar Snap Stir Fry</t>
  </si>
  <si>
    <t>Lima Beans</t>
  </si>
  <si>
    <t>Onion</t>
  </si>
  <si>
    <t>Seasoning Blend</t>
  </si>
  <si>
    <t>Mixed Veggies</t>
  </si>
  <si>
    <t>Corn</t>
  </si>
  <si>
    <t>Okro</t>
  </si>
  <si>
    <t>Mixed Fruits</t>
  </si>
  <si>
    <t>Fruits</t>
  </si>
  <si>
    <t>Broccoli Cuts</t>
  </si>
  <si>
    <t>Broccoli Florrets</t>
  </si>
  <si>
    <t>Cauliflower</t>
  </si>
  <si>
    <t>Broccoli and Cauliflower</t>
  </si>
  <si>
    <t>Cabbage</t>
  </si>
  <si>
    <t>Salmon</t>
  </si>
  <si>
    <t>Chickpeas</t>
  </si>
  <si>
    <t>Canned</t>
  </si>
  <si>
    <t>Spinach</t>
  </si>
  <si>
    <t>Protein Oats</t>
  </si>
  <si>
    <t>Zuchinni</t>
  </si>
  <si>
    <t>Yellow Squash</t>
  </si>
  <si>
    <t>Eggplant</t>
  </si>
  <si>
    <t>Tomatoes</t>
  </si>
  <si>
    <t>Irish Potatoes</t>
  </si>
  <si>
    <t>Mushroom</t>
  </si>
  <si>
    <t>`</t>
  </si>
  <si>
    <t>Tangerine</t>
  </si>
  <si>
    <t>Fruit</t>
  </si>
  <si>
    <t>Red Grapes</t>
  </si>
  <si>
    <t>Banana</t>
  </si>
  <si>
    <t>Tofu</t>
  </si>
  <si>
    <t>Broccoli</t>
  </si>
  <si>
    <t>Red Onions</t>
  </si>
  <si>
    <t>Mini Sweet Peppers</t>
  </si>
  <si>
    <t>Grape Tomatoes</t>
  </si>
  <si>
    <t>Eggs</t>
  </si>
  <si>
    <t>Greek Yogurt</t>
  </si>
  <si>
    <t>Cottage cheese</t>
  </si>
  <si>
    <t>Chicken Thighs</t>
  </si>
  <si>
    <t>Chicken Drums</t>
  </si>
  <si>
    <t>Shrimp</t>
  </si>
  <si>
    <t>Peaches</t>
  </si>
  <si>
    <t>Peas and Carrot</t>
  </si>
  <si>
    <t>Pineapple</t>
  </si>
  <si>
    <t>Strawberry</t>
  </si>
  <si>
    <t>Deluxe Stir Fry</t>
  </si>
  <si>
    <t>Kale</t>
  </si>
  <si>
    <t>Mango</t>
  </si>
  <si>
    <t>Mix Berries</t>
  </si>
  <si>
    <t>Oat</t>
  </si>
  <si>
    <t>Bread</t>
  </si>
  <si>
    <t>Red Lentils</t>
  </si>
  <si>
    <t>Wheat Spag</t>
  </si>
  <si>
    <t>Wheat flour</t>
  </si>
  <si>
    <t>Peanuts</t>
  </si>
  <si>
    <t>Cashew</t>
  </si>
  <si>
    <t>Walnuts</t>
  </si>
  <si>
    <t>Butternut Squash</t>
  </si>
  <si>
    <t>Almonds</t>
  </si>
  <si>
    <t>Basmati Rice</t>
  </si>
  <si>
    <t>Brown Rice</t>
  </si>
  <si>
    <t>Long Grain Rice</t>
  </si>
  <si>
    <t>Black Eye Peas</t>
  </si>
  <si>
    <t>Black Beans</t>
  </si>
  <si>
    <t>Baby Carrot</t>
  </si>
  <si>
    <t>Shreeded Lettuce</t>
  </si>
  <si>
    <t>Iceberg Salad</t>
  </si>
  <si>
    <t>Brussel Sprouts - Frozen</t>
  </si>
  <si>
    <t>Brussel Sprouts - Fresh</t>
  </si>
  <si>
    <t>Sweet Peas - Frozen</t>
  </si>
  <si>
    <t>Pepper and Onions - Frozen</t>
  </si>
  <si>
    <t>Serrano Pepper - Fresh</t>
  </si>
  <si>
    <t>Broccoli Stir Fry - Frozen</t>
  </si>
  <si>
    <t>Crinkle Carrots - Frozen</t>
  </si>
  <si>
    <t>Sweet Potatoes - Frozen</t>
  </si>
  <si>
    <t>Sugar Snap Stir Fry - Frozen</t>
  </si>
  <si>
    <t>Lima Beans - Frozen</t>
  </si>
  <si>
    <t>Onion - Frozen</t>
  </si>
  <si>
    <t>Seasoning Blend - Frozen</t>
  </si>
  <si>
    <t>Mixed Veggies - Frozen</t>
  </si>
  <si>
    <t>Corn - Frozen</t>
  </si>
  <si>
    <t>Okro - Frozen</t>
  </si>
  <si>
    <t>Broccoli Cuts - Frozen</t>
  </si>
  <si>
    <t>Broccoli Florrets - Frozen</t>
  </si>
  <si>
    <t>Cauliflower - Frozen</t>
  </si>
  <si>
    <t>Broccoli and Cauliflower - Frozen</t>
  </si>
  <si>
    <t>Cabbage - Fresh</t>
  </si>
  <si>
    <t>Chickpeas - Canned</t>
  </si>
  <si>
    <t>Spinach - Fresh</t>
  </si>
  <si>
    <t>Zuchinni - Fresh</t>
  </si>
  <si>
    <t>Yellow Squash - Fresh</t>
  </si>
  <si>
    <t>Eggplant - Fresh</t>
  </si>
  <si>
    <t>Tomatoes - Fresh</t>
  </si>
  <si>
    <t>Onion - Fresh</t>
  </si>
  <si>
    <t>Mushroom - Fresh</t>
  </si>
  <si>
    <t>Broccoli - Fresh</t>
  </si>
  <si>
    <t>Red Onions - Fresh</t>
  </si>
  <si>
    <t>Mini Sweet Peppers - Fresh</t>
  </si>
  <si>
    <t>Cauliflower - Fresh</t>
  </si>
  <si>
    <t>Grape Tomatoes - Fresh</t>
  </si>
  <si>
    <t>Peas and Carrot - Frozen</t>
  </si>
  <si>
    <t>Spinach - Frozen</t>
  </si>
  <si>
    <t>Deluxe Stir Fry - Frozen</t>
  </si>
  <si>
    <t>Kale - Frozen</t>
  </si>
  <si>
    <t>Butternut Squash - Frozen</t>
  </si>
  <si>
    <t>Black Eye Peas - Canned</t>
  </si>
  <si>
    <t>Black Beans - Canned</t>
  </si>
  <si>
    <t>Baby Carrot - Fresh</t>
  </si>
  <si>
    <t>Shreeded Lettuce - Fresh</t>
  </si>
  <si>
    <t>Iceberg Salad - Fresh</t>
  </si>
  <si>
    <t>SortedGrouped</t>
  </si>
  <si>
    <t>CostRank</t>
  </si>
  <si>
    <t>[Table]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</si>
</sst>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/>
    <xf numFmtId="0" fontId="1" fillId="0" borderId="0" xfId="1"/>
    <xf numFmtId="164" fontId="1" fillId="0" borderId="0" xfId="1" applyNumberFormat="1"/>
    <xf numFmtId="2" fontId="1" fillId="0" borderId="0" xfId="1" applyNumberFormat="1"/>
    <xf numFmtId="0" fontId="0" fillId="0" borderId="0" xfId="0" applyNumberFormat="1"/>
  </cellXfs>
  <cellStyles count="2">
    <cellStyle name="Normal" xfId="0" builtinId="0"/>
    <cellStyle name="Normal 2" xfId="1" xr:uid="{01D48B31-CF1E-4F57-9FF5-A0A52834B0F5}"/>
  </cellStyles>
  <dxfs count="10"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2318B600-A6B6-46F1-A6A8-DC7EA59BFF26}" autoFormatId="16" applyNumberFormats="0" applyBorderFormats="0" applyFontFormats="0" applyPatternFormats="0" applyAlignmentFormats="0" applyWidthHeightFormats="0">
  <queryTableRefresh nextId="4">
    <queryTableFields count="3">
      <queryTableField id="1" name="Item" tableColumnId="1"/>
      <queryTableField id="2" name="Class" tableColumnId="2"/>
      <queryTableField id="3" name="Calori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3946173-073D-4A7E-A09D-619F62127D52}" autoFormatId="16" applyNumberFormats="0" applyBorderFormats="0" applyFontFormats="0" applyPatternFormats="0" applyAlignmentFormats="0" applyWidthHeightFormats="0">
  <queryTableRefresh nextId="4">
    <queryTableFields count="1">
      <queryTableField id="2" name="Clas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0DE8445-C676-48D3-A567-1B4D96FCB8CD}" autoFormatId="16" applyNumberFormats="0" applyBorderFormats="0" applyFontFormats="0" applyPatternFormats="0" applyAlignmentFormats="0" applyWidthHeightFormats="0">
  <queryTableRefresh nextId="6">
    <queryTableFields count="3">
      <queryTableField id="2" name="Class" tableColumnId="2"/>
      <queryTableField id="4" name="SortedGrouped" tableColumnId="1"/>
      <queryTableField id="5" name="CostRank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040C71C-5905-42C9-8FD3-BC7CAA31E6D1}" autoFormatId="16" applyNumberFormats="0" applyBorderFormats="0" applyFontFormats="0" applyPatternFormats="0" applyAlignmentFormats="0" applyWidthHeightFormats="0">
  <queryTableRefresh nextId="8">
    <queryTableFields count="5">
      <queryTableField id="1" name="Item" tableColumnId="1"/>
      <queryTableField id="2" name="Class" tableColumnId="2"/>
      <queryTableField id="5" name="Cost" tableColumnId="3"/>
      <queryTableField id="6" name="Nutrition" tableColumnId="4"/>
      <queryTableField id="7" name="Calori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2CBC04-D3A1-4B18-9A5A-2137D8A26FED}" name="Calories" displayName="Calories" ref="A1:C68" tableType="queryTable" totalsRowShown="0">
  <autoFilter ref="A1:C68" xr:uid="{722CBC04-D3A1-4B18-9A5A-2137D8A26FED}"/>
  <tableColumns count="3">
    <tableColumn id="1" xr3:uid="{8293115A-6E32-47A0-A2B9-7FC273C92AA4}" uniqueName="1" name="Item" queryTableFieldId="1" dataDxfId="9"/>
    <tableColumn id="2" xr3:uid="{38448AA2-D04E-49E0-BC26-01F8D1DECBEC}" uniqueName="2" name="Class" queryTableFieldId="2" dataDxfId="8"/>
    <tableColumn id="3" xr3:uid="{BE80AEC6-DB73-47AD-8F8A-3AF7870ED037}" uniqueName="3" name="Calorie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9666D4-5C5C-400F-9C98-B20020FBA016}" name="Nutrition" displayName="Nutrition" ref="A1:A4" tableType="queryTable" totalsRowShown="0">
  <autoFilter ref="A1:A4" xr:uid="{F99666D4-5C5C-400F-9C98-B20020FBA016}"/>
  <tableColumns count="1">
    <tableColumn id="2" xr3:uid="{6E8D6E4C-5ACA-4C39-A3BE-4D013EA784B4}" uniqueName="2" name="Class" queryTableFieldId="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E4EE18-AE1C-48EA-B448-0B98A0884939}" name="Cost" displayName="Cost" ref="A1:C4" tableType="queryTable" totalsRowShown="0">
  <autoFilter ref="A1:C4" xr:uid="{FEE4EE18-AE1C-48EA-B448-0B98A0884939}"/>
  <tableColumns count="3">
    <tableColumn id="2" xr3:uid="{DF19C1D6-AFE3-4992-A5FC-782F78BA8BE7}" uniqueName="2" name="Class" queryTableFieldId="2" dataDxfId="1"/>
    <tableColumn id="1" xr3:uid="{E019E697-D962-40E3-A8C5-6B959B2AA65D}" uniqueName="1" name="SortedGrouped" queryTableFieldId="4"/>
    <tableColumn id="3" xr3:uid="{A61C4CD8-494B-49BF-AFE6-883A14DF581D}" uniqueName="3" name="CostRank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435BF7-7702-4187-B400-E48BBC8A9076}" name="All" displayName="All" ref="A1:E68" tableType="queryTable" totalsRowShown="0">
  <autoFilter ref="A1:E68" xr:uid="{D2435BF7-7702-4187-B400-E48BBC8A9076}"/>
  <tableColumns count="5">
    <tableColumn id="1" xr3:uid="{46431DD8-9FED-4947-94EE-FAF8DC912E4E}" uniqueName="1" name="Item" queryTableFieldId="1" dataDxfId="7"/>
    <tableColumn id="2" xr3:uid="{F5C39D54-7808-4F75-9847-BC9C3BA89A80}" uniqueName="2" name="Class" queryTableFieldId="2" dataDxfId="6"/>
    <tableColumn id="3" xr3:uid="{B4666012-229F-4685-9A0F-365E8DE0FF00}" uniqueName="3" name="Cost" queryTableFieldId="5"/>
    <tableColumn id="4" xr3:uid="{C168F36B-7361-4825-9026-7FE6DF68FE86}" uniqueName="4" name="Nutrition" queryTableFieldId="6"/>
    <tableColumn id="5" xr3:uid="{337CF14E-47B3-4616-A416-A0047412FC90}" uniqueName="5" name="Calories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5115E7-DCDD-48D0-9AB1-47044439DC10}" name="Table1" displayName="Table1" ref="B1:I78" totalsRowShown="0" headerRowDxfId="5" headerRowCellStyle="Normal 2" dataCellStyle="Normal 2">
  <autoFilter ref="B1:I78" xr:uid="{305115E7-DCDD-48D0-9AB1-47044439DC10}"/>
  <tableColumns count="8">
    <tableColumn id="1" xr3:uid="{D13009A6-E4BC-47DA-B1B0-C659290B0088}" name="Item" dataCellStyle="Normal 2"/>
    <tableColumn id="2" xr3:uid="{78269050-0596-40B5-A50D-739A54269B0F}" name="Class" dataCellStyle="Normal 2"/>
    <tableColumn id="3" xr3:uid="{FAAE45D0-81D9-4F18-AFDB-048837E68225}" name="Status" dataCellStyle="Normal 2"/>
    <tableColumn id="4" xr3:uid="{41D2CBF9-9D39-4E9D-91FA-807172FE83B7}" name="$ per ibs" dataCellStyle="Normal 2"/>
    <tableColumn id="5" xr3:uid="{19FC8573-2A70-4146-844B-84B7FA92F7F4}" name="Cost" dataDxfId="4" dataCellStyle="Normal 2"/>
    <tableColumn id="6" xr3:uid="{97EF4F03-5C98-4DAF-839D-657D746F7BF9}" name="Nutrition" dataDxfId="3" dataCellStyle="Normal 2"/>
    <tableColumn id="7" xr3:uid="{40F5E24D-6BE3-4AA1-88CA-BDBB65AFBF66}" name="Nutritional cost" dataDxfId="2" dataCellStyle="Normal 2">
      <calculatedColumnFormula>IF(G2="","",F2/G2)</calculatedColumnFormula>
    </tableColumn>
    <tableColumn id="8" xr3:uid="{1C3F3E0C-626E-4270-9B5B-99A271B67637}" name="Calories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0627-410F-4063-A53E-26E70E33050C}">
  <dimension ref="A1:C68"/>
  <sheetViews>
    <sheetView workbookViewId="0"/>
  </sheetViews>
  <sheetFormatPr defaultRowHeight="14.5" x14ac:dyDescent="0.35"/>
  <cols>
    <col min="1" max="1" width="28.453125" bestFit="1" customWidth="1"/>
    <col min="2" max="2" width="9" bestFit="1" customWidth="1"/>
    <col min="3" max="3" width="9.7265625" bestFit="1" customWidth="1"/>
  </cols>
  <sheetData>
    <row r="1" spans="1:3" x14ac:dyDescent="0.35">
      <c r="A1" t="s">
        <v>1</v>
      </c>
      <c r="B1" t="s">
        <v>2</v>
      </c>
      <c r="C1" t="s">
        <v>8</v>
      </c>
    </row>
    <row r="2" spans="1:3" x14ac:dyDescent="0.35">
      <c r="A2" s="5" t="s">
        <v>10</v>
      </c>
      <c r="B2" s="5" t="s">
        <v>11</v>
      </c>
      <c r="C2">
        <v>29</v>
      </c>
    </row>
    <row r="3" spans="1:3" x14ac:dyDescent="0.35">
      <c r="A3" s="5" t="s">
        <v>96</v>
      </c>
      <c r="B3" s="5" t="s">
        <v>15</v>
      </c>
      <c r="C3">
        <v>12</v>
      </c>
    </row>
    <row r="4" spans="1:3" x14ac:dyDescent="0.35">
      <c r="A4" s="5" t="s">
        <v>97</v>
      </c>
      <c r="B4" s="5" t="s">
        <v>15</v>
      </c>
      <c r="C4">
        <v>12</v>
      </c>
    </row>
    <row r="5" spans="1:3" x14ac:dyDescent="0.35">
      <c r="A5" s="5" t="s">
        <v>98</v>
      </c>
      <c r="B5" s="5" t="s">
        <v>15</v>
      </c>
      <c r="C5">
        <v>23</v>
      </c>
    </row>
    <row r="6" spans="1:3" x14ac:dyDescent="0.35">
      <c r="A6" s="5" t="s">
        <v>99</v>
      </c>
      <c r="B6" s="5" t="s">
        <v>15</v>
      </c>
      <c r="C6">
        <v>7</v>
      </c>
    </row>
    <row r="7" spans="1:3" x14ac:dyDescent="0.35">
      <c r="A7" s="5" t="s">
        <v>100</v>
      </c>
      <c r="B7" s="5" t="s">
        <v>15</v>
      </c>
      <c r="C7">
        <v>9</v>
      </c>
    </row>
    <row r="8" spans="1:3" x14ac:dyDescent="0.35">
      <c r="A8" s="5" t="s">
        <v>101</v>
      </c>
      <c r="B8" s="5" t="s">
        <v>15</v>
      </c>
      <c r="C8">
        <v>12.3</v>
      </c>
    </row>
    <row r="9" spans="1:3" x14ac:dyDescent="0.35">
      <c r="A9" s="5" t="s">
        <v>102</v>
      </c>
      <c r="B9" s="5" t="s">
        <v>15</v>
      </c>
      <c r="C9">
        <v>12</v>
      </c>
    </row>
    <row r="10" spans="1:3" x14ac:dyDescent="0.35">
      <c r="A10" s="5" t="s">
        <v>103</v>
      </c>
      <c r="B10" s="5" t="s">
        <v>28</v>
      </c>
      <c r="C10">
        <v>24</v>
      </c>
    </row>
    <row r="11" spans="1:3" x14ac:dyDescent="0.35">
      <c r="A11" s="5" t="s">
        <v>104</v>
      </c>
      <c r="B11" s="5" t="s">
        <v>15</v>
      </c>
      <c r="C11">
        <v>10.5</v>
      </c>
    </row>
    <row r="12" spans="1:3" x14ac:dyDescent="0.35">
      <c r="A12" s="5" t="s">
        <v>105</v>
      </c>
      <c r="B12" s="5" t="s">
        <v>11</v>
      </c>
      <c r="C12">
        <v>39</v>
      </c>
    </row>
    <row r="13" spans="1:3" x14ac:dyDescent="0.35">
      <c r="A13" s="5" t="s">
        <v>106</v>
      </c>
      <c r="B13" s="5" t="s">
        <v>15</v>
      </c>
      <c r="C13">
        <v>12</v>
      </c>
    </row>
    <row r="14" spans="1:3" x14ac:dyDescent="0.35">
      <c r="A14" s="5" t="s">
        <v>107</v>
      </c>
      <c r="B14" s="5" t="s">
        <v>15</v>
      </c>
      <c r="C14">
        <v>8.8000000000000007</v>
      </c>
    </row>
    <row r="15" spans="1:3" x14ac:dyDescent="0.35">
      <c r="A15" s="5" t="s">
        <v>108</v>
      </c>
      <c r="B15" s="5" t="s">
        <v>15</v>
      </c>
      <c r="C15">
        <v>16.7</v>
      </c>
    </row>
    <row r="16" spans="1:3" x14ac:dyDescent="0.35">
      <c r="A16" s="5" t="s">
        <v>109</v>
      </c>
      <c r="B16" s="5" t="s">
        <v>28</v>
      </c>
      <c r="C16">
        <v>25</v>
      </c>
    </row>
    <row r="17" spans="1:3" x14ac:dyDescent="0.35">
      <c r="A17" s="5" t="s">
        <v>110</v>
      </c>
      <c r="B17" s="5" t="s">
        <v>15</v>
      </c>
      <c r="C17">
        <v>8.5</v>
      </c>
    </row>
    <row r="18" spans="1:3" x14ac:dyDescent="0.35">
      <c r="A18" s="5" t="s">
        <v>111</v>
      </c>
      <c r="B18" s="5" t="s">
        <v>15</v>
      </c>
      <c r="C18">
        <v>8</v>
      </c>
    </row>
    <row r="19" spans="1:3" x14ac:dyDescent="0.35">
      <c r="A19" s="5" t="s">
        <v>112</v>
      </c>
      <c r="B19" s="5" t="s">
        <v>15</v>
      </c>
      <c r="C19">
        <v>8</v>
      </c>
    </row>
    <row r="20" spans="1:3" x14ac:dyDescent="0.35">
      <c r="A20" s="5" t="s">
        <v>113</v>
      </c>
      <c r="B20" s="5" t="s">
        <v>15</v>
      </c>
      <c r="C20">
        <v>7</v>
      </c>
    </row>
    <row r="21" spans="1:3" x14ac:dyDescent="0.35">
      <c r="A21" s="5" t="s">
        <v>114</v>
      </c>
      <c r="B21" s="5" t="s">
        <v>15</v>
      </c>
      <c r="C21">
        <v>7.5</v>
      </c>
    </row>
    <row r="22" spans="1:3" x14ac:dyDescent="0.35">
      <c r="A22" s="5" t="s">
        <v>115</v>
      </c>
      <c r="B22" s="5" t="s">
        <v>15</v>
      </c>
      <c r="C22">
        <v>7</v>
      </c>
    </row>
    <row r="23" spans="1:3" x14ac:dyDescent="0.35">
      <c r="A23" s="5" t="s">
        <v>43</v>
      </c>
      <c r="B23" s="5" t="s">
        <v>11</v>
      </c>
      <c r="C23">
        <v>41</v>
      </c>
    </row>
    <row r="24" spans="1:3" x14ac:dyDescent="0.35">
      <c r="A24" s="5" t="s">
        <v>116</v>
      </c>
      <c r="B24" s="5" t="s">
        <v>11</v>
      </c>
      <c r="C24">
        <v>34</v>
      </c>
    </row>
    <row r="25" spans="1:3" x14ac:dyDescent="0.35">
      <c r="A25" s="5" t="s">
        <v>117</v>
      </c>
      <c r="B25" s="5" t="s">
        <v>15</v>
      </c>
      <c r="C25">
        <v>7</v>
      </c>
    </row>
    <row r="26" spans="1:3" x14ac:dyDescent="0.35">
      <c r="A26" s="5" t="s">
        <v>27</v>
      </c>
      <c r="B26" s="5" t="s">
        <v>28</v>
      </c>
      <c r="C26">
        <v>24</v>
      </c>
    </row>
    <row r="27" spans="1:3" x14ac:dyDescent="0.35">
      <c r="A27" s="5" t="s">
        <v>47</v>
      </c>
      <c r="B27" s="5" t="s">
        <v>11</v>
      </c>
      <c r="C27">
        <v>106.9</v>
      </c>
    </row>
    <row r="28" spans="1:3" x14ac:dyDescent="0.35">
      <c r="A28" s="5" t="s">
        <v>118</v>
      </c>
      <c r="B28" s="5" t="s">
        <v>15</v>
      </c>
      <c r="C28">
        <v>5</v>
      </c>
    </row>
    <row r="29" spans="1:3" x14ac:dyDescent="0.35">
      <c r="A29" s="5" t="s">
        <v>119</v>
      </c>
      <c r="B29" s="5" t="s">
        <v>15</v>
      </c>
      <c r="C29">
        <v>5</v>
      </c>
    </row>
    <row r="30" spans="1:3" x14ac:dyDescent="0.35">
      <c r="A30" s="5" t="s">
        <v>120</v>
      </c>
      <c r="B30" s="5" t="s">
        <v>15</v>
      </c>
      <c r="C30">
        <v>7</v>
      </c>
    </row>
    <row r="31" spans="1:3" x14ac:dyDescent="0.35">
      <c r="A31" s="5" t="s">
        <v>121</v>
      </c>
      <c r="B31" s="5" t="s">
        <v>15</v>
      </c>
      <c r="C31">
        <v>5</v>
      </c>
    </row>
    <row r="32" spans="1:3" x14ac:dyDescent="0.35">
      <c r="A32" s="5" t="s">
        <v>52</v>
      </c>
      <c r="B32" s="5" t="s">
        <v>28</v>
      </c>
      <c r="C32">
        <v>25</v>
      </c>
    </row>
    <row r="33" spans="1:3" x14ac:dyDescent="0.35">
      <c r="A33" s="5" t="s">
        <v>122</v>
      </c>
      <c r="B33" s="5" t="s">
        <v>15</v>
      </c>
      <c r="C33">
        <v>12</v>
      </c>
    </row>
    <row r="34" spans="1:3" x14ac:dyDescent="0.35">
      <c r="A34" s="5" t="s">
        <v>123</v>
      </c>
      <c r="B34" s="5" t="s">
        <v>15</v>
      </c>
      <c r="C34">
        <v>6</v>
      </c>
    </row>
    <row r="35" spans="1:3" x14ac:dyDescent="0.35">
      <c r="A35" s="5" t="s">
        <v>59</v>
      </c>
      <c r="B35" s="5" t="s">
        <v>11</v>
      </c>
      <c r="C35">
        <v>21</v>
      </c>
    </row>
    <row r="36" spans="1:3" x14ac:dyDescent="0.35">
      <c r="A36" s="5" t="s">
        <v>124</v>
      </c>
      <c r="B36" s="5" t="s">
        <v>15</v>
      </c>
      <c r="C36">
        <v>8</v>
      </c>
    </row>
    <row r="37" spans="1:3" x14ac:dyDescent="0.35">
      <c r="A37" s="5" t="s">
        <v>125</v>
      </c>
      <c r="B37" s="5" t="s">
        <v>15</v>
      </c>
      <c r="C37">
        <v>12</v>
      </c>
    </row>
    <row r="38" spans="1:3" x14ac:dyDescent="0.35">
      <c r="A38" s="5" t="s">
        <v>126</v>
      </c>
      <c r="B38" s="5" t="s">
        <v>15</v>
      </c>
      <c r="C38">
        <v>9</v>
      </c>
    </row>
    <row r="39" spans="1:3" x14ac:dyDescent="0.35">
      <c r="A39" s="5" t="s">
        <v>127</v>
      </c>
      <c r="B39" s="5" t="s">
        <v>15</v>
      </c>
      <c r="C39">
        <v>7</v>
      </c>
    </row>
    <row r="40" spans="1:3" x14ac:dyDescent="0.35">
      <c r="A40" s="5" t="s">
        <v>128</v>
      </c>
      <c r="B40" s="5" t="s">
        <v>15</v>
      </c>
      <c r="C40">
        <v>5</v>
      </c>
    </row>
    <row r="41" spans="1:3" x14ac:dyDescent="0.35">
      <c r="A41" s="5" t="s">
        <v>64</v>
      </c>
      <c r="B41" s="5" t="s">
        <v>11</v>
      </c>
      <c r="C41">
        <v>31</v>
      </c>
    </row>
    <row r="42" spans="1:3" x14ac:dyDescent="0.35">
      <c r="A42" s="5" t="s">
        <v>65</v>
      </c>
      <c r="B42" s="5" t="s">
        <v>11</v>
      </c>
      <c r="C42">
        <v>17</v>
      </c>
    </row>
    <row r="43" spans="1:3" x14ac:dyDescent="0.35">
      <c r="A43" s="5" t="s">
        <v>66</v>
      </c>
      <c r="B43" s="5" t="s">
        <v>11</v>
      </c>
      <c r="C43">
        <v>28</v>
      </c>
    </row>
    <row r="44" spans="1:3" x14ac:dyDescent="0.35">
      <c r="A44" s="5" t="s">
        <v>67</v>
      </c>
      <c r="B44" s="5" t="s">
        <v>11</v>
      </c>
      <c r="C44">
        <v>39</v>
      </c>
    </row>
    <row r="45" spans="1:3" x14ac:dyDescent="0.35">
      <c r="A45" s="5" t="s">
        <v>68</v>
      </c>
      <c r="B45" s="5" t="s">
        <v>11</v>
      </c>
      <c r="C45">
        <v>21</v>
      </c>
    </row>
    <row r="46" spans="1:3" x14ac:dyDescent="0.35">
      <c r="A46" s="5" t="s">
        <v>69</v>
      </c>
      <c r="B46" s="5" t="s">
        <v>11</v>
      </c>
      <c r="C46">
        <v>20</v>
      </c>
    </row>
    <row r="47" spans="1:3" x14ac:dyDescent="0.35">
      <c r="A47" s="5" t="s">
        <v>129</v>
      </c>
      <c r="B47" s="5" t="s">
        <v>15</v>
      </c>
      <c r="C47">
        <v>16.7</v>
      </c>
    </row>
    <row r="48" spans="1:3" x14ac:dyDescent="0.35">
      <c r="A48" s="5" t="s">
        <v>130</v>
      </c>
      <c r="B48" s="5" t="s">
        <v>15</v>
      </c>
      <c r="C48">
        <v>7</v>
      </c>
    </row>
    <row r="49" spans="1:3" x14ac:dyDescent="0.35">
      <c r="A49" s="5" t="s">
        <v>131</v>
      </c>
      <c r="B49" s="5" t="s">
        <v>15</v>
      </c>
      <c r="C49">
        <v>10.5</v>
      </c>
    </row>
    <row r="50" spans="1:3" x14ac:dyDescent="0.35">
      <c r="A50" s="5" t="s">
        <v>132</v>
      </c>
      <c r="B50" s="5" t="s">
        <v>15</v>
      </c>
      <c r="C50">
        <v>14</v>
      </c>
    </row>
    <row r="51" spans="1:3" x14ac:dyDescent="0.35">
      <c r="A51" s="5" t="s">
        <v>78</v>
      </c>
      <c r="B51" s="5" t="s">
        <v>28</v>
      </c>
      <c r="C51">
        <v>110</v>
      </c>
    </row>
    <row r="52" spans="1:3" x14ac:dyDescent="0.35">
      <c r="A52" s="5" t="s">
        <v>79</v>
      </c>
      <c r="B52" s="5" t="s">
        <v>28</v>
      </c>
      <c r="C52">
        <v>65</v>
      </c>
    </row>
    <row r="53" spans="1:3" x14ac:dyDescent="0.35">
      <c r="A53" s="5" t="s">
        <v>80</v>
      </c>
      <c r="B53" s="5" t="s">
        <v>11</v>
      </c>
      <c r="C53">
        <v>100</v>
      </c>
    </row>
    <row r="54" spans="1:3" x14ac:dyDescent="0.35">
      <c r="A54" s="5" t="s">
        <v>81</v>
      </c>
      <c r="B54" s="5" t="s">
        <v>28</v>
      </c>
      <c r="C54">
        <v>90</v>
      </c>
    </row>
    <row r="55" spans="1:3" x14ac:dyDescent="0.35">
      <c r="A55" s="5" t="s">
        <v>82</v>
      </c>
      <c r="B55" s="5" t="s">
        <v>28</v>
      </c>
      <c r="C55">
        <v>103</v>
      </c>
    </row>
    <row r="56" spans="1:3" x14ac:dyDescent="0.35">
      <c r="A56" s="5" t="s">
        <v>83</v>
      </c>
      <c r="B56" s="5" t="s">
        <v>11</v>
      </c>
      <c r="C56">
        <v>166</v>
      </c>
    </row>
    <row r="57" spans="1:3" x14ac:dyDescent="0.35">
      <c r="A57" s="5" t="s">
        <v>84</v>
      </c>
      <c r="B57" s="5" t="s">
        <v>11</v>
      </c>
      <c r="C57">
        <v>157</v>
      </c>
    </row>
    <row r="58" spans="1:3" x14ac:dyDescent="0.35">
      <c r="A58" s="5" t="s">
        <v>85</v>
      </c>
      <c r="B58" s="5" t="s">
        <v>11</v>
      </c>
      <c r="C58">
        <v>185</v>
      </c>
    </row>
    <row r="59" spans="1:3" x14ac:dyDescent="0.35">
      <c r="A59" s="5" t="s">
        <v>133</v>
      </c>
      <c r="B59" s="5" t="s">
        <v>15</v>
      </c>
      <c r="C59">
        <v>13</v>
      </c>
    </row>
    <row r="60" spans="1:3" x14ac:dyDescent="0.35">
      <c r="A60" s="5" t="s">
        <v>87</v>
      </c>
      <c r="B60" s="5" t="s">
        <v>11</v>
      </c>
      <c r="C60">
        <v>129</v>
      </c>
    </row>
    <row r="61" spans="1:3" x14ac:dyDescent="0.35">
      <c r="A61" s="5" t="s">
        <v>88</v>
      </c>
      <c r="B61" s="5" t="s">
        <v>28</v>
      </c>
      <c r="C61">
        <v>102</v>
      </c>
    </row>
    <row r="62" spans="1:3" x14ac:dyDescent="0.35">
      <c r="A62" s="5" t="s">
        <v>89</v>
      </c>
      <c r="B62" s="5" t="s">
        <v>28</v>
      </c>
      <c r="C62">
        <v>105</v>
      </c>
    </row>
    <row r="63" spans="1:3" x14ac:dyDescent="0.35">
      <c r="A63" s="5" t="s">
        <v>90</v>
      </c>
      <c r="B63" s="5" t="s">
        <v>28</v>
      </c>
      <c r="C63">
        <v>112</v>
      </c>
    </row>
    <row r="64" spans="1:3" x14ac:dyDescent="0.35">
      <c r="A64" s="5" t="s">
        <v>134</v>
      </c>
      <c r="B64" s="5" t="s">
        <v>11</v>
      </c>
      <c r="C64">
        <v>22</v>
      </c>
    </row>
    <row r="65" spans="1:3" x14ac:dyDescent="0.35">
      <c r="A65" s="5" t="s">
        <v>135</v>
      </c>
      <c r="B65" s="5" t="s">
        <v>11</v>
      </c>
      <c r="C65">
        <v>26</v>
      </c>
    </row>
    <row r="66" spans="1:3" x14ac:dyDescent="0.35">
      <c r="A66" s="5" t="s">
        <v>136</v>
      </c>
      <c r="B66" s="5" t="s">
        <v>15</v>
      </c>
      <c r="C66">
        <v>12</v>
      </c>
    </row>
    <row r="67" spans="1:3" x14ac:dyDescent="0.35">
      <c r="A67" s="5" t="s">
        <v>137</v>
      </c>
      <c r="B67" s="5" t="s">
        <v>15</v>
      </c>
      <c r="C67">
        <v>4</v>
      </c>
    </row>
    <row r="68" spans="1:3" x14ac:dyDescent="0.35">
      <c r="A68" s="5" t="s">
        <v>138</v>
      </c>
      <c r="B68" s="5" t="s">
        <v>15</v>
      </c>
      <c r="C68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255D8-8D1B-463F-A1E2-63BCE351C065}">
  <dimension ref="A1:A4"/>
  <sheetViews>
    <sheetView workbookViewId="0"/>
  </sheetViews>
  <sheetFormatPr defaultRowHeight="14.5" x14ac:dyDescent="0.35"/>
  <cols>
    <col min="1" max="2" width="9" bestFit="1" customWidth="1"/>
    <col min="3" max="3" width="10.7265625" bestFit="1" customWidth="1"/>
  </cols>
  <sheetData>
    <row r="1" spans="1:1" x14ac:dyDescent="0.35">
      <c r="A1" t="s">
        <v>2</v>
      </c>
    </row>
    <row r="2" spans="1:1" x14ac:dyDescent="0.35">
      <c r="A2" s="5" t="s">
        <v>11</v>
      </c>
    </row>
    <row r="3" spans="1:1" x14ac:dyDescent="0.35">
      <c r="A3" s="5" t="s">
        <v>15</v>
      </c>
    </row>
    <row r="4" spans="1:1" x14ac:dyDescent="0.35">
      <c r="A4" s="5" t="s">
        <v>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134A-91A3-4B4B-BEF8-587FFA74C241}">
  <dimension ref="A1:C4"/>
  <sheetViews>
    <sheetView tabSelected="1" workbookViewId="0">
      <selection activeCell="B8" sqref="B8"/>
    </sheetView>
  </sheetViews>
  <sheetFormatPr defaultRowHeight="14.5" x14ac:dyDescent="0.35"/>
  <cols>
    <col min="1" max="1" width="9" bestFit="1" customWidth="1"/>
    <col min="2" max="2" width="16.08984375" bestFit="1" customWidth="1"/>
    <col min="3" max="3" width="11" bestFit="1" customWidth="1"/>
    <col min="4" max="4" width="9" bestFit="1" customWidth="1"/>
    <col min="5" max="5" width="11.81640625" bestFit="1" customWidth="1"/>
  </cols>
  <sheetData>
    <row r="1" spans="1:3" x14ac:dyDescent="0.35">
      <c r="A1" t="s">
        <v>2</v>
      </c>
      <c r="B1" t="s">
        <v>139</v>
      </c>
      <c r="C1" t="s">
        <v>140</v>
      </c>
    </row>
    <row r="2" spans="1:3" x14ac:dyDescent="0.35">
      <c r="A2" s="5" t="s">
        <v>11</v>
      </c>
      <c r="B2" t="s">
        <v>141</v>
      </c>
      <c r="C2" t="s">
        <v>141</v>
      </c>
    </row>
    <row r="3" spans="1:3" x14ac:dyDescent="0.35">
      <c r="A3" s="5" t="s">
        <v>15</v>
      </c>
      <c r="B3" t="s">
        <v>141</v>
      </c>
      <c r="C3" t="s">
        <v>141</v>
      </c>
    </row>
    <row r="4" spans="1:3" x14ac:dyDescent="0.35">
      <c r="A4" s="5" t="s">
        <v>28</v>
      </c>
      <c r="B4" t="s">
        <v>141</v>
      </c>
      <c r="C4" t="s">
        <v>141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CBEC-1CAD-47E3-9F44-E3F74D9F9F6C}">
  <dimension ref="A1:E68"/>
  <sheetViews>
    <sheetView workbookViewId="0"/>
  </sheetViews>
  <sheetFormatPr defaultRowHeight="14.5" x14ac:dyDescent="0.35"/>
  <cols>
    <col min="1" max="1" width="28.453125" bestFit="1" customWidth="1"/>
    <col min="2" max="2" width="9" bestFit="1" customWidth="1"/>
    <col min="3" max="3" width="11.81640625" bestFit="1" customWidth="1"/>
    <col min="4" max="4" width="10.7265625" bestFit="1" customWidth="1"/>
    <col min="5" max="5" width="9.7265625" bestFit="1" customWidth="1"/>
    <col min="6" max="6" width="10.54296875" bestFit="1" customWidth="1"/>
    <col min="7" max="7" width="11.81640625" bestFit="1" customWidth="1"/>
  </cols>
  <sheetData>
    <row r="1" spans="1:5" x14ac:dyDescent="0.35">
      <c r="A1" t="s">
        <v>1</v>
      </c>
      <c r="B1" t="s">
        <v>2</v>
      </c>
      <c r="C1" t="s">
        <v>5</v>
      </c>
      <c r="D1" t="s">
        <v>6</v>
      </c>
      <c r="E1" t="s">
        <v>8</v>
      </c>
    </row>
    <row r="2" spans="1:5" x14ac:dyDescent="0.35">
      <c r="A2" s="5" t="s">
        <v>10</v>
      </c>
      <c r="B2" s="5" t="s">
        <v>11</v>
      </c>
      <c r="C2">
        <v>17.375</v>
      </c>
      <c r="D2">
        <v>9</v>
      </c>
      <c r="E2">
        <v>29</v>
      </c>
    </row>
    <row r="3" spans="1:5" x14ac:dyDescent="0.35">
      <c r="A3" s="5" t="s">
        <v>96</v>
      </c>
      <c r="B3" s="5" t="s">
        <v>15</v>
      </c>
      <c r="C3">
        <v>11</v>
      </c>
      <c r="E3">
        <v>12</v>
      </c>
    </row>
    <row r="4" spans="1:5" x14ac:dyDescent="0.35">
      <c r="A4" s="5" t="s">
        <v>97</v>
      </c>
      <c r="B4" s="5" t="s">
        <v>15</v>
      </c>
      <c r="C4">
        <v>15.5</v>
      </c>
      <c r="E4">
        <v>12</v>
      </c>
    </row>
    <row r="5" spans="1:5" x14ac:dyDescent="0.35">
      <c r="A5" s="5" t="s">
        <v>98</v>
      </c>
      <c r="B5" s="5" t="s">
        <v>15</v>
      </c>
      <c r="C5">
        <v>7</v>
      </c>
      <c r="E5">
        <v>23</v>
      </c>
    </row>
    <row r="6" spans="1:5" x14ac:dyDescent="0.35">
      <c r="A6" s="5" t="s">
        <v>99</v>
      </c>
      <c r="B6" s="5" t="s">
        <v>15</v>
      </c>
      <c r="C6">
        <v>12</v>
      </c>
      <c r="E6">
        <v>7</v>
      </c>
    </row>
    <row r="7" spans="1:5" x14ac:dyDescent="0.35">
      <c r="A7" s="5" t="s">
        <v>100</v>
      </c>
      <c r="B7" s="5" t="s">
        <v>15</v>
      </c>
      <c r="C7">
        <v>7.0624999999999991</v>
      </c>
      <c r="E7">
        <v>9</v>
      </c>
    </row>
    <row r="8" spans="1:5" x14ac:dyDescent="0.35">
      <c r="A8" s="5" t="s">
        <v>101</v>
      </c>
      <c r="B8" s="5" t="s">
        <v>15</v>
      </c>
      <c r="C8">
        <v>11.7</v>
      </c>
      <c r="E8">
        <v>12.3</v>
      </c>
    </row>
    <row r="9" spans="1:5" x14ac:dyDescent="0.35">
      <c r="A9" s="5" t="s">
        <v>102</v>
      </c>
      <c r="B9" s="5" t="s">
        <v>15</v>
      </c>
      <c r="C9">
        <v>7</v>
      </c>
      <c r="E9">
        <v>12</v>
      </c>
    </row>
    <row r="10" spans="1:5" x14ac:dyDescent="0.35">
      <c r="A10" s="5" t="s">
        <v>103</v>
      </c>
      <c r="B10" s="5" t="s">
        <v>28</v>
      </c>
      <c r="C10">
        <v>14.8</v>
      </c>
      <c r="D10">
        <v>0.9</v>
      </c>
      <c r="E10">
        <v>24</v>
      </c>
    </row>
    <row r="11" spans="1:5" x14ac:dyDescent="0.35">
      <c r="A11" s="5" t="s">
        <v>104</v>
      </c>
      <c r="B11" s="5" t="s">
        <v>15</v>
      </c>
      <c r="C11">
        <v>11.7</v>
      </c>
      <c r="E11">
        <v>10.5</v>
      </c>
    </row>
    <row r="12" spans="1:5" x14ac:dyDescent="0.35">
      <c r="A12" s="5" t="s">
        <v>105</v>
      </c>
      <c r="B12" s="5" t="s">
        <v>11</v>
      </c>
      <c r="C12">
        <v>12</v>
      </c>
      <c r="D12">
        <v>2.2000000000000002</v>
      </c>
      <c r="E12">
        <v>39</v>
      </c>
    </row>
    <row r="13" spans="1:5" x14ac:dyDescent="0.35">
      <c r="A13" s="5" t="s">
        <v>106</v>
      </c>
      <c r="B13" s="5" t="s">
        <v>15</v>
      </c>
      <c r="C13">
        <v>11.6</v>
      </c>
      <c r="E13">
        <v>12</v>
      </c>
    </row>
    <row r="14" spans="1:5" x14ac:dyDescent="0.35">
      <c r="A14" s="5" t="s">
        <v>107</v>
      </c>
      <c r="B14" s="5" t="s">
        <v>15</v>
      </c>
      <c r="C14">
        <v>13.8</v>
      </c>
      <c r="E14">
        <v>8.8000000000000007</v>
      </c>
    </row>
    <row r="15" spans="1:5" x14ac:dyDescent="0.35">
      <c r="A15" s="5" t="s">
        <v>108</v>
      </c>
      <c r="B15" s="5" t="s">
        <v>15</v>
      </c>
      <c r="C15">
        <v>7</v>
      </c>
      <c r="E15">
        <v>16.7</v>
      </c>
    </row>
    <row r="16" spans="1:5" x14ac:dyDescent="0.35">
      <c r="A16" s="5" t="s">
        <v>109</v>
      </c>
      <c r="B16" s="5" t="s">
        <v>28</v>
      </c>
      <c r="C16">
        <v>3.9</v>
      </c>
      <c r="D16">
        <v>0.67</v>
      </c>
      <c r="E16">
        <v>25</v>
      </c>
    </row>
    <row r="17" spans="1:5" x14ac:dyDescent="0.35">
      <c r="A17" s="5" t="s">
        <v>110</v>
      </c>
      <c r="B17" s="5" t="s">
        <v>15</v>
      </c>
      <c r="C17">
        <v>12</v>
      </c>
      <c r="E17">
        <v>8.5</v>
      </c>
    </row>
    <row r="18" spans="1:5" x14ac:dyDescent="0.35">
      <c r="A18" s="5" t="s">
        <v>111</v>
      </c>
      <c r="B18" s="5" t="s">
        <v>15</v>
      </c>
      <c r="C18">
        <v>7</v>
      </c>
      <c r="E18">
        <v>8</v>
      </c>
    </row>
    <row r="19" spans="1:5" x14ac:dyDescent="0.35">
      <c r="A19" s="5" t="s">
        <v>112</v>
      </c>
      <c r="B19" s="5" t="s">
        <v>15</v>
      </c>
      <c r="C19">
        <v>8.1999999999999993</v>
      </c>
      <c r="E19">
        <v>8</v>
      </c>
    </row>
    <row r="20" spans="1:5" x14ac:dyDescent="0.35">
      <c r="A20" s="5" t="s">
        <v>113</v>
      </c>
      <c r="B20" s="5" t="s">
        <v>15</v>
      </c>
      <c r="C20">
        <v>8.3000000000000007</v>
      </c>
      <c r="E20">
        <v>7</v>
      </c>
    </row>
    <row r="21" spans="1:5" x14ac:dyDescent="0.35">
      <c r="A21" s="5" t="s">
        <v>114</v>
      </c>
      <c r="B21" s="5" t="s">
        <v>15</v>
      </c>
      <c r="C21">
        <v>8.3000000000000007</v>
      </c>
      <c r="E21">
        <v>7.5</v>
      </c>
    </row>
    <row r="22" spans="1:5" x14ac:dyDescent="0.35">
      <c r="A22" s="5" t="s">
        <v>115</v>
      </c>
      <c r="B22" s="5" t="s">
        <v>15</v>
      </c>
      <c r="C22">
        <v>4.25</v>
      </c>
      <c r="E22">
        <v>7</v>
      </c>
    </row>
    <row r="23" spans="1:5" x14ac:dyDescent="0.35">
      <c r="A23" s="5" t="s">
        <v>43</v>
      </c>
      <c r="B23" s="5" t="s">
        <v>11</v>
      </c>
      <c r="C23">
        <v>61.4375</v>
      </c>
      <c r="D23">
        <v>6</v>
      </c>
      <c r="E23">
        <v>41</v>
      </c>
    </row>
    <row r="24" spans="1:5" x14ac:dyDescent="0.35">
      <c r="A24" s="5" t="s">
        <v>116</v>
      </c>
      <c r="B24" s="5" t="s">
        <v>11</v>
      </c>
      <c r="C24">
        <v>5</v>
      </c>
      <c r="D24">
        <v>1.67</v>
      </c>
      <c r="E24">
        <v>34</v>
      </c>
    </row>
    <row r="25" spans="1:5" x14ac:dyDescent="0.35">
      <c r="A25" s="5" t="s">
        <v>117</v>
      </c>
      <c r="B25" s="5" t="s">
        <v>15</v>
      </c>
      <c r="C25">
        <v>19.8</v>
      </c>
      <c r="E25">
        <v>7</v>
      </c>
    </row>
    <row r="26" spans="1:5" x14ac:dyDescent="0.35">
      <c r="A26" s="5" t="s">
        <v>27</v>
      </c>
      <c r="B26" s="5" t="s">
        <v>28</v>
      </c>
      <c r="C26">
        <v>7.1249999999999991</v>
      </c>
      <c r="D26">
        <v>0.9</v>
      </c>
      <c r="E26">
        <v>24</v>
      </c>
    </row>
    <row r="27" spans="1:5" x14ac:dyDescent="0.35">
      <c r="A27" s="5" t="s">
        <v>47</v>
      </c>
      <c r="B27" s="5" t="s">
        <v>11</v>
      </c>
      <c r="C27">
        <v>33</v>
      </c>
      <c r="D27">
        <v>5.63</v>
      </c>
      <c r="E27">
        <v>106.9</v>
      </c>
    </row>
    <row r="28" spans="1:5" x14ac:dyDescent="0.35">
      <c r="A28" s="5" t="s">
        <v>118</v>
      </c>
      <c r="B28" s="5" t="s">
        <v>15</v>
      </c>
      <c r="C28">
        <v>7.375</v>
      </c>
      <c r="E28">
        <v>5</v>
      </c>
    </row>
    <row r="29" spans="1:5" x14ac:dyDescent="0.35">
      <c r="A29" s="5" t="s">
        <v>119</v>
      </c>
      <c r="B29" s="5" t="s">
        <v>15</v>
      </c>
      <c r="C29">
        <v>7.375</v>
      </c>
      <c r="E29">
        <v>5</v>
      </c>
    </row>
    <row r="30" spans="1:5" x14ac:dyDescent="0.35">
      <c r="A30" s="5" t="s">
        <v>120</v>
      </c>
      <c r="B30" s="5" t="s">
        <v>15</v>
      </c>
      <c r="C30">
        <v>6.125</v>
      </c>
      <c r="E30">
        <v>7</v>
      </c>
    </row>
    <row r="31" spans="1:5" x14ac:dyDescent="0.35">
      <c r="A31" s="5" t="s">
        <v>121</v>
      </c>
      <c r="B31" s="5" t="s">
        <v>15</v>
      </c>
      <c r="C31">
        <v>6.125</v>
      </c>
      <c r="E31">
        <v>5</v>
      </c>
    </row>
    <row r="32" spans="1:5" x14ac:dyDescent="0.35">
      <c r="A32" s="5" t="s">
        <v>52</v>
      </c>
      <c r="B32" s="5" t="s">
        <v>28</v>
      </c>
      <c r="C32">
        <v>2.8000000000000003</v>
      </c>
      <c r="D32">
        <v>0.6</v>
      </c>
      <c r="E32">
        <v>25</v>
      </c>
    </row>
    <row r="33" spans="1:5" x14ac:dyDescent="0.35">
      <c r="A33" s="5" t="s">
        <v>122</v>
      </c>
      <c r="B33" s="5" t="s">
        <v>15</v>
      </c>
      <c r="C33">
        <v>6.2062499999999998</v>
      </c>
      <c r="E33">
        <v>12</v>
      </c>
    </row>
    <row r="34" spans="1:5" x14ac:dyDescent="0.35">
      <c r="A34" s="5" t="s">
        <v>123</v>
      </c>
      <c r="B34" s="5" t="s">
        <v>15</v>
      </c>
      <c r="C34">
        <v>19.899999999999999</v>
      </c>
      <c r="E34">
        <v>6</v>
      </c>
    </row>
    <row r="35" spans="1:5" x14ac:dyDescent="0.35">
      <c r="A35" s="5" t="s">
        <v>59</v>
      </c>
      <c r="B35" s="5" t="s">
        <v>11</v>
      </c>
      <c r="C35">
        <v>10.4375</v>
      </c>
      <c r="D35">
        <v>2.33</v>
      </c>
      <c r="E35">
        <v>21</v>
      </c>
    </row>
    <row r="36" spans="1:5" x14ac:dyDescent="0.35">
      <c r="A36" s="5" t="s">
        <v>124</v>
      </c>
      <c r="B36" s="5" t="s">
        <v>15</v>
      </c>
      <c r="C36">
        <v>14.499999999999998</v>
      </c>
      <c r="E36">
        <v>8</v>
      </c>
    </row>
    <row r="37" spans="1:5" x14ac:dyDescent="0.35">
      <c r="A37" s="5" t="s">
        <v>125</v>
      </c>
      <c r="B37" s="5" t="s">
        <v>15</v>
      </c>
      <c r="C37">
        <v>8</v>
      </c>
      <c r="E37">
        <v>12</v>
      </c>
    </row>
    <row r="38" spans="1:5" x14ac:dyDescent="0.35">
      <c r="A38" s="5" t="s">
        <v>126</v>
      </c>
      <c r="B38" s="5" t="s">
        <v>15</v>
      </c>
      <c r="C38">
        <v>18.625</v>
      </c>
      <c r="E38">
        <v>9</v>
      </c>
    </row>
    <row r="39" spans="1:5" x14ac:dyDescent="0.35">
      <c r="A39" s="5" t="s">
        <v>127</v>
      </c>
      <c r="B39" s="5" t="s">
        <v>15</v>
      </c>
      <c r="C39">
        <v>0.39039999999999997</v>
      </c>
      <c r="E39">
        <v>7</v>
      </c>
    </row>
    <row r="40" spans="1:5" x14ac:dyDescent="0.35">
      <c r="A40" s="5" t="s">
        <v>128</v>
      </c>
      <c r="B40" s="5" t="s">
        <v>15</v>
      </c>
      <c r="C40">
        <v>11.1</v>
      </c>
      <c r="E40">
        <v>5</v>
      </c>
    </row>
    <row r="41" spans="1:5" x14ac:dyDescent="0.35">
      <c r="A41" s="5" t="s">
        <v>64</v>
      </c>
      <c r="B41" s="5" t="s">
        <v>11</v>
      </c>
      <c r="C41">
        <v>9.4700000000000006</v>
      </c>
      <c r="D41">
        <v>2.67</v>
      </c>
      <c r="E41">
        <v>31</v>
      </c>
    </row>
    <row r="42" spans="1:5" x14ac:dyDescent="0.35">
      <c r="A42" s="5" t="s">
        <v>65</v>
      </c>
      <c r="B42" s="5" t="s">
        <v>11</v>
      </c>
      <c r="C42">
        <v>11.1</v>
      </c>
      <c r="D42">
        <v>2.66</v>
      </c>
      <c r="E42">
        <v>17</v>
      </c>
    </row>
    <row r="43" spans="1:5" x14ac:dyDescent="0.35">
      <c r="A43" s="5" t="s">
        <v>66</v>
      </c>
      <c r="B43" s="5" t="s">
        <v>11</v>
      </c>
      <c r="C43">
        <v>10.75</v>
      </c>
      <c r="D43">
        <v>3</v>
      </c>
      <c r="E43">
        <v>28</v>
      </c>
    </row>
    <row r="44" spans="1:5" x14ac:dyDescent="0.35">
      <c r="A44" s="5" t="s">
        <v>67</v>
      </c>
      <c r="B44" s="5" t="s">
        <v>11</v>
      </c>
      <c r="C44">
        <v>8.875</v>
      </c>
      <c r="D44">
        <v>7</v>
      </c>
      <c r="E44">
        <v>39</v>
      </c>
    </row>
    <row r="45" spans="1:5" x14ac:dyDescent="0.35">
      <c r="A45" s="5" t="s">
        <v>68</v>
      </c>
      <c r="B45" s="5" t="s">
        <v>11</v>
      </c>
      <c r="C45">
        <v>7.4375</v>
      </c>
      <c r="D45">
        <v>5</v>
      </c>
      <c r="E45">
        <v>21</v>
      </c>
    </row>
    <row r="46" spans="1:5" x14ac:dyDescent="0.35">
      <c r="A46" s="5" t="s">
        <v>69</v>
      </c>
      <c r="B46" s="5" t="s">
        <v>11</v>
      </c>
      <c r="C46">
        <v>52.6875</v>
      </c>
      <c r="D46">
        <v>3.75</v>
      </c>
      <c r="E46">
        <v>20</v>
      </c>
    </row>
    <row r="47" spans="1:5" x14ac:dyDescent="0.35">
      <c r="A47" s="5" t="s">
        <v>129</v>
      </c>
      <c r="B47" s="5" t="s">
        <v>15</v>
      </c>
      <c r="C47">
        <v>7</v>
      </c>
      <c r="E47">
        <v>16.7</v>
      </c>
    </row>
    <row r="48" spans="1:5" x14ac:dyDescent="0.35">
      <c r="A48" s="5" t="s">
        <v>130</v>
      </c>
      <c r="B48" s="5" t="s">
        <v>15</v>
      </c>
      <c r="C48">
        <v>8.3333333333333339</v>
      </c>
      <c r="E48">
        <v>7</v>
      </c>
    </row>
    <row r="49" spans="1:5" x14ac:dyDescent="0.35">
      <c r="A49" s="5" t="s">
        <v>131</v>
      </c>
      <c r="B49" s="5" t="s">
        <v>15</v>
      </c>
      <c r="C49">
        <v>11.7</v>
      </c>
      <c r="E49">
        <v>10.5</v>
      </c>
    </row>
    <row r="50" spans="1:5" x14ac:dyDescent="0.35">
      <c r="A50" s="5" t="s">
        <v>132</v>
      </c>
      <c r="B50" s="5" t="s">
        <v>15</v>
      </c>
      <c r="C50">
        <v>11.8</v>
      </c>
      <c r="E50">
        <v>14</v>
      </c>
    </row>
    <row r="51" spans="1:5" x14ac:dyDescent="0.35">
      <c r="A51" s="5" t="s">
        <v>78</v>
      </c>
      <c r="B51" s="5" t="s">
        <v>28</v>
      </c>
      <c r="C51">
        <v>9.5</v>
      </c>
      <c r="D51">
        <v>2.6</v>
      </c>
      <c r="E51">
        <v>110</v>
      </c>
    </row>
    <row r="52" spans="1:5" x14ac:dyDescent="0.35">
      <c r="A52" s="5" t="s">
        <v>79</v>
      </c>
      <c r="B52" s="5" t="s">
        <v>28</v>
      </c>
      <c r="C52">
        <v>12.4</v>
      </c>
      <c r="D52">
        <v>1.5</v>
      </c>
      <c r="E52">
        <v>65</v>
      </c>
    </row>
    <row r="53" spans="1:5" x14ac:dyDescent="0.35">
      <c r="A53" s="5" t="s">
        <v>80</v>
      </c>
      <c r="B53" s="5" t="s">
        <v>11</v>
      </c>
      <c r="C53">
        <v>13.6</v>
      </c>
      <c r="D53">
        <v>6.5</v>
      </c>
      <c r="E53">
        <v>100</v>
      </c>
    </row>
    <row r="54" spans="1:5" x14ac:dyDescent="0.35">
      <c r="A54" s="5" t="s">
        <v>81</v>
      </c>
      <c r="B54" s="5" t="s">
        <v>28</v>
      </c>
      <c r="C54">
        <v>9.9</v>
      </c>
      <c r="D54">
        <v>3.5</v>
      </c>
      <c r="E54">
        <v>90</v>
      </c>
    </row>
    <row r="55" spans="1:5" x14ac:dyDescent="0.35">
      <c r="A55" s="5" t="s">
        <v>82</v>
      </c>
      <c r="B55" s="5" t="s">
        <v>28</v>
      </c>
      <c r="C55">
        <v>108</v>
      </c>
      <c r="D55">
        <v>2.81</v>
      </c>
      <c r="E55">
        <v>103</v>
      </c>
    </row>
    <row r="56" spans="1:5" x14ac:dyDescent="0.35">
      <c r="A56" s="5" t="s">
        <v>83</v>
      </c>
      <c r="B56" s="5" t="s">
        <v>11</v>
      </c>
      <c r="C56">
        <v>12.1</v>
      </c>
      <c r="D56">
        <v>7</v>
      </c>
      <c r="E56">
        <v>166</v>
      </c>
    </row>
    <row r="57" spans="1:5" x14ac:dyDescent="0.35">
      <c r="A57" s="5" t="s">
        <v>84</v>
      </c>
      <c r="B57" s="5" t="s">
        <v>11</v>
      </c>
      <c r="C57">
        <v>37</v>
      </c>
      <c r="D57">
        <v>5</v>
      </c>
      <c r="E57">
        <v>157</v>
      </c>
    </row>
    <row r="58" spans="1:5" x14ac:dyDescent="0.35">
      <c r="A58" s="5" t="s">
        <v>85</v>
      </c>
      <c r="B58" s="5" t="s">
        <v>11</v>
      </c>
      <c r="C58">
        <v>38.799999999999997</v>
      </c>
      <c r="D58">
        <v>4.3</v>
      </c>
      <c r="E58">
        <v>185</v>
      </c>
    </row>
    <row r="59" spans="1:5" x14ac:dyDescent="0.35">
      <c r="A59" s="5" t="s">
        <v>133</v>
      </c>
      <c r="B59" s="5" t="s">
        <v>15</v>
      </c>
      <c r="C59">
        <v>17.399999999999999</v>
      </c>
      <c r="E59">
        <v>13</v>
      </c>
    </row>
    <row r="60" spans="1:5" x14ac:dyDescent="0.35">
      <c r="A60" s="5" t="s">
        <v>87</v>
      </c>
      <c r="B60" s="5" t="s">
        <v>11</v>
      </c>
      <c r="C60">
        <v>37.4</v>
      </c>
      <c r="D60">
        <v>6</v>
      </c>
      <c r="E60">
        <v>129</v>
      </c>
    </row>
    <row r="61" spans="1:5" x14ac:dyDescent="0.35">
      <c r="A61" s="5" t="s">
        <v>88</v>
      </c>
      <c r="B61" s="5" t="s">
        <v>28</v>
      </c>
      <c r="C61">
        <v>10.1875</v>
      </c>
      <c r="D61">
        <v>0.8</v>
      </c>
      <c r="E61">
        <v>102</v>
      </c>
    </row>
    <row r="62" spans="1:5" x14ac:dyDescent="0.35">
      <c r="A62" s="5" t="s">
        <v>89</v>
      </c>
      <c r="B62" s="5" t="s">
        <v>28</v>
      </c>
      <c r="C62">
        <v>4.3</v>
      </c>
      <c r="D62">
        <v>2.4300000000000002</v>
      </c>
      <c r="E62">
        <v>105</v>
      </c>
    </row>
    <row r="63" spans="1:5" x14ac:dyDescent="0.35">
      <c r="A63" s="5" t="s">
        <v>90</v>
      </c>
      <c r="B63" s="5" t="s">
        <v>28</v>
      </c>
      <c r="C63">
        <v>4.5999999999999996</v>
      </c>
      <c r="D63">
        <v>0.3</v>
      </c>
      <c r="E63">
        <v>112</v>
      </c>
    </row>
    <row r="64" spans="1:5" x14ac:dyDescent="0.35">
      <c r="A64" s="5" t="s">
        <v>134</v>
      </c>
      <c r="B64" s="5" t="s">
        <v>11</v>
      </c>
      <c r="C64">
        <v>5.4</v>
      </c>
      <c r="D64">
        <v>1.1299999999999999</v>
      </c>
      <c r="E64">
        <v>22</v>
      </c>
    </row>
    <row r="65" spans="1:5" x14ac:dyDescent="0.35">
      <c r="A65" s="5" t="s">
        <v>135</v>
      </c>
      <c r="B65" s="5" t="s">
        <v>11</v>
      </c>
      <c r="C65">
        <v>5.0999999999999996</v>
      </c>
      <c r="D65">
        <v>1.61</v>
      </c>
      <c r="E65">
        <v>26</v>
      </c>
    </row>
    <row r="66" spans="1:5" x14ac:dyDescent="0.35">
      <c r="A66" s="5" t="s">
        <v>136</v>
      </c>
      <c r="B66" s="5" t="s">
        <v>15</v>
      </c>
      <c r="C66">
        <v>3.1</v>
      </c>
      <c r="E66">
        <v>12</v>
      </c>
    </row>
    <row r="67" spans="1:5" x14ac:dyDescent="0.35">
      <c r="A67" s="5" t="s">
        <v>137</v>
      </c>
      <c r="B67" s="5" t="s">
        <v>15</v>
      </c>
      <c r="C67">
        <v>20.5</v>
      </c>
      <c r="E67">
        <v>4</v>
      </c>
    </row>
    <row r="68" spans="1:5" x14ac:dyDescent="0.35">
      <c r="A68" s="5" t="s">
        <v>138</v>
      </c>
      <c r="B68" s="5" t="s">
        <v>15</v>
      </c>
      <c r="C68">
        <v>11.5</v>
      </c>
      <c r="E68">
        <v>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AEED-B3F5-4889-BD0A-807494567E2F}">
  <dimension ref="A1:O78"/>
  <sheetViews>
    <sheetView topLeftCell="B1" workbookViewId="0">
      <pane ySplit="1" topLeftCell="A62" activePane="bottomLeft" state="frozen"/>
      <selection pane="bottomLeft" activeCell="B1" sqref="B1"/>
    </sheetView>
  </sheetViews>
  <sheetFormatPr defaultRowHeight="14.5" x14ac:dyDescent="0.35"/>
  <cols>
    <col min="1" max="1" width="21.1796875" style="2" bestFit="1" customWidth="1"/>
    <col min="2" max="2" width="21.1796875" style="2" customWidth="1"/>
    <col min="3" max="3" width="15.453125" style="2" bestFit="1" customWidth="1"/>
    <col min="4" max="4" width="8.7265625" style="2"/>
    <col min="5" max="5" width="9.90625" style="2" customWidth="1"/>
    <col min="6" max="6" width="11.453125" style="2" bestFit="1" customWidth="1"/>
    <col min="7" max="7" width="10.453125" style="4" customWidth="1"/>
    <col min="8" max="8" width="15.81640625" style="2" customWidth="1"/>
    <col min="9" max="9" width="9.453125" style="2" customWidth="1"/>
    <col min="10" max="10" width="10.6328125" style="2" bestFit="1" customWidth="1"/>
    <col min="11" max="13" width="8.7265625" style="2"/>
    <col min="14" max="14" width="13.90625" style="2" bestFit="1" customWidth="1"/>
    <col min="15" max="16384" width="8.7265625" style="2"/>
  </cols>
  <sheetData>
    <row r="1" spans="1:1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N1" s="1" t="s">
        <v>9</v>
      </c>
    </row>
    <row r="2" spans="1:15" x14ac:dyDescent="0.35">
      <c r="A2" s="2" t="s">
        <v>10</v>
      </c>
      <c r="B2" s="2" t="str">
        <f>IF(C2=$C$3,_xlfn.CONCAT(A2," - ",D2),A2)</f>
        <v>Chicken Breast</v>
      </c>
      <c r="C2" s="2" t="s">
        <v>11</v>
      </c>
      <c r="D2" s="2" t="s">
        <v>12</v>
      </c>
      <c r="E2" s="3">
        <v>2.78</v>
      </c>
      <c r="F2" s="3">
        <f>E2*N2</f>
        <v>17.375</v>
      </c>
      <c r="G2" s="3">
        <v>9</v>
      </c>
      <c r="H2" s="3">
        <f t="shared" ref="H2:H65" si="0">IF(G2="","",F2/G2)</f>
        <v>1.9305555555555556</v>
      </c>
      <c r="I2" s="2">
        <v>29</v>
      </c>
      <c r="N2" s="2">
        <f>100/16</f>
        <v>6.25</v>
      </c>
      <c r="O2" s="2" t="s">
        <v>13</v>
      </c>
    </row>
    <row r="3" spans="1:15" x14ac:dyDescent="0.35">
      <c r="A3" s="2" t="s">
        <v>14</v>
      </c>
      <c r="B3" s="2" t="str">
        <f t="shared" ref="B3:B66" si="1">IF(C3=$C$3,_xlfn.CONCAT(A3," - ",D3),A3)</f>
        <v>Brussel Sprouts - Frozen</v>
      </c>
      <c r="C3" s="2" t="s">
        <v>15</v>
      </c>
      <c r="D3" s="2" t="s">
        <v>16</v>
      </c>
      <c r="E3" s="3"/>
      <c r="F3" s="3">
        <v>11</v>
      </c>
      <c r="G3" s="3"/>
      <c r="H3" s="3" t="str">
        <f t="shared" si="0"/>
        <v/>
      </c>
      <c r="I3" s="2">
        <v>12</v>
      </c>
      <c r="N3" s="1" t="s">
        <v>17</v>
      </c>
      <c r="O3" s="2" t="s">
        <v>18</v>
      </c>
    </row>
    <row r="4" spans="1:15" x14ac:dyDescent="0.35">
      <c r="A4" s="2" t="s">
        <v>14</v>
      </c>
      <c r="B4" s="2" t="str">
        <f t="shared" si="1"/>
        <v>Brussel Sprouts - Fresh</v>
      </c>
      <c r="C4" s="2" t="s">
        <v>15</v>
      </c>
      <c r="D4" s="2" t="s">
        <v>12</v>
      </c>
      <c r="E4" s="3">
        <v>2.48</v>
      </c>
      <c r="F4" s="3">
        <f>E4*N2</f>
        <v>15.5</v>
      </c>
      <c r="G4" s="3"/>
      <c r="H4" s="3" t="str">
        <f t="shared" si="0"/>
        <v/>
      </c>
      <c r="I4" s="2">
        <v>12</v>
      </c>
      <c r="N4" s="1" t="s">
        <v>6</v>
      </c>
      <c r="O4" s="2" t="s">
        <v>19</v>
      </c>
    </row>
    <row r="5" spans="1:15" x14ac:dyDescent="0.35">
      <c r="A5" s="2" t="s">
        <v>20</v>
      </c>
      <c r="B5" s="2" t="str">
        <f t="shared" si="1"/>
        <v>Sweet Peas - Frozen</v>
      </c>
      <c r="C5" s="2" t="s">
        <v>15</v>
      </c>
      <c r="D5" s="2" t="s">
        <v>16</v>
      </c>
      <c r="E5" s="3"/>
      <c r="F5" s="3">
        <v>7</v>
      </c>
      <c r="G5" s="3"/>
      <c r="H5" s="3" t="str">
        <f t="shared" si="0"/>
        <v/>
      </c>
      <c r="I5" s="2">
        <v>23</v>
      </c>
      <c r="N5" s="1" t="s">
        <v>7</v>
      </c>
      <c r="O5" s="2" t="s">
        <v>21</v>
      </c>
    </row>
    <row r="6" spans="1:15" x14ac:dyDescent="0.35">
      <c r="A6" s="2" t="s">
        <v>22</v>
      </c>
      <c r="B6" s="2" t="str">
        <f t="shared" si="1"/>
        <v>Pepper and Onions - Frozen</v>
      </c>
      <c r="C6" s="2" t="s">
        <v>15</v>
      </c>
      <c r="D6" s="2" t="s">
        <v>16</v>
      </c>
      <c r="E6" s="3"/>
      <c r="F6" s="3">
        <v>12</v>
      </c>
      <c r="G6" s="3"/>
      <c r="H6" s="3" t="str">
        <f t="shared" si="0"/>
        <v/>
      </c>
      <c r="I6" s="2">
        <v>7</v>
      </c>
      <c r="N6" s="1" t="s">
        <v>8</v>
      </c>
      <c r="O6" s="2" t="s">
        <v>23</v>
      </c>
    </row>
    <row r="7" spans="1:15" x14ac:dyDescent="0.35">
      <c r="A7" s="2" t="s">
        <v>24</v>
      </c>
      <c r="B7" s="2" t="str">
        <f t="shared" si="1"/>
        <v>Serrano Pepper - Fresh</v>
      </c>
      <c r="C7" s="2" t="s">
        <v>15</v>
      </c>
      <c r="D7" s="2" t="s">
        <v>12</v>
      </c>
      <c r="E7" s="3">
        <v>1.1299999999999999</v>
      </c>
      <c r="F7" s="3">
        <f>E7*N2</f>
        <v>7.0624999999999991</v>
      </c>
      <c r="G7" s="3"/>
      <c r="H7" s="3" t="str">
        <f t="shared" si="0"/>
        <v/>
      </c>
      <c r="I7" s="2">
        <v>9</v>
      </c>
      <c r="N7" s="1"/>
    </row>
    <row r="8" spans="1:15" x14ac:dyDescent="0.35">
      <c r="A8" s="2" t="s">
        <v>25</v>
      </c>
      <c r="B8" s="2" t="str">
        <f t="shared" si="1"/>
        <v>Broccoli Stir Fry - Frozen</v>
      </c>
      <c r="C8" s="2" t="s">
        <v>15</v>
      </c>
      <c r="D8" s="2" t="s">
        <v>16</v>
      </c>
      <c r="E8" s="3"/>
      <c r="F8" s="3">
        <v>11.7</v>
      </c>
      <c r="G8" s="3"/>
      <c r="H8" s="3" t="str">
        <f t="shared" si="0"/>
        <v/>
      </c>
      <c r="I8" s="2">
        <v>12.3</v>
      </c>
    </row>
    <row r="9" spans="1:15" x14ac:dyDescent="0.35">
      <c r="A9" s="2" t="s">
        <v>26</v>
      </c>
      <c r="B9" s="2" t="str">
        <f t="shared" si="1"/>
        <v>Crinkle Carrots - Frozen</v>
      </c>
      <c r="C9" s="2" t="s">
        <v>15</v>
      </c>
      <c r="D9" s="2" t="s">
        <v>16</v>
      </c>
      <c r="E9" s="3"/>
      <c r="F9" s="3">
        <v>7</v>
      </c>
      <c r="G9" s="3"/>
      <c r="H9" s="3" t="str">
        <f t="shared" si="0"/>
        <v/>
      </c>
      <c r="I9" s="2">
        <v>12</v>
      </c>
    </row>
    <row r="10" spans="1:15" x14ac:dyDescent="0.35">
      <c r="A10" s="2" t="s">
        <v>27</v>
      </c>
      <c r="B10" s="2" t="str">
        <f>_xlfn.CONCAT(A10," - ",D10)</f>
        <v>Sweet Potatoes - Frozen</v>
      </c>
      <c r="C10" s="2" t="s">
        <v>28</v>
      </c>
      <c r="D10" s="2" t="s">
        <v>16</v>
      </c>
      <c r="E10" s="3"/>
      <c r="F10" s="3">
        <v>14.8</v>
      </c>
      <c r="G10" s="3">
        <v>0.9</v>
      </c>
      <c r="H10" s="3">
        <f t="shared" si="0"/>
        <v>16.444444444444446</v>
      </c>
      <c r="I10" s="2">
        <v>24</v>
      </c>
    </row>
    <row r="11" spans="1:15" x14ac:dyDescent="0.35">
      <c r="A11" s="2" t="s">
        <v>29</v>
      </c>
      <c r="B11" s="2" t="str">
        <f t="shared" si="1"/>
        <v>Sugar Snap Stir Fry - Frozen</v>
      </c>
      <c r="C11" s="2" t="s">
        <v>15</v>
      </c>
      <c r="D11" s="2" t="s">
        <v>16</v>
      </c>
      <c r="E11" s="3"/>
      <c r="F11" s="3">
        <v>11.7</v>
      </c>
      <c r="G11" s="3"/>
      <c r="H11" s="3" t="str">
        <f t="shared" si="0"/>
        <v/>
      </c>
      <c r="I11" s="2">
        <v>10.5</v>
      </c>
    </row>
    <row r="12" spans="1:15" x14ac:dyDescent="0.35">
      <c r="A12" s="2" t="s">
        <v>30</v>
      </c>
      <c r="B12" s="2" t="str">
        <f>_xlfn.CONCAT(A12," - ",D12)</f>
        <v>Lima Beans - Frozen</v>
      </c>
      <c r="C12" s="2" t="s">
        <v>11</v>
      </c>
      <c r="D12" s="2" t="s">
        <v>16</v>
      </c>
      <c r="E12" s="3"/>
      <c r="F12" s="3">
        <v>12</v>
      </c>
      <c r="G12" s="3">
        <v>2.2000000000000002</v>
      </c>
      <c r="H12" s="3">
        <f t="shared" si="0"/>
        <v>5.4545454545454541</v>
      </c>
      <c r="I12" s="2">
        <v>39</v>
      </c>
    </row>
    <row r="13" spans="1:15" x14ac:dyDescent="0.35">
      <c r="A13" s="2" t="s">
        <v>31</v>
      </c>
      <c r="B13" s="2" t="str">
        <f>IF(C13=$C$3,_xlfn.CONCAT(A13," - ",D13),A13)</f>
        <v>Onion - Frozen</v>
      </c>
      <c r="C13" s="2" t="s">
        <v>15</v>
      </c>
      <c r="D13" s="2" t="s">
        <v>16</v>
      </c>
      <c r="E13" s="3"/>
      <c r="F13" s="3">
        <v>11.6</v>
      </c>
      <c r="G13" s="3"/>
      <c r="H13" s="3" t="str">
        <f t="shared" si="0"/>
        <v/>
      </c>
      <c r="I13" s="2">
        <v>12</v>
      </c>
    </row>
    <row r="14" spans="1:15" x14ac:dyDescent="0.35">
      <c r="A14" s="2" t="s">
        <v>32</v>
      </c>
      <c r="B14" s="2" t="str">
        <f t="shared" si="1"/>
        <v>Seasoning Blend - Frozen</v>
      </c>
      <c r="C14" s="2" t="s">
        <v>15</v>
      </c>
      <c r="D14" s="2" t="s">
        <v>16</v>
      </c>
      <c r="E14" s="3"/>
      <c r="F14" s="3">
        <v>13.8</v>
      </c>
      <c r="G14" s="3"/>
      <c r="H14" s="3" t="str">
        <f t="shared" si="0"/>
        <v/>
      </c>
      <c r="I14" s="2">
        <v>8.8000000000000007</v>
      </c>
    </row>
    <row r="15" spans="1:15" x14ac:dyDescent="0.35">
      <c r="A15" s="2" t="s">
        <v>33</v>
      </c>
      <c r="B15" s="2" t="str">
        <f t="shared" si="1"/>
        <v>Mixed Veggies - Frozen</v>
      </c>
      <c r="C15" s="2" t="s">
        <v>15</v>
      </c>
      <c r="D15" s="2" t="s">
        <v>16</v>
      </c>
      <c r="E15" s="3"/>
      <c r="F15" s="3">
        <v>7</v>
      </c>
      <c r="G15" s="3"/>
      <c r="H15" s="3" t="str">
        <f t="shared" si="0"/>
        <v/>
      </c>
      <c r="I15" s="2">
        <v>16.7</v>
      </c>
    </row>
    <row r="16" spans="1:15" x14ac:dyDescent="0.35">
      <c r="A16" s="2" t="s">
        <v>34</v>
      </c>
      <c r="B16" s="2" t="str">
        <f>_xlfn.CONCAT(A16," - ",D16)</f>
        <v>Corn - Frozen</v>
      </c>
      <c r="C16" s="2" t="s">
        <v>28</v>
      </c>
      <c r="D16" s="2" t="s">
        <v>16</v>
      </c>
      <c r="E16" s="3"/>
      <c r="F16" s="3">
        <v>3.9</v>
      </c>
      <c r="G16" s="3">
        <v>0.67</v>
      </c>
      <c r="H16" s="3">
        <f t="shared" si="0"/>
        <v>5.8208955223880592</v>
      </c>
      <c r="I16" s="2">
        <v>25</v>
      </c>
    </row>
    <row r="17" spans="1:9" x14ac:dyDescent="0.35">
      <c r="A17" s="2" t="s">
        <v>35</v>
      </c>
      <c r="B17" s="2" t="str">
        <f t="shared" si="1"/>
        <v>Okro - Frozen</v>
      </c>
      <c r="C17" s="2" t="s">
        <v>15</v>
      </c>
      <c r="D17" s="2" t="s">
        <v>16</v>
      </c>
      <c r="E17" s="3"/>
      <c r="F17" s="3">
        <v>12</v>
      </c>
      <c r="G17" s="3"/>
      <c r="H17" s="3" t="str">
        <f t="shared" si="0"/>
        <v/>
      </c>
      <c r="I17" s="2">
        <v>8.5</v>
      </c>
    </row>
    <row r="18" spans="1:9" x14ac:dyDescent="0.35">
      <c r="A18" s="2" t="s">
        <v>36</v>
      </c>
      <c r="B18" s="2" t="str">
        <f t="shared" si="1"/>
        <v>Mixed Fruits</v>
      </c>
      <c r="C18" s="2" t="s">
        <v>37</v>
      </c>
      <c r="D18" s="2" t="s">
        <v>16</v>
      </c>
      <c r="E18" s="3"/>
      <c r="F18" s="3">
        <v>14.6</v>
      </c>
      <c r="G18" s="3"/>
      <c r="H18" s="3" t="str">
        <f t="shared" si="0"/>
        <v/>
      </c>
      <c r="I18" s="2">
        <v>18.8</v>
      </c>
    </row>
    <row r="19" spans="1:9" x14ac:dyDescent="0.35">
      <c r="A19" s="2" t="s">
        <v>38</v>
      </c>
      <c r="B19" s="2" t="str">
        <f t="shared" si="1"/>
        <v>Broccoli Cuts - Frozen</v>
      </c>
      <c r="C19" s="2" t="s">
        <v>15</v>
      </c>
      <c r="D19" s="2" t="s">
        <v>16</v>
      </c>
      <c r="E19" s="3"/>
      <c r="F19" s="3">
        <v>7</v>
      </c>
      <c r="G19" s="3"/>
      <c r="H19" s="3" t="str">
        <f t="shared" si="0"/>
        <v/>
      </c>
      <c r="I19" s="2">
        <v>8</v>
      </c>
    </row>
    <row r="20" spans="1:9" x14ac:dyDescent="0.35">
      <c r="A20" s="2" t="s">
        <v>39</v>
      </c>
      <c r="B20" s="2" t="str">
        <f t="shared" si="1"/>
        <v>Broccoli Florrets - Frozen</v>
      </c>
      <c r="C20" s="2" t="s">
        <v>15</v>
      </c>
      <c r="D20" s="2" t="s">
        <v>16</v>
      </c>
      <c r="E20" s="3"/>
      <c r="F20" s="3">
        <v>8.1999999999999993</v>
      </c>
      <c r="G20" s="3"/>
      <c r="H20" s="3" t="str">
        <f t="shared" si="0"/>
        <v/>
      </c>
      <c r="I20" s="2">
        <v>8</v>
      </c>
    </row>
    <row r="21" spans="1:9" x14ac:dyDescent="0.35">
      <c r="A21" s="2" t="s">
        <v>40</v>
      </c>
      <c r="B21" s="2" t="str">
        <f t="shared" si="1"/>
        <v>Cauliflower - Frozen</v>
      </c>
      <c r="C21" s="2" t="s">
        <v>15</v>
      </c>
      <c r="D21" s="2" t="s">
        <v>16</v>
      </c>
      <c r="E21" s="3"/>
      <c r="F21" s="3">
        <v>8.3000000000000007</v>
      </c>
      <c r="G21" s="3"/>
      <c r="H21" s="3" t="str">
        <f t="shared" si="0"/>
        <v/>
      </c>
      <c r="I21" s="2">
        <v>7</v>
      </c>
    </row>
    <row r="22" spans="1:9" x14ac:dyDescent="0.35">
      <c r="A22" s="2" t="s">
        <v>41</v>
      </c>
      <c r="B22" s="2" t="str">
        <f t="shared" si="1"/>
        <v>Broccoli and Cauliflower - Frozen</v>
      </c>
      <c r="C22" s="2" t="s">
        <v>15</v>
      </c>
      <c r="D22" s="2" t="s">
        <v>16</v>
      </c>
      <c r="E22" s="3"/>
      <c r="F22" s="3">
        <v>8.3000000000000007</v>
      </c>
      <c r="G22" s="3"/>
      <c r="H22" s="3" t="str">
        <f t="shared" si="0"/>
        <v/>
      </c>
      <c r="I22" s="2">
        <v>7.5</v>
      </c>
    </row>
    <row r="23" spans="1:9" x14ac:dyDescent="0.35">
      <c r="A23" s="2" t="s">
        <v>42</v>
      </c>
      <c r="B23" s="2" t="str">
        <f t="shared" si="1"/>
        <v>Cabbage - Fresh</v>
      </c>
      <c r="C23" s="2" t="s">
        <v>15</v>
      </c>
      <c r="D23" s="2" t="s">
        <v>12</v>
      </c>
      <c r="E23" s="3">
        <v>0.68</v>
      </c>
      <c r="F23" s="3">
        <f>E23*$N$2</f>
        <v>4.25</v>
      </c>
      <c r="G23" s="3"/>
      <c r="H23" s="3" t="str">
        <f t="shared" si="0"/>
        <v/>
      </c>
      <c r="I23" s="2">
        <v>7</v>
      </c>
    </row>
    <row r="24" spans="1:9" x14ac:dyDescent="0.35">
      <c r="A24" s="2" t="s">
        <v>43</v>
      </c>
      <c r="B24" s="2" t="str">
        <f t="shared" si="1"/>
        <v>Salmon</v>
      </c>
      <c r="C24" s="2" t="s">
        <v>11</v>
      </c>
      <c r="D24" s="2" t="s">
        <v>12</v>
      </c>
      <c r="E24" s="3">
        <v>9.83</v>
      </c>
      <c r="F24" s="3">
        <f>E24*$N$2</f>
        <v>61.4375</v>
      </c>
      <c r="G24" s="3">
        <v>6</v>
      </c>
      <c r="H24" s="3">
        <f t="shared" si="0"/>
        <v>10.239583333333334</v>
      </c>
      <c r="I24" s="2">
        <v>41</v>
      </c>
    </row>
    <row r="25" spans="1:9" x14ac:dyDescent="0.35">
      <c r="A25" s="2" t="s">
        <v>44</v>
      </c>
      <c r="B25" s="2" t="str">
        <f>_xlfn.CONCAT(A25," - ",D25)</f>
        <v>Chickpeas - Canned</v>
      </c>
      <c r="C25" s="2" t="s">
        <v>11</v>
      </c>
      <c r="D25" s="2" t="s">
        <v>45</v>
      </c>
      <c r="E25" s="3"/>
      <c r="F25" s="3">
        <v>5</v>
      </c>
      <c r="G25" s="3">
        <v>1.67</v>
      </c>
      <c r="H25" s="3">
        <f t="shared" si="0"/>
        <v>2.9940119760479043</v>
      </c>
      <c r="I25" s="2">
        <v>34</v>
      </c>
    </row>
    <row r="26" spans="1:9" x14ac:dyDescent="0.35">
      <c r="A26" s="2" t="s">
        <v>46</v>
      </c>
      <c r="B26" s="2" t="str">
        <f t="shared" si="1"/>
        <v>Spinach - Fresh</v>
      </c>
      <c r="C26" s="2" t="s">
        <v>15</v>
      </c>
      <c r="D26" s="2" t="s">
        <v>12</v>
      </c>
      <c r="E26" s="3"/>
      <c r="F26" s="3">
        <v>19.8</v>
      </c>
      <c r="G26" s="3"/>
      <c r="H26" s="3" t="str">
        <f t="shared" si="0"/>
        <v/>
      </c>
      <c r="I26" s="2">
        <v>7</v>
      </c>
    </row>
    <row r="27" spans="1:9" x14ac:dyDescent="0.35">
      <c r="A27" s="2" t="s">
        <v>27</v>
      </c>
      <c r="B27" s="2" t="str">
        <f t="shared" si="1"/>
        <v>Sweet Potatoes</v>
      </c>
      <c r="C27" s="2" t="s">
        <v>28</v>
      </c>
      <c r="D27" s="2" t="s">
        <v>12</v>
      </c>
      <c r="E27" s="3">
        <v>1.1399999999999999</v>
      </c>
      <c r="F27" s="3">
        <f>E27*N2</f>
        <v>7.1249999999999991</v>
      </c>
      <c r="G27" s="3">
        <v>0.9</v>
      </c>
      <c r="H27" s="3">
        <f t="shared" si="0"/>
        <v>7.9166666666666652</v>
      </c>
      <c r="I27" s="2">
        <v>24</v>
      </c>
    </row>
    <row r="28" spans="1:9" x14ac:dyDescent="0.35">
      <c r="A28" s="2" t="s">
        <v>47</v>
      </c>
      <c r="B28" s="2" t="str">
        <f t="shared" si="1"/>
        <v>Protein Oats</v>
      </c>
      <c r="C28" s="2" t="s">
        <v>11</v>
      </c>
      <c r="D28" s="2" t="s">
        <v>12</v>
      </c>
      <c r="E28" s="3"/>
      <c r="F28" s="3">
        <v>33</v>
      </c>
      <c r="G28" s="3">
        <v>5.63</v>
      </c>
      <c r="H28" s="3">
        <f t="shared" si="0"/>
        <v>5.8614564831261102</v>
      </c>
      <c r="I28" s="2">
        <v>106.9</v>
      </c>
    </row>
    <row r="29" spans="1:9" x14ac:dyDescent="0.35">
      <c r="A29" s="2" t="s">
        <v>48</v>
      </c>
      <c r="B29" s="2" t="str">
        <f t="shared" si="1"/>
        <v>Zuchinni - Fresh</v>
      </c>
      <c r="C29" s="2" t="s">
        <v>15</v>
      </c>
      <c r="D29" s="2" t="s">
        <v>12</v>
      </c>
      <c r="E29" s="3">
        <v>1.18</v>
      </c>
      <c r="F29" s="3">
        <f t="shared" ref="F29:F34" si="2">E29*$N$2</f>
        <v>7.375</v>
      </c>
      <c r="G29" s="3"/>
      <c r="H29" s="3" t="str">
        <f t="shared" si="0"/>
        <v/>
      </c>
      <c r="I29" s="2">
        <v>5</v>
      </c>
    </row>
    <row r="30" spans="1:9" x14ac:dyDescent="0.35">
      <c r="A30" s="2" t="s">
        <v>49</v>
      </c>
      <c r="B30" s="2" t="str">
        <f t="shared" si="1"/>
        <v>Yellow Squash - Fresh</v>
      </c>
      <c r="C30" s="2" t="s">
        <v>15</v>
      </c>
      <c r="D30" s="2" t="s">
        <v>12</v>
      </c>
      <c r="E30" s="3">
        <v>1.18</v>
      </c>
      <c r="F30" s="3">
        <f t="shared" si="2"/>
        <v>7.375</v>
      </c>
      <c r="G30" s="3"/>
      <c r="H30" s="3" t="str">
        <f t="shared" si="0"/>
        <v/>
      </c>
      <c r="I30" s="2">
        <v>5</v>
      </c>
    </row>
    <row r="31" spans="1:9" x14ac:dyDescent="0.35">
      <c r="A31" s="2" t="s">
        <v>50</v>
      </c>
      <c r="B31" s="2" t="str">
        <f t="shared" si="1"/>
        <v>Eggplant - Fresh</v>
      </c>
      <c r="C31" s="2" t="s">
        <v>15</v>
      </c>
      <c r="D31" s="2" t="s">
        <v>12</v>
      </c>
      <c r="E31" s="3">
        <f>0.98</f>
        <v>0.98</v>
      </c>
      <c r="F31" s="3">
        <f t="shared" si="2"/>
        <v>6.125</v>
      </c>
      <c r="G31" s="3"/>
      <c r="H31" s="3" t="str">
        <f t="shared" si="0"/>
        <v/>
      </c>
      <c r="I31" s="2">
        <v>7</v>
      </c>
    </row>
    <row r="32" spans="1:9" x14ac:dyDescent="0.35">
      <c r="A32" s="2" t="s">
        <v>51</v>
      </c>
      <c r="B32" s="2" t="str">
        <f t="shared" si="1"/>
        <v>Tomatoes - Fresh</v>
      </c>
      <c r="C32" s="2" t="s">
        <v>15</v>
      </c>
      <c r="D32" s="2" t="s">
        <v>12</v>
      </c>
      <c r="E32" s="3">
        <v>0.98</v>
      </c>
      <c r="F32" s="3">
        <f t="shared" si="2"/>
        <v>6.125</v>
      </c>
      <c r="G32" s="3"/>
      <c r="H32" s="3" t="str">
        <f t="shared" si="0"/>
        <v/>
      </c>
      <c r="I32" s="2">
        <v>5</v>
      </c>
    </row>
    <row r="33" spans="1:9" x14ac:dyDescent="0.35">
      <c r="A33" s="2" t="s">
        <v>52</v>
      </c>
      <c r="B33" s="2" t="str">
        <f t="shared" si="1"/>
        <v>Irish Potatoes</v>
      </c>
      <c r="C33" s="2" t="s">
        <v>28</v>
      </c>
      <c r="D33" s="2" t="s">
        <v>12</v>
      </c>
      <c r="E33" s="3">
        <v>0.44800000000000001</v>
      </c>
      <c r="F33" s="3">
        <f t="shared" si="2"/>
        <v>2.8000000000000003</v>
      </c>
      <c r="G33" s="3">
        <v>0.6</v>
      </c>
      <c r="H33" s="3">
        <f t="shared" si="0"/>
        <v>4.666666666666667</v>
      </c>
      <c r="I33" s="2">
        <v>25</v>
      </c>
    </row>
    <row r="34" spans="1:9" x14ac:dyDescent="0.35">
      <c r="A34" s="2" t="s">
        <v>31</v>
      </c>
      <c r="B34" s="2" t="str">
        <f t="shared" si="1"/>
        <v>Onion - Fresh</v>
      </c>
      <c r="C34" s="2" t="s">
        <v>15</v>
      </c>
      <c r="D34" s="2" t="s">
        <v>12</v>
      </c>
      <c r="E34" s="3">
        <v>0.99299999999999999</v>
      </c>
      <c r="F34" s="3">
        <f t="shared" si="2"/>
        <v>6.2062499999999998</v>
      </c>
      <c r="G34" s="3"/>
      <c r="H34" s="3" t="str">
        <f t="shared" si="0"/>
        <v/>
      </c>
      <c r="I34" s="2">
        <v>12</v>
      </c>
    </row>
    <row r="35" spans="1:9" x14ac:dyDescent="0.35">
      <c r="A35" s="2" t="s">
        <v>53</v>
      </c>
      <c r="B35" s="2" t="str">
        <f t="shared" si="1"/>
        <v>Mushroom - Fresh</v>
      </c>
      <c r="C35" s="2" t="s">
        <v>15</v>
      </c>
      <c r="D35" s="2" t="s">
        <v>12</v>
      </c>
      <c r="E35" s="3" t="s">
        <v>54</v>
      </c>
      <c r="F35" s="3">
        <v>19.899999999999999</v>
      </c>
      <c r="G35" s="3"/>
      <c r="H35" s="3" t="str">
        <f t="shared" si="0"/>
        <v/>
      </c>
      <c r="I35" s="2">
        <v>6</v>
      </c>
    </row>
    <row r="36" spans="1:9" x14ac:dyDescent="0.35">
      <c r="A36" s="2" t="s">
        <v>55</v>
      </c>
      <c r="B36" s="2" t="str">
        <f t="shared" si="1"/>
        <v>Tangerine</v>
      </c>
      <c r="C36" s="2" t="s">
        <v>56</v>
      </c>
      <c r="D36" s="2" t="s">
        <v>12</v>
      </c>
      <c r="E36" s="3">
        <v>1.54</v>
      </c>
      <c r="F36" s="3">
        <f t="shared" ref="F36:F41" si="3">E36*$N$2</f>
        <v>9.625</v>
      </c>
      <c r="G36" s="3"/>
      <c r="H36" s="3" t="str">
        <f t="shared" si="0"/>
        <v/>
      </c>
      <c r="I36" s="2">
        <v>15</v>
      </c>
    </row>
    <row r="37" spans="1:9" x14ac:dyDescent="0.35">
      <c r="A37" s="2" t="s">
        <v>57</v>
      </c>
      <c r="B37" s="2" t="str">
        <f t="shared" si="1"/>
        <v>Red Grapes</v>
      </c>
      <c r="C37" s="2" t="s">
        <v>56</v>
      </c>
      <c r="D37" s="2" t="s">
        <v>12</v>
      </c>
      <c r="E37" s="3">
        <v>1.28</v>
      </c>
      <c r="F37" s="3">
        <f t="shared" si="3"/>
        <v>8</v>
      </c>
      <c r="G37" s="3"/>
      <c r="H37" s="3" t="str">
        <f t="shared" si="0"/>
        <v/>
      </c>
      <c r="I37" s="2">
        <v>20</v>
      </c>
    </row>
    <row r="38" spans="1:9" x14ac:dyDescent="0.35">
      <c r="A38" s="2" t="s">
        <v>58</v>
      </c>
      <c r="B38" s="2" t="str">
        <f t="shared" si="1"/>
        <v>Banana</v>
      </c>
      <c r="C38" s="2" t="s">
        <v>56</v>
      </c>
      <c r="D38" s="2" t="s">
        <v>12</v>
      </c>
      <c r="E38" s="3">
        <v>0.5</v>
      </c>
      <c r="F38" s="3">
        <f t="shared" si="3"/>
        <v>3.125</v>
      </c>
      <c r="G38" s="3"/>
      <c r="H38" s="3" t="str">
        <f t="shared" si="0"/>
        <v/>
      </c>
      <c r="I38" s="2">
        <v>25</v>
      </c>
    </row>
    <row r="39" spans="1:9" x14ac:dyDescent="0.35">
      <c r="A39" s="2" t="s">
        <v>59</v>
      </c>
      <c r="B39" s="2" t="str">
        <f t="shared" si="1"/>
        <v>Tofu</v>
      </c>
      <c r="C39" s="2" t="s">
        <v>11</v>
      </c>
      <c r="D39" s="2" t="s">
        <v>12</v>
      </c>
      <c r="E39" s="3">
        <v>1.67</v>
      </c>
      <c r="F39" s="3">
        <f t="shared" si="3"/>
        <v>10.4375</v>
      </c>
      <c r="G39" s="3">
        <v>2.33</v>
      </c>
      <c r="H39" s="3">
        <f t="shared" si="0"/>
        <v>4.4796137339055795</v>
      </c>
      <c r="I39" s="2">
        <v>21</v>
      </c>
    </row>
    <row r="40" spans="1:9" x14ac:dyDescent="0.35">
      <c r="A40" s="2" t="s">
        <v>60</v>
      </c>
      <c r="B40" s="2" t="str">
        <f t="shared" si="1"/>
        <v>Broccoli - Fresh</v>
      </c>
      <c r="C40" s="2" t="s">
        <v>15</v>
      </c>
      <c r="D40" s="2" t="s">
        <v>12</v>
      </c>
      <c r="E40" s="3">
        <v>2.3199999999999998</v>
      </c>
      <c r="F40" s="3">
        <f t="shared" si="3"/>
        <v>14.499999999999998</v>
      </c>
      <c r="G40" s="3"/>
      <c r="H40" s="3" t="str">
        <f t="shared" si="0"/>
        <v/>
      </c>
      <c r="I40" s="2">
        <v>8</v>
      </c>
    </row>
    <row r="41" spans="1:9" x14ac:dyDescent="0.35">
      <c r="A41" s="2" t="s">
        <v>61</v>
      </c>
      <c r="B41" s="2" t="str">
        <f t="shared" si="1"/>
        <v>Red Onions - Fresh</v>
      </c>
      <c r="C41" s="2" t="s">
        <v>15</v>
      </c>
      <c r="D41" s="2" t="s">
        <v>12</v>
      </c>
      <c r="E41" s="3">
        <v>1.28</v>
      </c>
      <c r="F41" s="3">
        <f t="shared" si="3"/>
        <v>8</v>
      </c>
      <c r="G41" s="3"/>
      <c r="H41" s="3" t="str">
        <f t="shared" si="0"/>
        <v/>
      </c>
      <c r="I41" s="2">
        <v>12</v>
      </c>
    </row>
    <row r="42" spans="1:9" x14ac:dyDescent="0.35">
      <c r="A42" s="2" t="s">
        <v>62</v>
      </c>
      <c r="B42" s="2" t="str">
        <f t="shared" si="1"/>
        <v>Mini Sweet Peppers - Fresh</v>
      </c>
      <c r="C42" s="2" t="s">
        <v>15</v>
      </c>
      <c r="D42" s="2" t="s">
        <v>12</v>
      </c>
      <c r="E42" s="3"/>
      <c r="F42" s="3">
        <f>(2.98/16)*100</f>
        <v>18.625</v>
      </c>
      <c r="G42" s="3"/>
      <c r="H42" s="3" t="str">
        <f t="shared" si="0"/>
        <v/>
      </c>
      <c r="I42" s="2">
        <v>9</v>
      </c>
    </row>
    <row r="43" spans="1:9" x14ac:dyDescent="0.35">
      <c r="A43" s="2" t="s">
        <v>40</v>
      </c>
      <c r="B43" s="2" t="str">
        <f t="shared" si="1"/>
        <v>Cauliflower - Fresh</v>
      </c>
      <c r="C43" s="2" t="s">
        <v>15</v>
      </c>
      <c r="D43" s="2" t="s">
        <v>12</v>
      </c>
      <c r="E43" s="3">
        <v>2.44</v>
      </c>
      <c r="F43" s="3">
        <f>E43/N2</f>
        <v>0.39039999999999997</v>
      </c>
      <c r="G43" s="3"/>
      <c r="H43" s="3" t="str">
        <f t="shared" si="0"/>
        <v/>
      </c>
      <c r="I43" s="2">
        <v>7</v>
      </c>
    </row>
    <row r="44" spans="1:9" x14ac:dyDescent="0.35">
      <c r="A44" s="2" t="s">
        <v>63</v>
      </c>
      <c r="B44" s="2" t="str">
        <f t="shared" si="1"/>
        <v>Grape Tomatoes - Fresh</v>
      </c>
      <c r="C44" s="2" t="s">
        <v>15</v>
      </c>
      <c r="D44" s="2" t="s">
        <v>12</v>
      </c>
      <c r="E44" s="3"/>
      <c r="F44" s="3">
        <v>11.1</v>
      </c>
      <c r="G44" s="3"/>
      <c r="H44" s="3" t="str">
        <f t="shared" si="0"/>
        <v/>
      </c>
      <c r="I44" s="2">
        <v>5</v>
      </c>
    </row>
    <row r="45" spans="1:9" x14ac:dyDescent="0.35">
      <c r="A45" s="2" t="s">
        <v>64</v>
      </c>
      <c r="B45" s="2" t="str">
        <f t="shared" si="1"/>
        <v>Eggs</v>
      </c>
      <c r="C45" s="2" t="s">
        <v>11</v>
      </c>
      <c r="D45" s="2" t="s">
        <v>12</v>
      </c>
      <c r="E45" s="3"/>
      <c r="F45" s="3">
        <v>9.4700000000000006</v>
      </c>
      <c r="G45" s="3">
        <v>2.67</v>
      </c>
      <c r="H45" s="3">
        <f t="shared" si="0"/>
        <v>3.5468164794007495</v>
      </c>
      <c r="I45" s="2">
        <v>31</v>
      </c>
    </row>
    <row r="46" spans="1:9" x14ac:dyDescent="0.35">
      <c r="A46" s="2" t="s">
        <v>65</v>
      </c>
      <c r="B46" s="2" t="str">
        <f t="shared" si="1"/>
        <v>Greek Yogurt</v>
      </c>
      <c r="C46" s="2" t="s">
        <v>11</v>
      </c>
      <c r="D46" s="2" t="s">
        <v>12</v>
      </c>
      <c r="E46" s="3"/>
      <c r="F46" s="3">
        <v>11.1</v>
      </c>
      <c r="G46" s="3">
        <v>2.66</v>
      </c>
      <c r="H46" s="3">
        <f t="shared" si="0"/>
        <v>4.1729323308270674</v>
      </c>
      <c r="I46" s="2">
        <v>17</v>
      </c>
    </row>
    <row r="47" spans="1:9" x14ac:dyDescent="0.35">
      <c r="A47" s="2" t="s">
        <v>66</v>
      </c>
      <c r="B47" s="2" t="str">
        <f t="shared" si="1"/>
        <v>Cottage cheese</v>
      </c>
      <c r="C47" s="2" t="s">
        <v>11</v>
      </c>
      <c r="D47" s="2" t="s">
        <v>12</v>
      </c>
      <c r="E47" s="3">
        <v>1.72</v>
      </c>
      <c r="F47" s="3">
        <f>E47*$N$2</f>
        <v>10.75</v>
      </c>
      <c r="G47" s="3">
        <v>3</v>
      </c>
      <c r="H47" s="3">
        <f t="shared" si="0"/>
        <v>3.5833333333333335</v>
      </c>
      <c r="I47" s="2">
        <v>28</v>
      </c>
    </row>
    <row r="48" spans="1:9" x14ac:dyDescent="0.35">
      <c r="A48" s="2" t="s">
        <v>67</v>
      </c>
      <c r="B48" s="2" t="str">
        <f t="shared" si="1"/>
        <v>Chicken Thighs</v>
      </c>
      <c r="C48" s="2" t="s">
        <v>11</v>
      </c>
      <c r="D48" s="2" t="s">
        <v>12</v>
      </c>
      <c r="E48" s="3">
        <v>1.42</v>
      </c>
      <c r="F48" s="3">
        <f>E48*$N$2</f>
        <v>8.875</v>
      </c>
      <c r="G48" s="3">
        <v>7</v>
      </c>
      <c r="H48" s="3">
        <f t="shared" si="0"/>
        <v>1.2678571428571428</v>
      </c>
      <c r="I48" s="2">
        <v>39</v>
      </c>
    </row>
    <row r="49" spans="1:9" x14ac:dyDescent="0.35">
      <c r="A49" s="2" t="s">
        <v>68</v>
      </c>
      <c r="B49" s="2" t="str">
        <f t="shared" si="1"/>
        <v>Chicken Drums</v>
      </c>
      <c r="C49" s="2" t="s">
        <v>11</v>
      </c>
      <c r="D49" s="2" t="s">
        <v>12</v>
      </c>
      <c r="E49" s="3">
        <v>1.19</v>
      </c>
      <c r="F49" s="3">
        <f>E49*$N$2</f>
        <v>7.4375</v>
      </c>
      <c r="G49" s="3">
        <v>5</v>
      </c>
      <c r="H49" s="3">
        <f t="shared" si="0"/>
        <v>1.4875</v>
      </c>
      <c r="I49" s="2">
        <v>21</v>
      </c>
    </row>
    <row r="50" spans="1:9" x14ac:dyDescent="0.35">
      <c r="A50" s="2" t="s">
        <v>69</v>
      </c>
      <c r="B50" s="2" t="str">
        <f t="shared" si="1"/>
        <v>Shrimp</v>
      </c>
      <c r="C50" s="2" t="s">
        <v>11</v>
      </c>
      <c r="D50" s="2" t="s">
        <v>12</v>
      </c>
      <c r="E50" s="3">
        <v>8.43</v>
      </c>
      <c r="F50" s="3">
        <f>E50*$N$2</f>
        <v>52.6875</v>
      </c>
      <c r="G50" s="3">
        <v>3.75</v>
      </c>
      <c r="H50" s="3">
        <f t="shared" si="0"/>
        <v>14.05</v>
      </c>
      <c r="I50" s="2">
        <v>20</v>
      </c>
    </row>
    <row r="51" spans="1:9" x14ac:dyDescent="0.35">
      <c r="A51" s="2" t="s">
        <v>70</v>
      </c>
      <c r="B51" s="2" t="str">
        <f t="shared" si="1"/>
        <v>Peaches</v>
      </c>
      <c r="C51" s="2" t="s">
        <v>37</v>
      </c>
      <c r="D51" s="2" t="s">
        <v>16</v>
      </c>
      <c r="E51" s="3"/>
      <c r="F51" s="3">
        <v>16.8</v>
      </c>
      <c r="G51" s="3"/>
      <c r="H51" s="3" t="str">
        <f t="shared" si="0"/>
        <v/>
      </c>
      <c r="I51" s="2">
        <v>11</v>
      </c>
    </row>
    <row r="52" spans="1:9" x14ac:dyDescent="0.35">
      <c r="A52" s="2" t="s">
        <v>71</v>
      </c>
      <c r="B52" s="2" t="str">
        <f t="shared" si="1"/>
        <v>Peas and Carrot - Frozen</v>
      </c>
      <c r="C52" s="2" t="s">
        <v>15</v>
      </c>
      <c r="D52" s="2" t="s">
        <v>16</v>
      </c>
      <c r="E52" s="3"/>
      <c r="F52" s="3">
        <f>84/12</f>
        <v>7</v>
      </c>
      <c r="G52" s="3"/>
      <c r="H52" s="3" t="str">
        <f t="shared" si="0"/>
        <v/>
      </c>
      <c r="I52" s="2">
        <v>16.7</v>
      </c>
    </row>
    <row r="53" spans="1:9" x14ac:dyDescent="0.35">
      <c r="A53" s="2" t="s">
        <v>72</v>
      </c>
      <c r="B53" s="2" t="str">
        <f t="shared" si="1"/>
        <v>Pineapple</v>
      </c>
      <c r="C53" s="2" t="s">
        <v>37</v>
      </c>
      <c r="D53" s="2" t="s">
        <v>16</v>
      </c>
      <c r="E53" s="3"/>
      <c r="F53" s="3">
        <v>15.1</v>
      </c>
      <c r="G53" s="3"/>
      <c r="H53" s="3" t="str">
        <f t="shared" si="0"/>
        <v/>
      </c>
      <c r="I53" s="2">
        <v>14</v>
      </c>
    </row>
    <row r="54" spans="1:9" x14ac:dyDescent="0.35">
      <c r="A54" s="2" t="s">
        <v>58</v>
      </c>
      <c r="B54" s="2" t="str">
        <f t="shared" si="1"/>
        <v>Banana</v>
      </c>
      <c r="C54" s="2" t="s">
        <v>37</v>
      </c>
      <c r="D54" s="2" t="s">
        <v>16</v>
      </c>
      <c r="E54" s="3"/>
      <c r="F54" s="3">
        <v>16.8</v>
      </c>
      <c r="G54" s="3"/>
      <c r="H54" s="3" t="str">
        <f t="shared" si="0"/>
        <v/>
      </c>
      <c r="I54" s="2">
        <v>25</v>
      </c>
    </row>
    <row r="55" spans="1:9" x14ac:dyDescent="0.35">
      <c r="A55" s="2" t="s">
        <v>73</v>
      </c>
      <c r="B55" s="2" t="str">
        <f t="shared" si="1"/>
        <v>Strawberry</v>
      </c>
      <c r="C55" s="2" t="s">
        <v>37</v>
      </c>
      <c r="D55" s="2" t="s">
        <v>16</v>
      </c>
      <c r="E55" s="3"/>
      <c r="F55" s="3">
        <v>14</v>
      </c>
      <c r="G55" s="3"/>
      <c r="H55" s="3" t="str">
        <f t="shared" si="0"/>
        <v/>
      </c>
      <c r="I55" s="2">
        <v>9</v>
      </c>
    </row>
    <row r="56" spans="1:9" x14ac:dyDescent="0.35">
      <c r="A56" s="2" t="s">
        <v>46</v>
      </c>
      <c r="B56" s="2" t="str">
        <f t="shared" si="1"/>
        <v>Spinach - Frozen</v>
      </c>
      <c r="C56" s="2" t="s">
        <v>15</v>
      </c>
      <c r="D56" s="2" t="s">
        <v>16</v>
      </c>
      <c r="E56" s="3"/>
      <c r="F56" s="3">
        <f>100/12</f>
        <v>8.3333333333333339</v>
      </c>
      <c r="G56" s="3"/>
      <c r="H56" s="3" t="str">
        <f t="shared" si="0"/>
        <v/>
      </c>
      <c r="I56" s="2">
        <v>7</v>
      </c>
    </row>
    <row r="57" spans="1:9" x14ac:dyDescent="0.35">
      <c r="A57" s="2" t="s">
        <v>74</v>
      </c>
      <c r="B57" s="2" t="str">
        <f t="shared" si="1"/>
        <v>Deluxe Stir Fry - Frozen</v>
      </c>
      <c r="C57" s="2" t="s">
        <v>15</v>
      </c>
      <c r="D57" s="2" t="s">
        <v>16</v>
      </c>
      <c r="E57" s="3"/>
      <c r="F57" s="3">
        <v>11.7</v>
      </c>
      <c r="G57" s="3"/>
      <c r="H57" s="3" t="str">
        <f t="shared" si="0"/>
        <v/>
      </c>
      <c r="I57" s="2">
        <v>10.5</v>
      </c>
    </row>
    <row r="58" spans="1:9" x14ac:dyDescent="0.35">
      <c r="A58" s="2" t="s">
        <v>75</v>
      </c>
      <c r="B58" s="2" t="str">
        <f t="shared" si="1"/>
        <v>Kale - Frozen</v>
      </c>
      <c r="C58" s="2" t="s">
        <v>15</v>
      </c>
      <c r="D58" s="2" t="s">
        <v>16</v>
      </c>
      <c r="E58" s="3"/>
      <c r="F58" s="3">
        <v>11.8</v>
      </c>
      <c r="G58" s="3"/>
      <c r="H58" s="3" t="str">
        <f t="shared" si="0"/>
        <v/>
      </c>
      <c r="I58" s="2">
        <v>14</v>
      </c>
    </row>
    <row r="59" spans="1:9" x14ac:dyDescent="0.35">
      <c r="A59" s="2" t="s">
        <v>76</v>
      </c>
      <c r="B59" s="2" t="str">
        <f t="shared" si="1"/>
        <v>Mango</v>
      </c>
      <c r="C59" s="2" t="s">
        <v>56</v>
      </c>
      <c r="D59" s="2" t="s">
        <v>16</v>
      </c>
      <c r="E59" s="3"/>
      <c r="F59" s="3">
        <v>15.6</v>
      </c>
      <c r="G59" s="3"/>
      <c r="H59" s="3" t="str">
        <f t="shared" si="0"/>
        <v/>
      </c>
      <c r="I59" s="2">
        <v>17</v>
      </c>
    </row>
    <row r="60" spans="1:9" x14ac:dyDescent="0.35">
      <c r="A60" s="2" t="s">
        <v>77</v>
      </c>
      <c r="B60" s="2" t="str">
        <f t="shared" si="1"/>
        <v>Mix Berries</v>
      </c>
      <c r="C60" s="2" t="s">
        <v>56</v>
      </c>
      <c r="D60" s="2" t="s">
        <v>16</v>
      </c>
      <c r="E60" s="3"/>
      <c r="F60" s="3">
        <v>16.8</v>
      </c>
      <c r="G60" s="3"/>
      <c r="H60" s="3" t="str">
        <f t="shared" si="0"/>
        <v/>
      </c>
      <c r="I60" s="2">
        <v>13.1</v>
      </c>
    </row>
    <row r="61" spans="1:9" x14ac:dyDescent="0.35">
      <c r="A61" s="2" t="s">
        <v>78</v>
      </c>
      <c r="B61" s="2" t="str">
        <f t="shared" si="1"/>
        <v>Oat</v>
      </c>
      <c r="C61" s="2" t="s">
        <v>28</v>
      </c>
      <c r="D61" s="2" t="s">
        <v>12</v>
      </c>
      <c r="E61" s="3"/>
      <c r="F61" s="3">
        <v>9.5</v>
      </c>
      <c r="G61" s="3">
        <v>2.6</v>
      </c>
      <c r="H61" s="3">
        <f t="shared" si="0"/>
        <v>3.6538461538461537</v>
      </c>
      <c r="I61" s="2">
        <v>110</v>
      </c>
    </row>
    <row r="62" spans="1:9" x14ac:dyDescent="0.35">
      <c r="A62" s="2" t="s">
        <v>79</v>
      </c>
      <c r="B62" s="2" t="str">
        <f t="shared" si="1"/>
        <v>Bread</v>
      </c>
      <c r="C62" s="2" t="s">
        <v>28</v>
      </c>
      <c r="D62" s="2" t="s">
        <v>12</v>
      </c>
      <c r="E62" s="3"/>
      <c r="F62" s="3">
        <v>12.4</v>
      </c>
      <c r="G62" s="3">
        <v>1.5</v>
      </c>
      <c r="H62" s="3">
        <f t="shared" si="0"/>
        <v>8.2666666666666675</v>
      </c>
      <c r="I62" s="2">
        <v>65</v>
      </c>
    </row>
    <row r="63" spans="1:9" x14ac:dyDescent="0.35">
      <c r="A63" s="2" t="s">
        <v>80</v>
      </c>
      <c r="B63" s="2" t="str">
        <f t="shared" si="1"/>
        <v>Red Lentils</v>
      </c>
      <c r="C63" s="2" t="s">
        <v>11</v>
      </c>
      <c r="D63" s="2" t="s">
        <v>12</v>
      </c>
      <c r="E63" s="3"/>
      <c r="F63" s="3">
        <v>13.6</v>
      </c>
      <c r="G63" s="3">
        <v>6.5</v>
      </c>
      <c r="H63" s="3">
        <f t="shared" si="0"/>
        <v>2.0923076923076924</v>
      </c>
      <c r="I63" s="2">
        <v>100</v>
      </c>
    </row>
    <row r="64" spans="1:9" x14ac:dyDescent="0.35">
      <c r="A64" s="2" t="s">
        <v>81</v>
      </c>
      <c r="B64" s="2" t="str">
        <f t="shared" si="1"/>
        <v>Wheat Spag</v>
      </c>
      <c r="C64" s="2" t="s">
        <v>28</v>
      </c>
      <c r="D64" s="2" t="s">
        <v>12</v>
      </c>
      <c r="E64" s="3"/>
      <c r="F64" s="3">
        <v>9.9</v>
      </c>
      <c r="G64" s="3">
        <v>3.5</v>
      </c>
      <c r="H64" s="3">
        <f t="shared" si="0"/>
        <v>2.8285714285714287</v>
      </c>
      <c r="I64" s="2">
        <v>90</v>
      </c>
    </row>
    <row r="65" spans="1:9" x14ac:dyDescent="0.35">
      <c r="A65" s="2" t="s">
        <v>82</v>
      </c>
      <c r="B65" s="2" t="str">
        <f t="shared" si="1"/>
        <v>Wheat flour</v>
      </c>
      <c r="C65" s="2" t="s">
        <v>28</v>
      </c>
      <c r="D65" s="2" t="s">
        <v>12</v>
      </c>
      <c r="E65" s="3"/>
      <c r="F65" s="3">
        <v>108</v>
      </c>
      <c r="G65" s="3">
        <v>2.81</v>
      </c>
      <c r="H65" s="3">
        <f t="shared" si="0"/>
        <v>38.434163701067618</v>
      </c>
      <c r="I65" s="2">
        <v>103</v>
      </c>
    </row>
    <row r="66" spans="1:9" x14ac:dyDescent="0.35">
      <c r="A66" s="2" t="s">
        <v>83</v>
      </c>
      <c r="B66" s="2" t="str">
        <f t="shared" si="1"/>
        <v>Peanuts</v>
      </c>
      <c r="C66" s="2" t="s">
        <v>11</v>
      </c>
      <c r="D66" s="2" t="s">
        <v>12</v>
      </c>
      <c r="E66" s="3"/>
      <c r="F66" s="3">
        <v>12.1</v>
      </c>
      <c r="G66" s="3">
        <v>7</v>
      </c>
      <c r="H66" s="3">
        <f t="shared" ref="H66:H78" si="4">IF(G66="","",F66/G66)</f>
        <v>1.7285714285714284</v>
      </c>
      <c r="I66" s="2">
        <v>166</v>
      </c>
    </row>
    <row r="67" spans="1:9" x14ac:dyDescent="0.35">
      <c r="A67" s="2" t="s">
        <v>84</v>
      </c>
      <c r="B67" s="2" t="str">
        <f t="shared" ref="B67:B78" si="5">IF(C67=$C$3,_xlfn.CONCAT(A67," - ",D67),A67)</f>
        <v>Cashew</v>
      </c>
      <c r="C67" s="2" t="s">
        <v>11</v>
      </c>
      <c r="D67" s="2" t="s">
        <v>12</v>
      </c>
      <c r="E67" s="3"/>
      <c r="F67" s="3">
        <v>37</v>
      </c>
      <c r="G67" s="3">
        <v>5</v>
      </c>
      <c r="H67" s="3">
        <f t="shared" si="4"/>
        <v>7.4</v>
      </c>
      <c r="I67" s="2">
        <v>157</v>
      </c>
    </row>
    <row r="68" spans="1:9" x14ac:dyDescent="0.35">
      <c r="A68" s="2" t="s">
        <v>85</v>
      </c>
      <c r="B68" s="2" t="str">
        <f t="shared" si="5"/>
        <v>Walnuts</v>
      </c>
      <c r="C68" s="2" t="s">
        <v>11</v>
      </c>
      <c r="D68" s="2" t="s">
        <v>12</v>
      </c>
      <c r="E68" s="3"/>
      <c r="F68" s="3">
        <v>38.799999999999997</v>
      </c>
      <c r="G68" s="3">
        <v>4.3</v>
      </c>
      <c r="H68" s="3">
        <f t="shared" si="4"/>
        <v>9.0232558139534884</v>
      </c>
      <c r="I68" s="2">
        <v>185</v>
      </c>
    </row>
    <row r="69" spans="1:9" x14ac:dyDescent="0.35">
      <c r="A69" s="2" t="s">
        <v>86</v>
      </c>
      <c r="B69" s="2" t="str">
        <f t="shared" si="5"/>
        <v>Butternut Squash - Frozen</v>
      </c>
      <c r="C69" s="2" t="s">
        <v>15</v>
      </c>
      <c r="D69" s="2" t="s">
        <v>16</v>
      </c>
      <c r="E69" s="3"/>
      <c r="F69" s="3">
        <v>17.399999999999999</v>
      </c>
      <c r="G69" s="3"/>
      <c r="H69" s="3" t="str">
        <f t="shared" si="4"/>
        <v/>
      </c>
      <c r="I69" s="2">
        <v>13</v>
      </c>
    </row>
    <row r="70" spans="1:9" x14ac:dyDescent="0.35">
      <c r="A70" s="2" t="s">
        <v>87</v>
      </c>
      <c r="B70" s="2" t="str">
        <f t="shared" si="5"/>
        <v>Almonds</v>
      </c>
      <c r="C70" s="2" t="s">
        <v>11</v>
      </c>
      <c r="D70" s="2" t="s">
        <v>12</v>
      </c>
      <c r="E70" s="3"/>
      <c r="F70" s="3">
        <v>37.4</v>
      </c>
      <c r="G70" s="3">
        <v>6</v>
      </c>
      <c r="H70" s="3">
        <f t="shared" si="4"/>
        <v>6.2333333333333334</v>
      </c>
      <c r="I70" s="2">
        <v>129</v>
      </c>
    </row>
    <row r="71" spans="1:9" x14ac:dyDescent="0.35">
      <c r="A71" s="2" t="s">
        <v>88</v>
      </c>
      <c r="B71" s="2" t="str">
        <f t="shared" si="5"/>
        <v>Basmati Rice</v>
      </c>
      <c r="C71" s="2" t="s">
        <v>28</v>
      </c>
      <c r="D71" s="2" t="s">
        <v>12</v>
      </c>
      <c r="E71" s="3">
        <v>1.63</v>
      </c>
      <c r="F71" s="3">
        <f>E71*N2</f>
        <v>10.1875</v>
      </c>
      <c r="G71" s="3">
        <v>0.8</v>
      </c>
      <c r="H71" s="3">
        <f t="shared" si="4"/>
        <v>12.734375</v>
      </c>
      <c r="I71" s="2">
        <v>102</v>
      </c>
    </row>
    <row r="72" spans="1:9" x14ac:dyDescent="0.35">
      <c r="A72" s="2" t="s">
        <v>89</v>
      </c>
      <c r="B72" s="2" t="str">
        <f t="shared" si="5"/>
        <v>Brown Rice</v>
      </c>
      <c r="C72" s="2" t="s">
        <v>28</v>
      </c>
      <c r="D72" s="2" t="s">
        <v>12</v>
      </c>
      <c r="F72" s="3">
        <v>4.3</v>
      </c>
      <c r="G72" s="3">
        <v>2.4300000000000002</v>
      </c>
      <c r="H72" s="3">
        <f t="shared" si="4"/>
        <v>1.7695473251028804</v>
      </c>
      <c r="I72" s="2">
        <v>105</v>
      </c>
    </row>
    <row r="73" spans="1:9" x14ac:dyDescent="0.35">
      <c r="A73" s="2" t="s">
        <v>90</v>
      </c>
      <c r="B73" s="2" t="str">
        <f t="shared" si="5"/>
        <v>Long Grain Rice</v>
      </c>
      <c r="C73" s="2" t="s">
        <v>28</v>
      </c>
      <c r="D73" s="2" t="s">
        <v>12</v>
      </c>
      <c r="F73" s="3">
        <v>4.5999999999999996</v>
      </c>
      <c r="G73" s="3">
        <v>0.3</v>
      </c>
      <c r="H73" s="3">
        <f t="shared" si="4"/>
        <v>15.333333333333332</v>
      </c>
      <c r="I73" s="2">
        <v>112</v>
      </c>
    </row>
    <row r="74" spans="1:9" x14ac:dyDescent="0.35">
      <c r="A74" s="2" t="s">
        <v>91</v>
      </c>
      <c r="B74" s="2" t="str">
        <f>_xlfn.CONCAT(A74," - ",D74)</f>
        <v>Black Eye Peas - Canned</v>
      </c>
      <c r="C74" s="2" t="s">
        <v>11</v>
      </c>
      <c r="D74" s="2" t="s">
        <v>45</v>
      </c>
      <c r="F74" s="3">
        <v>5.4</v>
      </c>
      <c r="G74" s="3">
        <v>1.1299999999999999</v>
      </c>
      <c r="H74" s="3">
        <f t="shared" si="4"/>
        <v>4.778761061946903</v>
      </c>
      <c r="I74" s="2">
        <v>22</v>
      </c>
    </row>
    <row r="75" spans="1:9" x14ac:dyDescent="0.35">
      <c r="A75" s="2" t="s">
        <v>92</v>
      </c>
      <c r="B75" s="2" t="str">
        <f>_xlfn.CONCAT(A75," - ",D75)</f>
        <v>Black Beans - Canned</v>
      </c>
      <c r="C75" s="2" t="s">
        <v>11</v>
      </c>
      <c r="D75" s="2" t="s">
        <v>45</v>
      </c>
      <c r="F75" s="3">
        <v>5.0999999999999996</v>
      </c>
      <c r="G75" s="3">
        <v>1.61</v>
      </c>
      <c r="H75" s="3">
        <f t="shared" si="4"/>
        <v>3.1677018633540368</v>
      </c>
      <c r="I75" s="2">
        <v>26</v>
      </c>
    </row>
    <row r="76" spans="1:9" x14ac:dyDescent="0.35">
      <c r="A76" s="2" t="s">
        <v>93</v>
      </c>
      <c r="B76" s="2" t="str">
        <f t="shared" si="5"/>
        <v>Baby Carrot - Fresh</v>
      </c>
      <c r="C76" s="2" t="s">
        <v>15</v>
      </c>
      <c r="D76" s="2" t="s">
        <v>12</v>
      </c>
      <c r="F76" s="3">
        <v>3.1</v>
      </c>
      <c r="G76" s="3"/>
      <c r="H76" s="3" t="str">
        <f t="shared" si="4"/>
        <v/>
      </c>
      <c r="I76" s="2">
        <v>12</v>
      </c>
    </row>
    <row r="77" spans="1:9" x14ac:dyDescent="0.35">
      <c r="A77" s="2" t="s">
        <v>94</v>
      </c>
      <c r="B77" s="2" t="str">
        <f t="shared" si="5"/>
        <v>Shreeded Lettuce - Fresh</v>
      </c>
      <c r="C77" s="2" t="s">
        <v>15</v>
      </c>
      <c r="D77" s="2" t="s">
        <v>12</v>
      </c>
      <c r="F77" s="3">
        <v>20.5</v>
      </c>
      <c r="G77" s="3"/>
      <c r="H77" s="3" t="str">
        <f t="shared" si="4"/>
        <v/>
      </c>
      <c r="I77" s="2">
        <v>4</v>
      </c>
    </row>
    <row r="78" spans="1:9" x14ac:dyDescent="0.35">
      <c r="A78" s="2" t="s">
        <v>95</v>
      </c>
      <c r="B78" s="2" t="str">
        <f t="shared" si="5"/>
        <v>Iceberg Salad - Fresh</v>
      </c>
      <c r="C78" s="2" t="s">
        <v>15</v>
      </c>
      <c r="D78" s="2" t="s">
        <v>12</v>
      </c>
      <c r="F78" s="3">
        <v>11.5</v>
      </c>
      <c r="G78" s="3"/>
      <c r="H78" s="3" t="str">
        <f t="shared" si="4"/>
        <v/>
      </c>
      <c r="I78" s="2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3 0 7 c 6 8 d - c 4 c 4 - 4 b c 8 - a e 8 c - 9 6 3 3 8 2 2 d d e e b "   x m l n s = " h t t p : / / s c h e m a s . m i c r o s o f t . c o m / D a t a M a s h u p " > A A A A A A M F A A B Q S w M E F A A C A A g A Q n z / V P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Q n z /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8 / 1 S j l F f a / Q E A A M w M A A A T A B w A R m 9 y b X V s Y X M v U 2 V j d G l v b j E u b S C i G A A o o B Q A A A A A A A A A A A A A A A A A A A A A A A A A A A D t V U 2 L 2 z A Q v Q f y H 4 T a g w 0 i 4 P M 2 h W C 6 Z S 9 b S A I 9 G F M U e 7 o x k a W g j z a L y X + v 5 I / Y i r 2 l p 7 Y H 5 x L y R p p 5 7 8 1 o o i D T h e B o 1 3 x H D 8 v F c q G O V E K O N o y h N W K g l w t k P z t h Z A Y W + X T J g K 1 i I y V w / V X I 0 0 G I U x B W y T M t Y Y 3 3 9 M A g w u k 1 i Q X X 9 k h K m g T v c H y k / M V m 3 r + e A d t M 9 d H V X l K u v g t Z x o K Z k r u g C p p q p K r w k 4 Y S E 6 Q t j D R c 9 J W g C s e M K j V C d 5 p q M 4 b f o z N I V B x u E c p f m y x C 6 Q 7 j p j y A r O F n o 2 X h 7 P h d j D K U T V + P K R O y A H U X u o Y 3 H 7 Z Q i h / W h 0 a w 6 q 1 o A i 0 c 3 B l G f C V T V D o H B r U e C 6 b B t X M r f g 4 q 7 Y D Z l j s s G P M h C G h 2 R E F S 2 5 y i D x 8 R f p S m 0 N h a l 6 M R r H A Y L h c F n 6 4 5 n C n n + D x U 8 1 D 9 4 V C 9 J S 5 6 W 5 1 P j f j G 9 z Y O x H y W w p x H W m p 0 L C P C / a S 4 x l T d 9 U 7 f t 2 5 Q X B a U u E F b c 8 N Y / d N N D 0 H 1 7 R F o z e 6 x p r 3 p s L + b P H c 0 j N K i 7 G l a t G E W 3 A l x f R N S Q 3 7 H r + 2 U D Q V J G 0 p J N 7 V f Z A 5 y t V E Z 8 L z g L 9 d w u n w 0 X d 9 j 6 M y 2 O b e U n / z S 9 t Q T z + H S X k s 8 l q l 3 L f L X i k 9 h u F Z u P Z 5 3 y 7 x b / u J u a f v x H 6 + V m + d T u 2 X 4 u D y 6 3 l 9 2 q 2 1 + W v P T + g d P q 2 + A P 6 + j 1 A + / A F B L A Q I t A B Q A A g A I A E J 8 / 1 T 7 h U 7 2 p A A A A P c A A A A S A A A A A A A A A A A A A A A A A A A A A A B D b 2 5 m a W c v U G F j a 2 F n Z S 5 4 b W x Q S w E C L Q A U A A I A C A B C f P 9 U D 8 r p q 6 Q A A A D p A A A A E w A A A A A A A A A A A A A A A A D w A A A A W 0 N v b n R l b n R f V H l w Z X N d L n h t b F B L A Q I t A B Q A A g A I A E J 8 / 1 S j l F f a / Q E A A M w M A A A T A A A A A A A A A A A A A A A A A O E B A A B G b 3 J t d W x h c y 9 T Z W N 0 a W 9 u M S 5 t U E s F B g A A A A A D A A M A w g A A A C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p A A A A A A A A g i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b G w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d G V t J n F 1 b 3 Q 7 L C Z x d W 9 0 O 0 N s Y X N z J n F 1 b 3 Q 7 L C Z x d W 9 0 O 0 N v c 3 Q m c X V v d D s s J n F 1 b 3 Q 7 T n V 0 c m l 0 a W 9 u J n F 1 b 3 Q 7 L C Z x d W 9 0 O 0 N h b G 9 y a W V z J n F 1 b 3 Q 7 X S I g L z 4 8 R W 5 0 c n k g V H l w Z T 0 i R m l s b E N v b H V t b l R 5 c G V z I i B W Y W x 1 Z T 0 i c 0 J n W U Z C U V U 9 I i A v P j x F b n R y e S B U e X B l P S J G a W x s T G F z d F V w Z G F 0 Z W Q i I F Z h b H V l P S J k M j A y M i 0 w N y 0 z M V Q x O T o 1 M T o w M S 4 1 O D E 2 M D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c i I C 8 + P E V u d H J 5 I F R 5 c G U 9 I k F k Z G V k V G 9 E Y X R h T W 9 k Z W w i I F Z h b H V l P S J s M C I g L z 4 8 R W 5 0 c n k g V H l w Z T 0 i U X V l c n l J R C I g V m F s d W U 9 I n M 5 Y 2 R j N j h i Z C 0 w M W M 0 L T Q 2 N D Q t O W E y Y i 1 k Y j g x M G Q y N D J m Z D Q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9 B d X R v U m V t b 3 Z l Z E N v b H V t b n M x L n t J d G V t L D B 9 J n F 1 b 3 Q 7 L C Z x d W 9 0 O 1 N l Y 3 R p b 2 4 x L 0 F s b C 9 B d X R v U m V t b 3 Z l Z E N v b H V t b n M x L n t D b G F z c y w x f S Z x d W 9 0 O y w m c X V v d D t T Z W N 0 a W 9 u M S 9 B b G w v Q X V 0 b 1 J l b W 9 2 Z W R D b 2 x 1 b W 5 z M S 5 7 Q 2 9 z d C w y f S Z x d W 9 0 O y w m c X V v d D t T Z W N 0 a W 9 u M S 9 B b G w v Q X V 0 b 1 J l b W 9 2 Z W R D b 2 x 1 b W 5 z M S 5 7 T n V 0 c m l 0 a W 9 u L D N 9 J n F 1 b 3 Q 7 L C Z x d W 9 0 O 1 N l Y 3 R p b 2 4 x L 0 F s b C 9 B d X R v U m V t b 3 Z l Z E N v b H V t b n M x L n t D Y W x v c m l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b G w v Q X V 0 b 1 J l b W 9 2 Z W R D b 2 x 1 b W 5 z M S 5 7 S X R l b S w w f S Z x d W 9 0 O y w m c X V v d D t T Z W N 0 a W 9 u M S 9 B b G w v Q X V 0 b 1 J l b W 9 2 Z W R D b 2 x 1 b W 5 z M S 5 7 Q 2 x h c 3 M s M X 0 m c X V v d D s s J n F 1 b 3 Q 7 U 2 V j d G l v b j E v Q W x s L 0 F 1 d G 9 S Z W 1 v d m V k Q 2 9 s d W 1 u c z E u e 0 N v c 3 Q s M n 0 m c X V v d D s s J n F 1 b 3 Q 7 U 2 V j d G l v b j E v Q W x s L 0 F 1 d G 9 S Z W 1 v d m V k Q 2 9 s d W 1 u c z E u e 0 5 1 d H J p d G l v b i w z f S Z x d W 9 0 O y w m c X V v d D t T Z W N 0 a W 9 u M S 9 B b G w v Q X V 0 b 1 J l b W 9 2 Z W R D b 2 x 1 b W 5 z M S 5 7 Q 2 F s b 3 J p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3 N 0 I i A v P j x F b n R y e S B U e X B l P S J G a W x s Z W R D b 2 1 w b G V 0 Z V J l c 3 V s d F R v V 2 9 y a 3 N o Z W V 0 I i B W Y W x 1 Z T 0 i b D E i I C 8 + P E V u d H J 5 I F R 5 c G U 9 I k Z p b G x D b 2 x 1 b W 5 U e X B l c y I g V m F s d W U 9 I n N C Z 0 F B I i A v P j x F b n R y e S B U e X B l P S J G a W x s T G F z d F V w Z G F 0 Z W Q i I F Z h b H V l P S J k M j A y M i 0 w N y 0 z M V Q y M D o z N D o w M y 4 4 M j U 2 O T I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R m l s b E N v b H V t b k 5 h b W V z I i B W Y W x 1 Z T 0 i c 1 s m c X V v d D t D b G F z c y Z x d W 9 0 O y w m c X V v d D t T b 3 J 0 Z W R H c m 9 1 c G V k J n F 1 b 3 Q 7 L C Z x d W 9 0 O 0 N v c 3 R S Y W 5 r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U X V l c n l J R C I g V m F s d W U 9 I n M 2 Y T I 5 Z D h l Z C 1 h O G I x L T R l M j c t Y T I w N y 0 x Y j N l Z G J j M z I z Y T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Q v Q X V 0 b 1 J l b W 9 2 Z W R D b 2 x 1 b W 5 z M S 5 7 Q 2 x h c 3 M s M H 0 m c X V v d D s s J n F 1 b 3 Q 7 U 2 V j d G l v b j E v Q 2 9 z d C 9 B d X R v U m V t b 3 Z l Z E N v b H V t b n M x L n t T b 3 J 0 Z W R H c m 9 1 c G V k L D F 9 J n F 1 b 3 Q 7 L C Z x d W 9 0 O 1 N l Y 3 R p b 2 4 x L 0 N v c 3 Q v Q X V 0 b 1 J l b W 9 2 Z W R D b 2 x 1 b W 5 z M S 5 7 Q 2 9 z d F J h b m s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C 9 B d X R v U m V t b 3 Z l Z E N v b H V t b n M x L n t D b G F z c y w w f S Z x d W 9 0 O y w m c X V v d D t T Z W N 0 a W 9 u M S 9 D b 3 N 0 L 0 F 1 d G 9 S Z W 1 v d m V k Q 2 9 s d W 1 u c z E u e 1 N v c n R l Z E d y b 3 V w Z W Q s M X 0 m c X V v d D s s J n F 1 b 3 Q 7 U 2 V j d G l v b j E v Q 2 9 z d C 9 B d X R v U m V t b 3 Z l Z E N v b H V t b n M x L n t D b 3 N 0 U m F u a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X R y a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n V 0 c m l 0 a W 9 u I i A v P j x F b n R y e S B U e X B l P S J G a W x s Z W R D b 2 1 w b G V 0 Z V J l c 3 V s d F R v V 2 9 y a 3 N o Z W V 0 I i B W Y W x 1 Z T 0 i b D E i I C 8 + P E V u d H J 5 I F R 5 c G U 9 I k Z p b G x D b 2 x 1 b W 5 U e X B l c y I g V m F s d W U 9 I n N C Z z 0 9 I i A v P j x F b n R y e S B U e X B l P S J G a W x s T G F z d F V w Z G F 0 Z W Q i I F Z h b H V l P S J k M j A y M i 0 w N y 0 z M V Q y M D o z N D o w N C 4 4 N z U x O T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R m l s b E N v b H V t b k 5 h b W V z I i B W Y W x 1 Z T 0 i c 1 s m c X V v d D t D b G F z c y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F 1 Z X J 5 S U Q i I F Z h b H V l P S J z N W J m Y T J j Y z g t Y T I y M i 0 0 N j g 0 L T g 5 Z m Y t Y W Z j Z T M 4 N z g w M T M y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X R y a X R p b 2 4 v Q X V 0 b 1 J l b W 9 2 Z W R D b 2 x 1 b W 5 z M S 5 7 Q 2 x h c 3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n V 0 c m l 0 a W 9 u L 0 F 1 d G 9 S Z W 1 v d m V k Q 2 9 s d W 1 u c z E u e 0 N s Y X N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X R y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0 c m l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0 c m l 0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0 c m l 0 a W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d H J p d G l v b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v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Y W x v c m l l c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M x V D E 5 O j U x O j A x L j Y z N j Q 0 N j h a I i A v P j x F b n R y e S B U e X B l P S J G a W x s Q 2 9 s d W 1 u V H l w Z X M i I F Z h b H V l P S J z Q m d Z R i I g L z 4 8 R W 5 0 c n k g V H l w Z T 0 i R m l s b E N v b H V t b k 5 h b W V z I i B W Y W x 1 Z T 0 i c 1 s m c X V v d D t J d G V t J n F 1 b 3 Q 7 L C Z x d W 9 0 O 0 N s Y X N z J n F 1 b 3 Q 7 L C Z x d W 9 0 O 0 N h b G 9 y a W V z J n F 1 b 3 Q 7 X S I g L z 4 8 R W 5 0 c n k g V H l w Z T 0 i R m l s b F N 0 Y X R 1 c y I g V m F s d W U 9 I n N D b 2 1 w b G V 0 Z S I g L z 4 8 R W 5 0 c n k g V H l w Z T 0 i R m l s b E N v d W 5 0 I i B W Y W x 1 Z T 0 i b D Y 3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v c m l l c y 9 B d X R v U m V t b 3 Z l Z E N v b H V t b n M x L n t J d G V t L D B 9 J n F 1 b 3 Q 7 L C Z x d W 9 0 O 1 N l Y 3 R p b 2 4 x L 0 N h b G 9 y a W V z L 0 F 1 d G 9 S Z W 1 v d m V k Q 2 9 s d W 1 u c z E u e 0 N s Y X N z L D F 9 J n F 1 b 3 Q 7 L C Z x d W 9 0 O 1 N l Y 3 R p b 2 4 x L 0 N h b G 9 y a W V z L 0 F 1 d G 9 S Z W 1 v d m V k Q 2 9 s d W 1 u c z E u e 0 N h b G 9 y a W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b G 9 y a W V z L 0 F 1 d G 9 S Z W 1 v d m V k Q 2 9 s d W 1 u c z E u e 0 l 0 Z W 0 s M H 0 m c X V v d D s s J n F 1 b 3 Q 7 U 2 V j d G l v b j E v Q 2 F s b 3 J p Z X M v Q X V 0 b 1 J l b W 9 2 Z W R D b 2 x 1 b W 5 z M S 5 7 Q 2 x h c 3 M s M X 0 m c X V v d D s s J n F 1 b 3 Q 7 U 2 V j d G l v b j E v Q 2 F s b 3 J p Z X M v Q X V 0 b 1 J l b W 9 2 Z W R D b 2 x 1 b W 5 z M S 5 7 Q 2 F s b 3 J p Z X M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b G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9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b 3 J p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v c m l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v c m l l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Q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0 c m l 0 a W 9 u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H z a S W C 3 9 A h B 2 B y W H u M r c A A A A A A g A A A A A A E G Y A A A A B A A A g A A A A E h 3 b 0 W Q 4 E r E r d S 4 8 s c t X / + k y 3 E o u n p S d F k t 8 R 6 g h Z s 0 A A A A A D o A A A A A C A A A g A A A A 9 4 L 6 L R 1 J j Z F k / 1 f f 0 t / Y p 5 U U G Z t Y J i D 1 N B P q w / P q B Y t Q A A A A 9 T E I w H f B g j V q t 6 v M u V u S O C + B 5 L f P N G c c 6 2 k c f d j R t 1 N E f H M 9 4 Z 3 Y o w / I L o Z 1 V V 1 c x b X 8 / N L g G A B 7 E P R J P F w f z k 9 b a c R y U + k V m r L c 7 N M J 1 U Z A A A A A 4 T 4 N K L U b Y E K X x w v X u B I S v q C Y 3 j 7 G m U z g T l Q e T + R d z H 8 b v O x 2 2 h 6 q l H C N 4 8 B R a W 7 4 6 z T q c 8 7 W 2 2 A 4 h 2 p r W q B s + Q = = < / D a t a M a s h u p > 
</file>

<file path=customXml/itemProps1.xml><?xml version="1.0" encoding="utf-8"?>
<ds:datastoreItem xmlns:ds="http://schemas.openxmlformats.org/officeDocument/2006/customXml" ds:itemID="{6FF60EEE-F2DF-417E-AF80-DF03C1E16D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Calories</vt:lpstr>
      <vt:lpstr>Nutrition</vt:lpstr>
      <vt:lpstr>Cost</vt:lpstr>
      <vt:lpstr>All</vt:lpstr>
      <vt:lpstr>Food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Enefe</dc:creator>
  <cp:lastModifiedBy>Enefe Dominica Adaji</cp:lastModifiedBy>
  <dcterms:created xsi:type="dcterms:W3CDTF">2022-07-31T00:39:57Z</dcterms:created>
  <dcterms:modified xsi:type="dcterms:W3CDTF">2022-07-31T20:34:18Z</dcterms:modified>
</cp:coreProperties>
</file>