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coverage\"/>
    </mc:Choice>
  </mc:AlternateContent>
  <xr:revisionPtr revIDLastSave="0" documentId="13_ncr:1_{8434D8B7-8D0E-4FF2-B9F4-5AE848779C9E}" xr6:coauthVersionLast="47" xr6:coauthVersionMax="47" xr10:uidLastSave="{00000000-0000-0000-0000-000000000000}"/>
  <bookViews>
    <workbookView xWindow="2550" yWindow="1850" windowWidth="17140" windowHeight="8890" firstSheet="5" activeTab="5" xr2:uid="{08310DBB-3FEF-4044-A18D-B2840F66D608}"/>
  </bookViews>
  <sheets>
    <sheet name="all_cases" sheetId="11" state="hidden" r:id="rId1"/>
    <sheet name="all_views" sheetId="12" state="hidden" r:id="rId2"/>
    <sheet name="all_results" sheetId="7" state="hidden" r:id="rId3"/>
    <sheet name="case_coverage" sheetId="9" state="hidden" r:id="rId4"/>
    <sheet name="results_coverage" sheetId="10" state="hidden" r:id="rId5"/>
    <sheet name="The Covernator" sheetId="13" r:id="rId6"/>
    <sheet name="Coverage by Case" sheetId="4" r:id="rId7"/>
    <sheet name="Coverage by Result" sheetId="3" r:id="rId8"/>
    <sheet name="Coverage by Scenario" sheetId="2" r:id="rId9"/>
  </sheets>
  <definedNames>
    <definedName name="_xlnm._FilterDatabase" localSheetId="6" hidden="1">'Coverage by Case'!$B$1:$C$317</definedName>
    <definedName name="ExternalData_1" localSheetId="2" hidden="1">all_results!$A$1:$B$32</definedName>
    <definedName name="ExternalData_2" localSheetId="1" hidden="1">all_views!$A$1:$B$29</definedName>
    <definedName name="ExternalData_3" localSheetId="3" hidden="1">'case_coverage'!$A$1:$B$84</definedName>
    <definedName name="ExternalData_4" localSheetId="0" hidden="1">all_cases!$A$1:$B$67</definedName>
    <definedName name="ExternalData_4" localSheetId="4" hidden="1">'results_coverage'!$A$1:$B$185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13" l="1" a="1"/>
  <c r="A11" i="13" s="1"/>
  <c r="B11" i="13" s="1"/>
  <c r="B10" i="13"/>
  <c r="B5" i="13"/>
  <c r="A2" i="2" a="1"/>
  <c r="A2" i="2" s="1"/>
  <c r="B2" i="13"/>
  <c r="B2" i="4" a="1"/>
  <c r="C51" i="4" s="1" a="1"/>
  <c r="C51" i="4" s="1"/>
  <c r="C62" i="3" a="1"/>
  <c r="C62" i="3" s="1"/>
  <c r="C63" i="3" a="1"/>
  <c r="C63" i="3" s="1"/>
  <c r="C64" i="3" a="1"/>
  <c r="C64" i="3" s="1"/>
  <c r="C65" i="3" a="1"/>
  <c r="C65" i="3" s="1"/>
  <c r="C66" i="3" a="1"/>
  <c r="C66" i="3" s="1"/>
  <c r="C67" i="3" a="1"/>
  <c r="C67" i="3" s="1"/>
  <c r="C68" i="3" a="1"/>
  <c r="C68" i="3" s="1"/>
  <c r="C69" i="3" a="1"/>
  <c r="C69" i="3" s="1"/>
  <c r="C70" i="3" a="1"/>
  <c r="C70" i="3" s="1"/>
  <c r="C71" i="3" a="1"/>
  <c r="C71" i="3" s="1"/>
  <c r="C72" i="3" a="1"/>
  <c r="C72" i="3" s="1"/>
  <c r="C73" i="3" a="1"/>
  <c r="C73" i="3" s="1"/>
  <c r="C74" i="3" a="1"/>
  <c r="C74" i="3" s="1"/>
  <c r="C75" i="3" a="1"/>
  <c r="C75" i="3" s="1"/>
  <c r="C76" i="3" a="1"/>
  <c r="C76" i="3" s="1"/>
  <c r="C77" i="3" a="1"/>
  <c r="C77" i="3" s="1"/>
  <c r="C78" i="3" a="1"/>
  <c r="C78" i="3" s="1"/>
  <c r="C79" i="3" a="1"/>
  <c r="C79" i="3" s="1"/>
  <c r="C80" i="3" a="1"/>
  <c r="C80" i="3" s="1"/>
  <c r="C81" i="3" a="1"/>
  <c r="C81" i="3" s="1"/>
  <c r="C82" i="3" a="1"/>
  <c r="C82" i="3" s="1"/>
  <c r="C83" i="3" a="1"/>
  <c r="C83" i="3" s="1"/>
  <c r="C84" i="3" a="1"/>
  <c r="C84" i="3" s="1"/>
  <c r="C85" i="3" a="1"/>
  <c r="C85" i="3" s="1"/>
  <c r="C86" i="3" a="1"/>
  <c r="C86" i="3" s="1"/>
  <c r="C87" i="3" a="1"/>
  <c r="C87" i="3" s="1"/>
  <c r="C88" i="3" a="1"/>
  <c r="C88" i="3" s="1"/>
  <c r="C89" i="3" a="1"/>
  <c r="C89" i="3" s="1"/>
  <c r="C90" i="3" a="1"/>
  <c r="C90" i="3" s="1"/>
  <c r="C91" i="3" a="1"/>
  <c r="C91" i="3" s="1"/>
  <c r="A3" i="3" a="1"/>
  <c r="A3" i="3" s="1"/>
  <c r="B3" i="3" a="1"/>
  <c r="B3" i="3" s="1"/>
  <c r="C136" i="4" a="1"/>
  <c r="C136" i="4" s="1"/>
  <c r="C135" i="4" a="1"/>
  <c r="C135" i="4" s="1"/>
  <c r="C134" i="4" a="1"/>
  <c r="C134" i="4" s="1"/>
  <c r="C133" i="4" a="1"/>
  <c r="C133" i="4" s="1"/>
  <c r="C132" i="4" a="1"/>
  <c r="C132" i="4" s="1"/>
  <c r="C131" i="4" a="1"/>
  <c r="C131" i="4" s="1"/>
  <c r="C130" i="4" a="1"/>
  <c r="C130" i="4" s="1"/>
  <c r="C129" i="4" a="1"/>
  <c r="C129" i="4" s="1"/>
  <c r="C128" i="4" a="1"/>
  <c r="C128" i="4" s="1"/>
  <c r="C127" i="4" a="1"/>
  <c r="C127" i="4" s="1"/>
  <c r="C126" i="4" a="1"/>
  <c r="C126" i="4" s="1"/>
  <c r="C125" i="4" a="1"/>
  <c r="C125" i="4" s="1"/>
  <c r="C124" i="4" a="1"/>
  <c r="C124" i="4" s="1"/>
  <c r="C123" i="4" a="1"/>
  <c r="C123" i="4" s="1"/>
  <c r="C122" i="4" a="1"/>
  <c r="C122" i="4" s="1"/>
  <c r="C121" i="4" a="1"/>
  <c r="C121" i="4" s="1"/>
  <c r="C120" i="4" a="1"/>
  <c r="C120" i="4" s="1"/>
  <c r="C119" i="4" a="1"/>
  <c r="C119" i="4" s="1"/>
  <c r="C118" i="4" a="1"/>
  <c r="C118" i="4" s="1"/>
  <c r="C117" i="4" a="1"/>
  <c r="C117" i="4" s="1"/>
  <c r="C116" i="4" a="1"/>
  <c r="C116" i="4" s="1"/>
  <c r="C115" i="4" a="1"/>
  <c r="C115" i="4" s="1"/>
  <c r="C114" i="4" a="1"/>
  <c r="C114" i="4" s="1"/>
  <c r="C113" i="4" a="1"/>
  <c r="C113" i="4" s="1"/>
  <c r="C112" i="4" a="1"/>
  <c r="C112" i="4" s="1"/>
  <c r="C111" i="4" a="1"/>
  <c r="C111" i="4" s="1"/>
  <c r="C110" i="4" a="1"/>
  <c r="C110" i="4" s="1"/>
  <c r="C109" i="4" a="1"/>
  <c r="C109" i="4" s="1"/>
  <c r="C108" i="4" a="1"/>
  <c r="C108" i="4" s="1"/>
  <c r="C107" i="4" a="1"/>
  <c r="C107" i="4" s="1"/>
  <c r="C106" i="4" a="1"/>
  <c r="C106" i="4" s="1"/>
  <c r="C105" i="4" a="1"/>
  <c r="C105" i="4" s="1"/>
  <c r="C104" i="4" a="1"/>
  <c r="C104" i="4" s="1"/>
  <c r="C103" i="4" a="1"/>
  <c r="C103" i="4" s="1"/>
  <c r="C102" i="4" a="1"/>
  <c r="C102" i="4" s="1"/>
  <c r="C101" i="4" a="1"/>
  <c r="C101" i="4" s="1"/>
  <c r="C100" i="4" a="1"/>
  <c r="C100" i="4" s="1"/>
  <c r="C99" i="4" a="1"/>
  <c r="C99" i="4" s="1"/>
  <c r="C98" i="4" a="1"/>
  <c r="C98" i="4" s="1"/>
  <c r="C97" i="4" a="1"/>
  <c r="C97" i="4" s="1"/>
  <c r="C96" i="4" a="1"/>
  <c r="C96" i="4" s="1"/>
  <c r="C95" i="4" a="1"/>
  <c r="C95" i="4" s="1"/>
  <c r="C94" i="4" a="1"/>
  <c r="C94" i="4" s="1"/>
  <c r="C93" i="4" a="1"/>
  <c r="C93" i="4" s="1"/>
  <c r="C92" i="4" a="1"/>
  <c r="C92" i="4" s="1"/>
  <c r="C91" i="4" a="1"/>
  <c r="C91" i="4" s="1"/>
  <c r="C90" i="4" a="1"/>
  <c r="C90" i="4" s="1"/>
  <c r="C89" i="4" a="1"/>
  <c r="C89" i="4" s="1"/>
  <c r="C88" i="4" a="1"/>
  <c r="C88" i="4" s="1"/>
  <c r="C87" i="4" a="1"/>
  <c r="C87" i="4" s="1"/>
  <c r="C86" i="4" a="1"/>
  <c r="C86" i="4" s="1"/>
  <c r="C85" i="4" a="1"/>
  <c r="C85" i="4" s="1"/>
  <c r="C84" i="4" a="1"/>
  <c r="C84" i="4" s="1"/>
  <c r="C83" i="4" a="1"/>
  <c r="C83" i="4" s="1"/>
  <c r="C82" i="4" a="1"/>
  <c r="C82" i="4" s="1"/>
  <c r="C81" i="4" a="1"/>
  <c r="C81" i="4" s="1"/>
  <c r="C80" i="4" a="1"/>
  <c r="C80" i="4" s="1"/>
  <c r="C79" i="4" a="1"/>
  <c r="C79" i="4" s="1"/>
  <c r="C78" i="4" a="1"/>
  <c r="C78" i="4" s="1"/>
  <c r="C77" i="4" a="1"/>
  <c r="C77" i="4" s="1"/>
  <c r="C76" i="4" a="1"/>
  <c r="C76" i="4" s="1"/>
  <c r="C75" i="4" a="1"/>
  <c r="C75" i="4" s="1"/>
  <c r="C74" i="4" a="1"/>
  <c r="C74" i="4" s="1"/>
  <c r="C73" i="4" a="1"/>
  <c r="C73" i="4" s="1"/>
  <c r="C72" i="4" a="1"/>
  <c r="C72" i="4" s="1"/>
  <c r="C71" i="4" a="1"/>
  <c r="C71" i="4" s="1"/>
  <c r="C70" i="4" a="1"/>
  <c r="C70" i="4" s="1"/>
  <c r="C69" i="4" a="1"/>
  <c r="C69" i="4" s="1"/>
  <c r="B66" i="2" a="1"/>
  <c r="B66" i="2" s="1"/>
  <c r="C66" i="2" a="1"/>
  <c r="C66" i="2" s="1"/>
  <c r="B67" i="2" a="1"/>
  <c r="B67" i="2" s="1"/>
  <c r="C67" i="2" a="1"/>
  <c r="C67" i="2" s="1"/>
  <c r="B68" i="2" a="1"/>
  <c r="B68" i="2" s="1"/>
  <c r="C68" i="2" a="1"/>
  <c r="C68" i="2" s="1"/>
  <c r="B69" i="2" a="1"/>
  <c r="B69" i="2" s="1"/>
  <c r="C69" i="2" a="1"/>
  <c r="C69" i="2" s="1"/>
  <c r="B70" i="2" a="1"/>
  <c r="B70" i="2" s="1"/>
  <c r="C70" i="2" a="1"/>
  <c r="C70" i="2" s="1"/>
  <c r="B71" i="2" a="1"/>
  <c r="B71" i="2" s="1"/>
  <c r="C71" i="2" a="1"/>
  <c r="C71" i="2" s="1"/>
  <c r="B72" i="2" a="1"/>
  <c r="B72" i="2" s="1"/>
  <c r="C72" i="2" a="1"/>
  <c r="C72" i="2" s="1"/>
  <c r="B73" i="2" a="1"/>
  <c r="B73" i="2" s="1"/>
  <c r="C73" i="2" a="1"/>
  <c r="C73" i="2" s="1"/>
  <c r="B74" i="2" a="1"/>
  <c r="B74" i="2" s="1"/>
  <c r="C74" i="2" a="1"/>
  <c r="C74" i="2" s="1"/>
  <c r="B75" i="2" a="1"/>
  <c r="B75" i="2" s="1"/>
  <c r="C75" i="2" a="1"/>
  <c r="C75" i="2" s="1"/>
  <c r="B76" i="2" a="1"/>
  <c r="B76" i="2" s="1"/>
  <c r="C76" i="2" a="1"/>
  <c r="C76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A2" i="4" a="1"/>
  <c r="A2" i="4" s="1"/>
  <c r="B16" i="13" l="1"/>
  <c r="C68" i="4" a="1"/>
  <c r="C68" i="4" s="1"/>
  <c r="C30" i="2" a="1"/>
  <c r="C30" i="2" s="1"/>
  <c r="B30" i="2" a="1"/>
  <c r="B30" i="2" s="1"/>
  <c r="C31" i="2" a="1"/>
  <c r="C31" i="2" s="1"/>
  <c r="B31" i="2" a="1"/>
  <c r="B31" i="2" s="1"/>
  <c r="B29" i="2" a="1"/>
  <c r="B29" i="2" s="1"/>
  <c r="C28" i="2" a="1"/>
  <c r="C28" i="2" s="1"/>
  <c r="C29" i="2" a="1"/>
  <c r="C29" i="2" s="1"/>
  <c r="B28" i="2" a="1"/>
  <c r="B28" i="2" s="1"/>
  <c r="C60" i="3" a="1"/>
  <c r="C60" i="3" s="1"/>
  <c r="C59" i="3" a="1"/>
  <c r="C59" i="3" s="1"/>
  <c r="C61" i="3" a="1"/>
  <c r="C61" i="3" s="1"/>
  <c r="C58" i="3" a="1"/>
  <c r="C58" i="3" s="1"/>
  <c r="C57" i="3" a="1"/>
  <c r="C57" i="3" s="1"/>
  <c r="C56" i="3" a="1"/>
  <c r="C56" i="3" s="1"/>
  <c r="C64" i="4" a="1"/>
  <c r="C64" i="4" s="1"/>
  <c r="C65" i="4" a="1"/>
  <c r="C65" i="4" s="1"/>
  <c r="C66" i="4" a="1"/>
  <c r="C66" i="4" s="1"/>
  <c r="C67" i="4" a="1"/>
  <c r="C67" i="4" s="1"/>
  <c r="C63" i="4" a="1"/>
  <c r="C63" i="4" s="1"/>
  <c r="C61" i="4" a="1"/>
  <c r="C61" i="4" s="1"/>
  <c r="C62" i="4" a="1"/>
  <c r="C62" i="4" s="1"/>
  <c r="C52" i="4" a="1"/>
  <c r="C52" i="4" s="1"/>
  <c r="C53" i="4" a="1"/>
  <c r="C53" i="4" s="1"/>
  <c r="C54" i="4" a="1"/>
  <c r="C54" i="4" s="1"/>
  <c r="C55" i="4" a="1"/>
  <c r="C55" i="4" s="1"/>
  <c r="C56" i="4" a="1"/>
  <c r="C56" i="4" s="1"/>
  <c r="C57" i="4" a="1"/>
  <c r="C57" i="4" s="1"/>
  <c r="C58" i="4" a="1"/>
  <c r="C58" i="4" s="1"/>
  <c r="C59" i="4" a="1"/>
  <c r="C59" i="4" s="1"/>
  <c r="C60" i="4" a="1"/>
  <c r="C60" i="4" s="1"/>
  <c r="B2" i="2" a="1"/>
  <c r="B2" i="2" s="1"/>
  <c r="B8" i="13"/>
  <c r="B7" i="13"/>
  <c r="B6" i="13"/>
  <c r="B15" i="13"/>
  <c r="B14" i="13"/>
  <c r="B13" i="13"/>
  <c r="B12" i="13"/>
  <c r="B2" i="4"/>
  <c r="C2" i="4" s="1" a="1"/>
  <c r="C2" i="4" s="1"/>
  <c r="C3" i="4" a="1"/>
  <c r="C3" i="4" s="1"/>
  <c r="C50" i="4" a="1"/>
  <c r="C50" i="4" s="1"/>
  <c r="C49" i="4" a="1"/>
  <c r="C49" i="4" s="1"/>
  <c r="C16" i="4" a="1"/>
  <c r="C16" i="4" s="1"/>
  <c r="C4" i="4" a="1"/>
  <c r="C4" i="4" s="1"/>
  <c r="C48" i="4" a="1"/>
  <c r="C48" i="4" s="1"/>
  <c r="C47" i="4" a="1"/>
  <c r="C47" i="4" s="1"/>
  <c r="C49" i="3" a="1"/>
  <c r="C49" i="3" s="1"/>
  <c r="C48" i="3" a="1"/>
  <c r="C48" i="3" s="1"/>
  <c r="C42" i="3" a="1"/>
  <c r="C42" i="3" s="1"/>
  <c r="C41" i="3" a="1"/>
  <c r="C41" i="3" s="1"/>
  <c r="C40" i="3" a="1"/>
  <c r="C40" i="3" s="1"/>
  <c r="C33" i="3" a="1"/>
  <c r="C33" i="3" s="1"/>
  <c r="C32" i="3" a="1"/>
  <c r="C32" i="3" s="1"/>
  <c r="C26" i="3" a="1"/>
  <c r="C26" i="3" s="1"/>
  <c r="C25" i="3" a="1"/>
  <c r="C25" i="3" s="1"/>
  <c r="C24" i="3" a="1"/>
  <c r="C24" i="3" s="1"/>
  <c r="C16" i="3" a="1"/>
  <c r="C16" i="3" s="1"/>
  <c r="C10" i="3" a="1"/>
  <c r="C10" i="3" s="1"/>
  <c r="C9" i="3" a="1"/>
  <c r="C9" i="3" s="1"/>
  <c r="C8" i="3" a="1"/>
  <c r="C8" i="3" s="1"/>
  <c r="C51" i="3" a="1"/>
  <c r="C51" i="3" s="1"/>
  <c r="C35" i="3" a="1"/>
  <c r="C35" i="3" s="1"/>
  <c r="C19" i="3" a="1"/>
  <c r="C19" i="3" s="1"/>
  <c r="C50" i="3" a="1"/>
  <c r="C50" i="3" s="1"/>
  <c r="C34" i="3" a="1"/>
  <c r="C34" i="3" s="1"/>
  <c r="C18" i="3" a="1"/>
  <c r="C18" i="3" s="1"/>
  <c r="C17" i="3" a="1"/>
  <c r="C17" i="3" s="1"/>
  <c r="C47" i="3" a="1"/>
  <c r="C47" i="3" s="1"/>
  <c r="C31" i="3" a="1"/>
  <c r="C31" i="3" s="1"/>
  <c r="C15" i="3" a="1"/>
  <c r="C15" i="3" s="1"/>
  <c r="C46" i="3" a="1"/>
  <c r="C46" i="3" s="1"/>
  <c r="C30" i="3" a="1"/>
  <c r="C30" i="3" s="1"/>
  <c r="C14" i="3" a="1"/>
  <c r="C14" i="3" s="1"/>
  <c r="C45" i="3" a="1"/>
  <c r="C45" i="3" s="1"/>
  <c r="C29" i="3" a="1"/>
  <c r="C29" i="3" s="1"/>
  <c r="C13" i="3" a="1"/>
  <c r="C13" i="3" s="1"/>
  <c r="C44" i="3" a="1"/>
  <c r="C44" i="3" s="1"/>
  <c r="C28" i="3" a="1"/>
  <c r="C28" i="3" s="1"/>
  <c r="C12" i="3" a="1"/>
  <c r="C12" i="3" s="1"/>
  <c r="C43" i="3" a="1"/>
  <c r="C43" i="3" s="1"/>
  <c r="C27" i="3" a="1"/>
  <c r="C27" i="3" s="1"/>
  <c r="C11" i="3" a="1"/>
  <c r="C11" i="3" s="1"/>
  <c r="C55" i="3" a="1"/>
  <c r="C55" i="3" s="1"/>
  <c r="C39" i="3" a="1"/>
  <c r="C39" i="3" s="1"/>
  <c r="C23" i="3" a="1"/>
  <c r="C23" i="3" s="1"/>
  <c r="C7" i="3" a="1"/>
  <c r="C7" i="3" s="1"/>
  <c r="C54" i="3" a="1"/>
  <c r="C54" i="3" s="1"/>
  <c r="C38" i="3" a="1"/>
  <c r="C38" i="3" s="1"/>
  <c r="C22" i="3" a="1"/>
  <c r="C22" i="3" s="1"/>
  <c r="C6" i="3" a="1"/>
  <c r="C6" i="3" s="1"/>
  <c r="C53" i="3" a="1"/>
  <c r="C53" i="3" s="1"/>
  <c r="C37" i="3" a="1"/>
  <c r="C37" i="3" s="1"/>
  <c r="C21" i="3" a="1"/>
  <c r="C21" i="3" s="1"/>
  <c r="C5" i="3" a="1"/>
  <c r="C5" i="3" s="1"/>
  <c r="C52" i="3" a="1"/>
  <c r="C52" i="3" s="1"/>
  <c r="C36" i="3" a="1"/>
  <c r="C36" i="3" s="1"/>
  <c r="C20" i="3" a="1"/>
  <c r="C20" i="3" s="1"/>
  <c r="C4" i="3" a="1"/>
  <c r="C4" i="3" s="1"/>
  <c r="C3" i="3" a="1"/>
  <c r="C3" i="3" s="1"/>
  <c r="B23" i="2" a="1"/>
  <c r="B23" i="2" s="1"/>
  <c r="C20" i="2" a="1"/>
  <c r="C20" i="2" s="1"/>
  <c r="C6" i="2" a="1"/>
  <c r="C6" i="2" s="1"/>
  <c r="B24" i="2" a="1"/>
  <c r="B24" i="2" s="1"/>
  <c r="B9" i="2" a="1"/>
  <c r="B9" i="2" s="1"/>
  <c r="C19" i="2" a="1"/>
  <c r="C19" i="2" s="1"/>
  <c r="C5" i="2" a="1"/>
  <c r="C5" i="2" s="1"/>
  <c r="B8" i="2" a="1"/>
  <c r="B8" i="2" s="1"/>
  <c r="C4" i="2" a="1"/>
  <c r="C4" i="2" s="1"/>
  <c r="B22" i="2" a="1"/>
  <c r="B22" i="2" s="1"/>
  <c r="B7" i="2" a="1"/>
  <c r="B7" i="2" s="1"/>
  <c r="C18" i="2" a="1"/>
  <c r="C18" i="2" s="1"/>
  <c r="C3" i="2" a="1"/>
  <c r="C3" i="2" s="1"/>
  <c r="B21" i="2" a="1"/>
  <c r="B21" i="2" s="1"/>
  <c r="B6" i="2" a="1"/>
  <c r="B6" i="2" s="1"/>
  <c r="C2" i="2" a="1"/>
  <c r="C2" i="2" s="1"/>
  <c r="B5" i="2" a="1"/>
  <c r="B5" i="2" s="1"/>
  <c r="C16" i="2" a="1"/>
  <c r="C16" i="2" s="1"/>
  <c r="B19" i="2" a="1"/>
  <c r="B19" i="2" s="1"/>
  <c r="B4" i="2" a="1"/>
  <c r="B4" i="2" s="1"/>
  <c r="C15" i="2" a="1"/>
  <c r="C15" i="2" s="1"/>
  <c r="B3" i="2" a="1"/>
  <c r="B3" i="2" s="1"/>
  <c r="C14" i="2" a="1"/>
  <c r="C14" i="2" s="1"/>
  <c r="B18" i="2" a="1"/>
  <c r="B18" i="2" s="1"/>
  <c r="B20" i="2" a="1"/>
  <c r="B20" i="2" s="1"/>
  <c r="C27" i="2" a="1"/>
  <c r="C27" i="2" s="1"/>
  <c r="C13" i="2" a="1"/>
  <c r="C13" i="2" s="1"/>
  <c r="B17" i="2" a="1"/>
  <c r="B17" i="2" s="1"/>
  <c r="C17" i="2" a="1"/>
  <c r="C17" i="2" s="1"/>
  <c r="C12" i="2" a="1"/>
  <c r="C12" i="2" s="1"/>
  <c r="B16" i="2" a="1"/>
  <c r="B16" i="2" s="1"/>
  <c r="C26" i="2" a="1"/>
  <c r="C26" i="2" s="1"/>
  <c r="C11" i="2" a="1"/>
  <c r="C11" i="2" s="1"/>
  <c r="B15" i="2" a="1"/>
  <c r="B15" i="2" s="1"/>
  <c r="C25" i="2" a="1"/>
  <c r="C25" i="2" s="1"/>
  <c r="B14" i="2" a="1"/>
  <c r="B14" i="2" s="1"/>
  <c r="C24" i="2" a="1"/>
  <c r="C24" i="2" s="1"/>
  <c r="C10" i="2" a="1"/>
  <c r="C10" i="2" s="1"/>
  <c r="B13" i="2" a="1"/>
  <c r="B13" i="2" s="1"/>
  <c r="C23" i="2" a="1"/>
  <c r="C23" i="2" s="1"/>
  <c r="C9" i="2" a="1"/>
  <c r="C9" i="2" s="1"/>
  <c r="B27" i="2" a="1"/>
  <c r="B27" i="2" s="1"/>
  <c r="B12" i="2" a="1"/>
  <c r="B12" i="2" s="1"/>
  <c r="C22" i="2" a="1"/>
  <c r="C22" i="2" s="1"/>
  <c r="C8" i="2" a="1"/>
  <c r="C8" i="2" s="1"/>
  <c r="B26" i="2" a="1"/>
  <c r="B26" i="2" s="1"/>
  <c r="B11" i="2" a="1"/>
  <c r="B11" i="2" s="1"/>
  <c r="C21" i="2" a="1"/>
  <c r="C21" i="2" s="1"/>
  <c r="C7" i="2" a="1"/>
  <c r="C7" i="2" s="1"/>
  <c r="B25" i="2" a="1"/>
  <c r="B25" i="2" s="1"/>
  <c r="B10" i="2" a="1"/>
  <c r="B10" i="2" s="1"/>
  <c r="C23" i="4" a="1"/>
  <c r="C23" i="4" s="1"/>
  <c r="C24" i="4" a="1"/>
  <c r="C24" i="4" s="1"/>
  <c r="C29" i="4" a="1"/>
  <c r="C29" i="4" s="1"/>
  <c r="C37" i="4" a="1"/>
  <c r="C37" i="4" s="1"/>
  <c r="C39" i="4" a="1"/>
  <c r="C39" i="4" s="1"/>
  <c r="C45" i="4" a="1"/>
  <c r="C45" i="4" s="1"/>
  <c r="C5" i="4" a="1"/>
  <c r="C5" i="4" s="1"/>
  <c r="C7" i="4" a="1"/>
  <c r="C7" i="4" s="1"/>
  <c r="C8" i="4" a="1"/>
  <c r="C8" i="4" s="1"/>
  <c r="C13" i="4" a="1"/>
  <c r="C13" i="4" s="1"/>
  <c r="C21" i="4" a="1"/>
  <c r="C21" i="4" s="1"/>
  <c r="C9" i="4" a="1"/>
  <c r="C9" i="4" s="1"/>
  <c r="C25" i="4" a="1"/>
  <c r="C25" i="4" s="1"/>
  <c r="C41" i="4" a="1"/>
  <c r="C41" i="4" s="1"/>
  <c r="C10" i="4" a="1"/>
  <c r="C10" i="4" s="1"/>
  <c r="C26" i="4" a="1"/>
  <c r="C26" i="4" s="1"/>
  <c r="C42" i="4" a="1"/>
  <c r="C42" i="4" s="1"/>
  <c r="C11" i="4" a="1"/>
  <c r="C11" i="4" s="1"/>
  <c r="C27" i="4" a="1"/>
  <c r="C27" i="4" s="1"/>
  <c r="C43" i="4" a="1"/>
  <c r="C43" i="4" s="1"/>
  <c r="C12" i="4" a="1"/>
  <c r="C12" i="4" s="1"/>
  <c r="C28" i="4" a="1"/>
  <c r="C28" i="4" s="1"/>
  <c r="C44" i="4" a="1"/>
  <c r="C44" i="4" s="1"/>
  <c r="C14" i="4" a="1"/>
  <c r="C14" i="4" s="1"/>
  <c r="C30" i="4" a="1"/>
  <c r="C30" i="4" s="1"/>
  <c r="C46" i="4" a="1"/>
  <c r="C46" i="4" s="1"/>
  <c r="C15" i="4" a="1"/>
  <c r="C15" i="4" s="1"/>
  <c r="C31" i="4" a="1"/>
  <c r="C31" i="4" s="1"/>
  <c r="C32" i="4" a="1"/>
  <c r="C32" i="4" s="1"/>
  <c r="C17" i="4" a="1"/>
  <c r="C17" i="4" s="1"/>
  <c r="C33" i="4" a="1"/>
  <c r="C33" i="4" s="1"/>
  <c r="C18" i="4" a="1"/>
  <c r="C18" i="4" s="1"/>
  <c r="C34" i="4" a="1"/>
  <c r="C34" i="4" s="1"/>
  <c r="C19" i="4" a="1"/>
  <c r="C19" i="4" s="1"/>
  <c r="C35" i="4" a="1"/>
  <c r="C35" i="4" s="1"/>
  <c r="C20" i="4" a="1"/>
  <c r="C20" i="4" s="1"/>
  <c r="C36" i="4" a="1"/>
  <c r="C36" i="4" s="1"/>
  <c r="C6" i="4" a="1"/>
  <c r="C6" i="4" s="1"/>
  <c r="C22" i="4" a="1"/>
  <c r="C22" i="4" s="1"/>
  <c r="C38" i="4" a="1"/>
  <c r="C38" i="4" s="1"/>
  <c r="C40" i="4" a="1"/>
  <c r="C40" i="4" s="1"/>
  <c r="D3" i="3"/>
  <c r="E3" i="3"/>
  <c r="B3" i="13"/>
  <c r="B19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E718BB-DE45-4A31-A111-44BF66C75298}" keepAlive="1" name="Query - all_cases" description="Connection to the 'all_cases' query in the workbook." type="5" refreshedVersion="8" background="1" saveData="1">
    <dbPr connection="Provider=Microsoft.Mashup.OleDb.1;Data Source=$Workbook$;Location=all_cases;Extended Properties=&quot;&quot;" command="SELECT * FROM [all_cases]"/>
  </connection>
  <connection id="2" xr16:uid="{5800820E-E2D1-4B93-9621-F83C44FCE37B}" keepAlive="1" name="Query - all_results" description="Connection to the 'all_results' query in the workbook." type="5" refreshedVersion="8" background="1" saveData="1">
    <dbPr connection="Provider=Microsoft.Mashup.OleDb.1;Data Source=$Workbook$;Location=all_results;Extended Properties=&quot;&quot;" command="SELECT * FROM [all_results]"/>
  </connection>
  <connection id="3" xr16:uid="{5239EC0A-DB3D-4D12-8F9F-92E1E672AB24}" keepAlive="1" name="Query - all_views" description="Connection to the 'all_views' query in the workbook." type="5" refreshedVersion="8" background="1" saveData="1">
    <dbPr connection="Provider=Microsoft.Mashup.OleDb.1;Data Source=$Workbook$;Location=all_views;Extended Properties=&quot;&quot;" command="SELECT * FROM [all_views]"/>
  </connection>
  <connection id="4" xr16:uid="{EC940BC5-8CF5-4836-826C-70912A859128}" keepAlive="1" name="Query - case_coverage" description="Connection to the 'case_coverage' query in the workbook." type="5" refreshedVersion="8" background="1" saveData="1">
    <dbPr connection="Provider=Microsoft.Mashup.OleDb.1;Data Source=$Workbook$;Location=case_coverage;Extended Properties=&quot;&quot;" command="SELECT * FROM [case_coverage]"/>
  </connection>
  <connection id="5" xr16:uid="{FFAAABCF-0EA5-430D-A5B1-AD4FD3CC2E0B}" keepAlive="1" name="Query - results_coverage" description="Connection to the 'results_coverage' query in the workbook." type="5" refreshedVersion="8" background="1" saveData="1">
    <dbPr connection="Provider=Microsoft.Mashup.OleDb.1;Data Source=$Workbook$;Location=results_coverage;Extended Properties=&quot;&quot;" command="SELECT * FROM [results_coverag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<sst xmlns="http://schemas.openxmlformats.org/spreadsheetml/2006/main" count="814" uniqueCount="186">
  <si>
    <t>grid_loss</t>
  </si>
  <si>
    <t>total_consumption</t>
  </si>
  <si>
    <t>temporary_flex_consumption</t>
  </si>
  <si>
    <t>positive_grid_loss</t>
  </si>
  <si>
    <t>negative_grid_loss</t>
  </si>
  <si>
    <t>Scenario</t>
  </si>
  <si>
    <t>exchange</t>
  </si>
  <si>
    <t>exchange_per_neighbor</t>
  </si>
  <si>
    <t>flex_consumption_per_es</t>
  </si>
  <si>
    <t>non_profiled_consumption_per_es</t>
  </si>
  <si>
    <t>production_per_es</t>
  </si>
  <si>
    <t>temporary_production</t>
  </si>
  <si>
    <t>flex_consumption</t>
  </si>
  <si>
    <t>flex_consumption_per_brp</t>
  </si>
  <si>
    <t>non_profiled_consumption</t>
  </si>
  <si>
    <t>non_profiled_consumption_per_brp</t>
  </si>
  <si>
    <t>production</t>
  </si>
  <si>
    <t>production_per_brp</t>
  </si>
  <si>
    <t>daily_tariff_per_co_es</t>
  </si>
  <si>
    <t>fee_per_co_es</t>
  </si>
  <si>
    <t>hourly_tariff_per_co_es</t>
  </si>
  <si>
    <t>monthly_fee_per_co_es</t>
  </si>
  <si>
    <t>monthly_subscription_per_co_es</t>
  </si>
  <si>
    <t>monthly_tariff_from_daily_per_co_es</t>
  </si>
  <si>
    <t>monthly_tariff_from_hourly_per_co_es</t>
  </si>
  <si>
    <t>subscription_per_co_es</t>
  </si>
  <si>
    <t>total_monthly_amounts_per_co_es</t>
  </si>
  <si>
    <t>total_monthly_amounts_per_es</t>
  </si>
  <si>
    <t>Covered by these Scenarios</t>
  </si>
  <si>
    <t>Cases Tested</t>
  </si>
  <si>
    <t>Results tested</t>
  </si>
  <si>
    <t>All Scenarios</t>
  </si>
  <si>
    <t>All Cases</t>
  </si>
  <si>
    <t>All Calculation Results</t>
  </si>
  <si>
    <t>Class</t>
  </si>
  <si>
    <t>Field</t>
  </si>
  <si>
    <t>monthly_tariff_from_hourly_per_co_es_as_monthly_amount</t>
  </si>
  <si>
    <t>monthly_tariff_from_daily_per_co_es_as_monthly_amount</t>
  </si>
  <si>
    <t>monthly_subscription_per_co_es_as_monthly_amount</t>
  </si>
  <si>
    <t>monthly_fee_per_co_es_as_monthly_amount</t>
  </si>
  <si>
    <t>FileName</t>
  </si>
  <si>
    <t>amounts_per_charge_v1</t>
  </si>
  <si>
    <t>energy_per_brp_v1</t>
  </si>
  <si>
    <t>energy_per_es_v1</t>
  </si>
  <si>
    <t>energy_v1</t>
  </si>
  <si>
    <t>exchange_per_neighbor_v1</t>
  </si>
  <si>
    <t>grid_loss_metering_point_time_series_v1</t>
  </si>
  <si>
    <t>monthly_amounts_per_charge_v1</t>
  </si>
  <si>
    <t>total_monthly_amounts_v1</t>
  </si>
  <si>
    <t>latest_calculations_history_v1</t>
  </si>
  <si>
    <t>charge_link_periods_v1</t>
  </si>
  <si>
    <t>charge_prices_v1</t>
  </si>
  <si>
    <t>current_balance_fixing_calculation_version_v1</t>
  </si>
  <si>
    <t>metering_point_periods_v1</t>
  </si>
  <si>
    <t>metering_point_time_series_v1</t>
  </si>
  <si>
    <t>monthly_amounts_v1</t>
  </si>
  <si>
    <t>CaseCoverage</t>
  </si>
  <si>
    <t>\features\energy_calculation\given_calculation_period_before_quarterly_resolution_transition_datetime</t>
  </si>
  <si>
    <t>\features\energy_calculation\given_exchange_between_two_other_ga</t>
  </si>
  <si>
    <t>\features\energy_calculation\given_period_is_two_days_with_settlement_change</t>
  </si>
  <si>
    <t>Results</t>
  </si>
  <si>
    <t>\features\data_products\wholesale_sap\given_energy_scenario</t>
  </si>
  <si>
    <t>\features\data_products\wholesale_sap\given_latest_calculations_history_scenario</t>
  </si>
  <si>
    <t>\features\wholesale_calculation\given_calculation_covers_multiple_ga</t>
  </si>
  <si>
    <t>\features\wholesale_calculation\given_extra_fees_or_subscriptions_are_added</t>
  </si>
  <si>
    <t>\features\wholesale_calculation\given_minimal_standard_wholesale_scenario</t>
  </si>
  <si>
    <t>\features\wholesale_calculation\given_no_active_price_points_for_price_elements</t>
  </si>
  <si>
    <t>\features\wholesale_calculation\given_price_elements_starts_or_stops</t>
  </si>
  <si>
    <t>Path</t>
  </si>
  <si>
    <t>TestCase</t>
  </si>
  <si>
    <t>Calculation_results_are_hourly_when_calculation_period_is_before_result_resolution_change</t>
  </si>
  <si>
    <t>Change_of_settlement_method_on_an_MP</t>
  </si>
  <si>
    <t>Change_of_resolution_on_an_MP</t>
  </si>
  <si>
    <t>Change_of_balance_responsible_on_an_MP</t>
  </si>
  <si>
    <t>Change_of_energy_supplier_on_an_MP</t>
  </si>
  <si>
    <t>Energy_Supplier_change_on_Grid_Loss_MP</t>
  </si>
  <si>
    <t>Energy_Supplier_change_on_System_Correction_MP</t>
  </si>
  <si>
    <t>Balance_Responsible_change_on_Grid_Loss_MP</t>
  </si>
  <si>
    <t>Balance_Responsible_change_on_System_Correction_MP</t>
  </si>
  <si>
    <t>MP_is_shut_down_in_calculation_period</t>
  </si>
  <si>
    <t>Exchange_between_two_ga_where_exchange_MP_is_in_neither_ga</t>
  </si>
  <si>
    <t>Exchange_MP_where_from_and_to_is_the_same_grid_area</t>
  </si>
  <si>
    <t>Energy_Supplier_only_has_Grid_Loss_MP_or_System_Correction_MP</t>
  </si>
  <si>
    <t>Extra_fees_are_added_to_MP_in_calculation_period</t>
  </si>
  <si>
    <t>Extra_subscriptions_are_added_to_MP_in_calculation_period</t>
  </si>
  <si>
    <t>Calculation_covers_multiple_grid_areas</t>
  </si>
  <si>
    <t>Calculation_includes_2_out_of_3_MP_grid_areas_in_input_data</t>
  </si>
  <si>
    <t>Charge_link_periods_have_a_gap</t>
  </si>
  <si>
    <t>MP_period_and_charge_link_period_overlap</t>
  </si>
  <si>
    <t>MP_period_and_charge_link_period_do_not_overlap</t>
  </si>
  <si>
    <t>Charge_link_period_is_a_subset_of_the_MP_period</t>
  </si>
  <si>
    <t>Scenario 1</t>
  </si>
  <si>
    <t>Scenario 2</t>
  </si>
  <si>
    <t>Scenario 3</t>
  </si>
  <si>
    <t>Result type</t>
  </si>
  <si>
    <t>succeeded_external_calculations_v1</t>
  </si>
  <si>
    <t>wholesale_results</t>
  </si>
  <si>
    <t>wholesale_sap</t>
  </si>
  <si>
    <t>wholesale_settlement_reports</t>
  </si>
  <si>
    <t>energy_calculation</t>
  </si>
  <si>
    <t>wholesale_calculation</t>
  </si>
  <si>
    <t>Calculation_input_data_includes_other_ga</t>
  </si>
  <si>
    <t>MP_is_starts_up_in_calculation_period</t>
  </si>
  <si>
    <t>Grid_area_with_only_non_profiled_MP</t>
  </si>
  <si>
    <t>Grid_area_with_only_exchange_MP</t>
  </si>
  <si>
    <t>Grid_area_with_only_production_MP</t>
  </si>
  <si>
    <t>Price_element_from_date_inside_calculation_period</t>
  </si>
  <si>
    <t>Price_element_to_date_inside_calculation_period</t>
  </si>
  <si>
    <t>No_price_points_for_active_price_elements_in_the_calculation_period</t>
  </si>
  <si>
    <t>\features\energy_calculation\given_es_and_brp_and_res_change</t>
  </si>
  <si>
    <t>\features\energy_calculation\given_exchange_to_and_from_is_same_ga</t>
  </si>
  <si>
    <t>\features\energy_calculation\given_mp_starts_or_stops</t>
  </si>
  <si>
    <t>\features\energy_calculation\given_only_exchange_mp_in_ga</t>
  </si>
  <si>
    <t>\features\energy_calculation\given_only_nonprofiled_in_ga</t>
  </si>
  <si>
    <t>\features\energy_calculation\given_only_production_in_ga</t>
  </si>
  <si>
    <t>\features\wholesale_calculation\given_es_and_brp_and_res_change</t>
  </si>
  <si>
    <t>Scenario 4</t>
  </si>
  <si>
    <t>Charge_link_period_between_MP_periods</t>
  </si>
  <si>
    <t>Charge_link_periods_multiple</t>
  </si>
  <si>
    <t>Charge_link_period_missing</t>
  </si>
  <si>
    <t>Charge_price_information_periods_multiple</t>
  </si>
  <si>
    <t>MP_period_missing</t>
  </si>
  <si>
    <t>MP_period_multiple</t>
  </si>
  <si>
    <t>MP_period_subset_of_charge_link_period</t>
  </si>
  <si>
    <t>MP_with_same_masterdata_but_different_to_and_from_only_one_entry_in_charge_prices</t>
  </si>
  <si>
    <t>Calculation_versions_different</t>
  </si>
  <si>
    <t>Calculation_types_different</t>
  </si>
  <si>
    <t>Typical_energy_scenario</t>
  </si>
  <si>
    <t>Typical_wholesale_scenario</t>
  </si>
  <si>
    <t>Cases.CalculationTests</t>
  </si>
  <si>
    <t>Cases.CalculationTests.ExchangeCases</t>
  </si>
  <si>
    <t>Cases.CalculationTests.MeteringPointMasterDataUpdates</t>
  </si>
  <si>
    <t>Cases.CalculationTests.MultipleGridAreasInCalculations</t>
  </si>
  <si>
    <t>Cases.CalculationTests.PriceElementUpdates</t>
  </si>
  <si>
    <t>Cases.CalculationTests.PriceElementsAndMPPeriods</t>
  </si>
  <si>
    <t>Cases.CalculationTests.UnusualGridAreaSetups</t>
  </si>
  <si>
    <t>\features\data_products\wholesale_settlement_reports\given_different_combinations_of_chargelink_and_mp_periods</t>
  </si>
  <si>
    <t>\features\data_products\wholesale_settlement_reports\given_multiple_versions_for_some_calculation_types</t>
  </si>
  <si>
    <t>\features\data_products\wholesale_settlement_reports\given_standard_scenario_for_settlement_report_views</t>
  </si>
  <si>
    <t>Cases.DataProductTests.SapResultsTests</t>
  </si>
  <si>
    <t>Calculation_history_sets_correct_latest_calculation_when_periods_overlap</t>
  </si>
  <si>
    <t>Correct_calculation_ids_included_in_output</t>
  </si>
  <si>
    <t>Only_calculation_ids_with_succeeded_time_included</t>
  </si>
  <si>
    <t>Calculation_history_splits_period_in_correct_amount_of_days</t>
  </si>
  <si>
    <t>Cases.DataProductTests.SettlementReportsTests</t>
  </si>
  <si>
    <t>Cases.DataProductTests.WholesaleResultsTests</t>
  </si>
  <si>
    <t>Only_calculation_ids_in_internal_calculations_included</t>
  </si>
  <si>
    <t>Calculation_ids_without_calculation_succeeded_time_not_included</t>
  </si>
  <si>
    <t>Correct_mp_types_included_in_energy_v1_output</t>
  </si>
  <si>
    <t>Data products</t>
  </si>
  <si>
    <t>Energy calculations</t>
  </si>
  <si>
    <t>Wholesale calculations</t>
  </si>
  <si>
    <t>Cases not covered in a scenario</t>
  </si>
  <si>
    <t>Results without coverage</t>
  </si>
  <si>
    <t>Total number of RESULTS</t>
  </si>
  <si>
    <t>Total number of SCENARIOS</t>
  </si>
  <si>
    <t>Total number of CASES</t>
  </si>
  <si>
    <t>Only_external_calculation_ids_included</t>
  </si>
  <si>
    <t>\features\data_products\wholesale_results\given_minimal_wholesale_results_scenario</t>
  </si>
  <si>
    <t>\features\data_products\wholesale_results\given_minimal_energy_results_scenario</t>
  </si>
  <si>
    <t>Cases.CalculationTests.WithDrawalTests</t>
  </si>
  <si>
    <t>WithDrawal_when_price_element_disappears_but_chargelink_remains</t>
  </si>
  <si>
    <t>WithDrawal_when_price_element_disappears</t>
  </si>
  <si>
    <t>WithDrawal_when_time_series_removed_which_were_previously_withdrawn</t>
  </si>
  <si>
    <t>WithDrawal_when_previous_calculation_was_internal</t>
  </si>
  <si>
    <t>WithDrawal_when_mp_is_closed_down</t>
  </si>
  <si>
    <t>WithDrawal_when_combination_previously_missing_reintroduced</t>
  </si>
  <si>
    <t>WithDrawal_when_child_mp_relation_to_parent_ends_in_period_but_chargelink_not_updated</t>
  </si>
  <si>
    <t>WithDrawal_when_mp_changes_es</t>
  </si>
  <si>
    <t>WithDrawal_when_mp_changes_settlement_method</t>
  </si>
  <si>
    <t>WithDrawal_when_mp_changes_es_and_brp</t>
  </si>
  <si>
    <t>\features\energy_calculation\given_energy_withdrawal_scenario</t>
  </si>
  <si>
    <t>\features\wholesale_calculation\given_wholesale_withdrawal_scenario</t>
  </si>
  <si>
    <t>WithDrawal_when_current_calculation_is_internal</t>
  </si>
  <si>
    <t>\features\energy_calculation\given_withdrawal_period_partially_covers_previous_calculation</t>
  </si>
  <si>
    <t>WithDrawal_when_new_calculation_period_before_quarterly_transition</t>
  </si>
  <si>
    <t>WithDrawal_when_new_calculation_period_only_partially_covers_previous_calculation</t>
  </si>
  <si>
    <t>Cases.DataProductTests.WholesaleBasisDataTests</t>
  </si>
  <si>
    <t>wholesale_basis_data</t>
  </si>
  <si>
    <t>grid_loss_metering_points_v1</t>
  </si>
  <si>
    <t>time_series_points_v1</t>
  </si>
  <si>
    <t>charge_price_information_periods_v1</t>
  </si>
  <si>
    <t>charge_price_points_v1</t>
  </si>
  <si>
    <t>\features\data_products\wholesale_basis_data\given_minimal_wholesale_basis_data_scenario</t>
  </si>
  <si>
    <t>\features\energy_calculation\given_minimal_standard_energy_scenario</t>
  </si>
  <si>
    <t>\features\energy_calculation\given_withdrawal_before_quarterly_resolution_transition_datetime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</si>
</sst>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4"/>
      <color rgb="FF0C0D0E"/>
      <name val="Var(--ff-mono)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Impact"/>
      <family val="2"/>
    </font>
    <font>
      <sz val="24"/>
      <color theme="1"/>
      <name val="Impact"/>
      <family val="2"/>
    </font>
    <font>
      <sz val="18"/>
      <color theme="1"/>
      <name val="Aptos Narrow"/>
      <family val="2"/>
      <scheme val="minor"/>
    </font>
    <font>
      <sz val="16"/>
      <color theme="1"/>
      <name val="Impact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/>
    <xf numFmtId="0" fontId="2" fillId="3" borderId="2" xfId="0" applyFont="1" applyFill="1" applyBorder="1" applyAlignment="1">
      <alignment horizontal="left" vertical="top" wrapText="1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horizontal="left" vertical="top"/>
    </xf>
    <xf numFmtId="0" fontId="0" fillId="2" borderId="0" xfId="0" applyFill="1" applyAlignment="1">
      <alignment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0" fontId="1" fillId="2" borderId="0" xfId="0" applyFont="1" applyFill="1"/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wrapText="1"/>
    </xf>
    <xf numFmtId="0" fontId="0" fillId="5" borderId="1" xfId="0" applyFill="1" applyBorder="1"/>
    <xf numFmtId="0" fontId="7" fillId="5" borderId="1" xfId="0" applyFont="1" applyFill="1" applyBorder="1"/>
    <xf numFmtId="0" fontId="8" fillId="5" borderId="1" xfId="0" applyFont="1" applyFill="1" applyBorder="1"/>
    <xf numFmtId="0" fontId="0" fillId="5" borderId="0" xfId="0" applyFill="1"/>
    <xf numFmtId="0" fontId="9" fillId="5" borderId="1" xfId="0" applyFont="1" applyFill="1" applyBorder="1"/>
    <xf numFmtId="0" fontId="6" fillId="5" borderId="1" xfId="0" applyFont="1" applyFill="1" applyBorder="1"/>
    <xf numFmtId="0" fontId="6" fillId="5" borderId="0" xfId="0" applyFont="1" applyFill="1"/>
  </cellXfs>
  <cellStyles count="1">
    <cellStyle name="Normal" xfId="0" builtinId="0"/>
  </cellStyles>
  <dxfs count="23"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88900</xdr:colOff>
      <xdr:row>1</xdr:row>
      <xdr:rowOff>25400</xdr:rowOff>
    </xdr:from>
    <xdr:to>
      <xdr:col>12</xdr:col>
      <xdr:colOff>25400</xdr:colOff>
      <xdr:row>12</xdr:row>
      <xdr:rowOff>126898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B87994-AD00-5D09-93D6-2846F1054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209550"/>
          <a:ext cx="3594100" cy="2889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2A37F0E0-8E51-4E91-84D2-77EDB2726969}" autoFormatId="16" applyNumberFormats="0" applyBorderFormats="0" applyFontFormats="0" applyPatternFormats="0" applyAlignmentFormats="0" applyWidthHeightFormats="0">
  <queryTableRefresh nextId="3">
    <queryTableFields count="2">
      <queryTableField id="1" name="Path" tableColumnId="1"/>
      <queryTableField id="2" name="TestCas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EC27700B-ED62-4417-86CD-04CE2838907E}" autoFormatId="16" applyNumberFormats="0" applyBorderFormats="0" applyFontFormats="0" applyPatternFormats="0" applyAlignmentFormats="0" applyWidthHeightFormats="0">
  <queryTableRefresh nextId="3">
    <queryTableFields count="2">
      <queryTableField id="1" name="Path" tableColumnId="1"/>
      <queryTableField id="2" name="FileNam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1728E55D-EE70-4534-8E25-DCD6F144F127}" autoFormatId="16" applyNumberFormats="0" applyBorderFormats="0" applyFontFormats="0" applyPatternFormats="0" applyAlignmentFormats="0" applyWidthHeightFormats="0">
  <queryTableRefresh nextId="3">
    <queryTableFields count="2">
      <queryTableField id="1" name="Scenario" tableColumnId="1"/>
      <queryTableField id="2" name="CaseCoverag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771C57FB-BEDA-4055-8F5F-D783426D92AD}" autoFormatId="16" applyNumberFormats="0" applyBorderFormats="0" applyFontFormats="0" applyPatternFormats="0" applyAlignmentFormats="0" applyWidthHeightFormats="0">
  <queryTableRefresh nextId="3">
    <queryTableFields count="2">
      <queryTableField id="1" name="Scenario" tableColumnId="1"/>
      <queryTableField id="2" name="Result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8C47F1-48F4-4DB4-9E80-3D80B9555FD3}" name="all_cases" displayName="all_cases" ref="A1:B67" tableType="queryTable" totalsRowShown="0">
  <autoFilter ref="A1:B67" xr:uid="{F78C47F1-48F4-4DB4-9E80-3D80B9555FD3}"/>
  <tableColumns count="2">
    <tableColumn id="1" xr3:uid="{959523B6-9C5C-4583-9CA8-3EF41560CFA6}" uniqueName="1" name="Path" queryTableFieldId="1" dataDxfId="22"/>
    <tableColumn id="2" xr3:uid="{DDC53675-3E37-4A18-9BC4-9F1A16BAAA7E}" uniqueName="2" name="TestCase" queryTableFieldId="2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C31AE3E-363D-4F41-9227-3E439684A2FE}" name="all_views" displayName="all_views" ref="A1:B29" tableType="queryTable" totalsRowShown="0">
  <autoFilter ref="A1:B29" xr:uid="{AC31AE3E-363D-4F41-9227-3E439684A2FE}"/>
  <tableColumns count="2">
    <tableColumn id="1" xr3:uid="{E16B84D5-53EB-47D2-B9A9-1649196C73A0}" uniqueName="1" name="Path" queryTableFieldId="1" dataDxfId="20"/>
    <tableColumn id="2" xr3:uid="{E21B7136-6979-4523-B464-4A2067CCFAF8}" uniqueName="2" name="FileName" queryTableFieldId="2" dataDxf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7C130E-B60A-4641-B7FF-C018B3B40F2A}" name="all_results" displayName="all_results" ref="A1:B32" totalsRowShown="0">
  <autoFilter ref="A1:B32" xr:uid="{B77C130E-B60A-4641-B7FF-C018B3B40F2A}"/>
  <tableColumns count="2">
    <tableColumn id="1" xr3:uid="{35D0E08A-4E4D-40B9-A827-43ADD72F3210}" name="Class" dataDxfId="18"/>
    <tableColumn id="2" xr3:uid="{96E3C1C1-6960-4F47-B122-9569BB0F2E3A}" name="Field" dataDxfId="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6013A7-61BA-4DF5-9BF5-D0B8B4CA2CD7}" name="case_coverage" displayName="case_coverage" ref="A1:B84" tableType="queryTable" totalsRowShown="0">
  <autoFilter ref="A1:B84" xr:uid="{926013A7-61BA-4DF5-9BF5-D0B8B4CA2CD7}"/>
  <tableColumns count="2">
    <tableColumn id="1" xr3:uid="{87A9AE40-0EEC-4B3B-A4D7-AE4924596F7F}" uniqueName="1" name="Scenario" queryTableFieldId="1" dataDxfId="16"/>
    <tableColumn id="2" xr3:uid="{6808C79B-D55D-4C46-ACE4-31FC0378F329}" uniqueName="2" name="CaseCoverage" queryTableFieldId="2" dataDxf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E6106A-B483-47A5-B58B-FA5903F17AC3}" name="results_coverage" displayName="results_coverage" ref="A1:B185" tableType="queryTable" totalsRowShown="0">
  <autoFilter ref="A1:B185" xr:uid="{E0E6106A-B483-47A5-B58B-FA5903F17AC3}"/>
  <tableColumns count="2">
    <tableColumn id="1" xr3:uid="{CD80882F-A633-4BA0-AE3F-F5799B97DC3E}" uniqueName="1" name="Scenario" queryTableFieldId="1" dataDxfId="14"/>
    <tableColumn id="2" xr3:uid="{FA62AF40-6E7D-4800-8E79-992D37554B8C}" uniqueName="2" name="Results" queryTableFieldId="2" dataDxf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A37AE-E336-4C70-B0B8-5EE7F49ADB1D}">
  <dimension ref="A1:B67"/>
  <sheetViews>
    <sheetView workbookViewId="0">
      <selection activeCell="A7" sqref="A7"/>
    </sheetView>
  </sheetViews>
  <sheetFormatPr defaultRowHeight="14.5"/>
  <cols>
    <col min="1" max="1" width="49.08984375" bestFit="1" customWidth="1"/>
    <col min="2" max="2" width="77.1796875" bestFit="1" customWidth="1"/>
  </cols>
  <sheetData>
    <row r="1" spans="1:2">
      <c r="A1" t="s">
        <v>68</v>
      </c>
      <c r="B1" t="s">
        <v>69</v>
      </c>
    </row>
    <row r="2" spans="1:2">
      <c r="A2" t="s">
        <v>129</v>
      </c>
      <c r="B2" t="s">
        <v>127</v>
      </c>
    </row>
    <row r="3" spans="1:2">
      <c r="A3" t="s">
        <v>129</v>
      </c>
      <c r="B3" t="s">
        <v>128</v>
      </c>
    </row>
    <row r="4" spans="1:2">
      <c r="A4" t="s">
        <v>129</v>
      </c>
      <c r="B4" t="s">
        <v>70</v>
      </c>
    </row>
    <row r="5" spans="1:2">
      <c r="A5" t="s">
        <v>129</v>
      </c>
      <c r="B5" t="s">
        <v>101</v>
      </c>
    </row>
    <row r="6" spans="1:2">
      <c r="A6" t="s">
        <v>130</v>
      </c>
      <c r="B6" t="s">
        <v>81</v>
      </c>
    </row>
    <row r="7" spans="1:2">
      <c r="A7" t="s">
        <v>130</v>
      </c>
      <c r="B7" t="s">
        <v>80</v>
      </c>
    </row>
    <row r="8" spans="1:2">
      <c r="A8" t="s">
        <v>131</v>
      </c>
      <c r="B8" t="s">
        <v>102</v>
      </c>
    </row>
    <row r="9" spans="1:2">
      <c r="A9" t="s">
        <v>131</v>
      </c>
      <c r="B9" t="s">
        <v>79</v>
      </c>
    </row>
    <row r="10" spans="1:2">
      <c r="A10" t="s">
        <v>131</v>
      </c>
      <c r="B10" t="s">
        <v>77</v>
      </c>
    </row>
    <row r="11" spans="1:2">
      <c r="A11" t="s">
        <v>131</v>
      </c>
      <c r="B11" t="s">
        <v>78</v>
      </c>
    </row>
    <row r="12" spans="1:2">
      <c r="A12" t="s">
        <v>131</v>
      </c>
      <c r="B12" t="s">
        <v>75</v>
      </c>
    </row>
    <row r="13" spans="1:2">
      <c r="A13" t="s">
        <v>131</v>
      </c>
      <c r="B13" t="s">
        <v>74</v>
      </c>
    </row>
    <row r="14" spans="1:2">
      <c r="A14" t="s">
        <v>131</v>
      </c>
      <c r="B14" t="s">
        <v>73</v>
      </c>
    </row>
    <row r="15" spans="1:2">
      <c r="A15" t="s">
        <v>131</v>
      </c>
      <c r="B15" t="s">
        <v>72</v>
      </c>
    </row>
    <row r="16" spans="1:2">
      <c r="A16" t="s">
        <v>131</v>
      </c>
      <c r="B16" t="s">
        <v>71</v>
      </c>
    </row>
    <row r="17" spans="1:2">
      <c r="A17" t="s">
        <v>131</v>
      </c>
      <c r="B17" t="s">
        <v>76</v>
      </c>
    </row>
    <row r="18" spans="1:2">
      <c r="A18" t="s">
        <v>132</v>
      </c>
      <c r="B18" t="s">
        <v>86</v>
      </c>
    </row>
    <row r="19" spans="1:2">
      <c r="A19" t="s">
        <v>132</v>
      </c>
      <c r="B19" t="s">
        <v>85</v>
      </c>
    </row>
    <row r="20" spans="1:2">
      <c r="A20" t="s">
        <v>133</v>
      </c>
      <c r="B20" t="s">
        <v>84</v>
      </c>
    </row>
    <row r="21" spans="1:2">
      <c r="A21" t="s">
        <v>133</v>
      </c>
      <c r="B21" t="s">
        <v>83</v>
      </c>
    </row>
    <row r="22" spans="1:2">
      <c r="A22" t="s">
        <v>134</v>
      </c>
      <c r="B22" t="s">
        <v>108</v>
      </c>
    </row>
    <row r="23" spans="1:2">
      <c r="A23" t="s">
        <v>134</v>
      </c>
      <c r="B23" t="s">
        <v>107</v>
      </c>
    </row>
    <row r="24" spans="1:2">
      <c r="A24" t="s">
        <v>134</v>
      </c>
      <c r="B24" t="s">
        <v>106</v>
      </c>
    </row>
    <row r="25" spans="1:2">
      <c r="A25" t="s">
        <v>135</v>
      </c>
      <c r="B25" t="s">
        <v>103</v>
      </c>
    </row>
    <row r="26" spans="1:2">
      <c r="A26" t="s">
        <v>135</v>
      </c>
      <c r="B26" t="s">
        <v>105</v>
      </c>
    </row>
    <row r="27" spans="1:2">
      <c r="A27" t="s">
        <v>135</v>
      </c>
      <c r="B27" t="s">
        <v>104</v>
      </c>
    </row>
    <row r="28" spans="1:2">
      <c r="A28" t="s">
        <v>135</v>
      </c>
      <c r="B28" t="s">
        <v>82</v>
      </c>
    </row>
    <row r="29" spans="1:2">
      <c r="A29" t="s">
        <v>160</v>
      </c>
      <c r="B29" t="s">
        <v>163</v>
      </c>
    </row>
    <row r="30" spans="1:2">
      <c r="A30" t="s">
        <v>160</v>
      </c>
      <c r="B30" t="s">
        <v>175</v>
      </c>
    </row>
    <row r="31" spans="1:2">
      <c r="A31" t="s">
        <v>160</v>
      </c>
      <c r="B31" t="s">
        <v>176</v>
      </c>
    </row>
    <row r="32" spans="1:2">
      <c r="A32" t="s">
        <v>160</v>
      </c>
      <c r="B32" t="s">
        <v>173</v>
      </c>
    </row>
    <row r="33" spans="1:2">
      <c r="A33" t="s">
        <v>160</v>
      </c>
      <c r="B33" t="s">
        <v>164</v>
      </c>
    </row>
    <row r="34" spans="1:2">
      <c r="A34" t="s">
        <v>160</v>
      </c>
      <c r="B34" t="s">
        <v>161</v>
      </c>
    </row>
    <row r="35" spans="1:2">
      <c r="A35" t="s">
        <v>160</v>
      </c>
      <c r="B35" t="s">
        <v>165</v>
      </c>
    </row>
    <row r="36" spans="1:2">
      <c r="A36" t="s">
        <v>160</v>
      </c>
      <c r="B36" t="s">
        <v>169</v>
      </c>
    </row>
    <row r="37" spans="1:2">
      <c r="A37" t="s">
        <v>160</v>
      </c>
      <c r="B37" t="s">
        <v>170</v>
      </c>
    </row>
    <row r="38" spans="1:2">
      <c r="A38" t="s">
        <v>160</v>
      </c>
      <c r="B38" t="s">
        <v>168</v>
      </c>
    </row>
    <row r="39" spans="1:2">
      <c r="A39" t="s">
        <v>160</v>
      </c>
      <c r="B39" t="s">
        <v>166</v>
      </c>
    </row>
    <row r="40" spans="1:2">
      <c r="A40" t="s">
        <v>160</v>
      </c>
      <c r="B40" t="s">
        <v>167</v>
      </c>
    </row>
    <row r="41" spans="1:2">
      <c r="A41" t="s">
        <v>160</v>
      </c>
      <c r="B41" t="s">
        <v>162</v>
      </c>
    </row>
    <row r="42" spans="1:2">
      <c r="A42" t="s">
        <v>139</v>
      </c>
      <c r="B42" t="s">
        <v>141</v>
      </c>
    </row>
    <row r="43" spans="1:2">
      <c r="A43" t="s">
        <v>139</v>
      </c>
      <c r="B43" t="s">
        <v>142</v>
      </c>
    </row>
    <row r="44" spans="1:2">
      <c r="A44" t="s">
        <v>139</v>
      </c>
      <c r="B44" t="s">
        <v>143</v>
      </c>
    </row>
    <row r="45" spans="1:2">
      <c r="A45" t="s">
        <v>139</v>
      </c>
      <c r="B45" t="s">
        <v>140</v>
      </c>
    </row>
    <row r="46" spans="1:2">
      <c r="A46" t="s">
        <v>144</v>
      </c>
      <c r="B46" t="s">
        <v>119</v>
      </c>
    </row>
    <row r="47" spans="1:2">
      <c r="A47" t="s">
        <v>144</v>
      </c>
      <c r="B47" t="s">
        <v>117</v>
      </c>
    </row>
    <row r="48" spans="1:2">
      <c r="A48" t="s">
        <v>144</v>
      </c>
      <c r="B48" t="s">
        <v>121</v>
      </c>
    </row>
    <row r="49" spans="1:2">
      <c r="A49" t="s">
        <v>144</v>
      </c>
      <c r="B49" t="s">
        <v>122</v>
      </c>
    </row>
    <row r="50" spans="1:2">
      <c r="A50" t="s">
        <v>144</v>
      </c>
      <c r="B50" t="s">
        <v>89</v>
      </c>
    </row>
    <row r="51" spans="1:2">
      <c r="A51" t="s">
        <v>144</v>
      </c>
      <c r="B51" t="s">
        <v>120</v>
      </c>
    </row>
    <row r="52" spans="1:2">
      <c r="A52" t="s">
        <v>144</v>
      </c>
      <c r="B52" t="s">
        <v>118</v>
      </c>
    </row>
    <row r="53" spans="1:2">
      <c r="A53" t="s">
        <v>144</v>
      </c>
      <c r="B53" t="s">
        <v>90</v>
      </c>
    </row>
    <row r="54" spans="1:2">
      <c r="A54" t="s">
        <v>144</v>
      </c>
      <c r="B54" t="s">
        <v>117</v>
      </c>
    </row>
    <row r="55" spans="1:2">
      <c r="A55" t="s">
        <v>144</v>
      </c>
      <c r="B55" t="s">
        <v>88</v>
      </c>
    </row>
    <row r="56" spans="1:2">
      <c r="A56" t="s">
        <v>144</v>
      </c>
      <c r="B56" t="s">
        <v>124</v>
      </c>
    </row>
    <row r="57" spans="1:2">
      <c r="A57" t="s">
        <v>144</v>
      </c>
      <c r="B57" t="s">
        <v>125</v>
      </c>
    </row>
    <row r="58" spans="1:2">
      <c r="A58" t="s">
        <v>144</v>
      </c>
      <c r="B58" t="s">
        <v>126</v>
      </c>
    </row>
    <row r="59" spans="1:2">
      <c r="A59" t="s">
        <v>144</v>
      </c>
      <c r="B59" t="s">
        <v>87</v>
      </c>
    </row>
    <row r="60" spans="1:2">
      <c r="A60" t="s">
        <v>144</v>
      </c>
      <c r="B60" t="s">
        <v>123</v>
      </c>
    </row>
    <row r="61" spans="1:2">
      <c r="A61" t="s">
        <v>177</v>
      </c>
      <c r="B61" t="s">
        <v>146</v>
      </c>
    </row>
    <row r="62" spans="1:2">
      <c r="A62" t="s">
        <v>177</v>
      </c>
      <c r="B62" t="s">
        <v>157</v>
      </c>
    </row>
    <row r="63" spans="1:2">
      <c r="A63" t="s">
        <v>177</v>
      </c>
      <c r="B63" t="s">
        <v>147</v>
      </c>
    </row>
    <row r="64" spans="1:2">
      <c r="A64" t="s">
        <v>145</v>
      </c>
      <c r="B64" t="s">
        <v>147</v>
      </c>
    </row>
    <row r="65" spans="1:2">
      <c r="A65" t="s">
        <v>145</v>
      </c>
      <c r="B65" t="s">
        <v>157</v>
      </c>
    </row>
    <row r="66" spans="1:2">
      <c r="A66" t="s">
        <v>145</v>
      </c>
      <c r="B66" t="s">
        <v>146</v>
      </c>
    </row>
    <row r="67" spans="1:2">
      <c r="A67" t="s">
        <v>145</v>
      </c>
      <c r="B67" t="s">
        <v>148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8EFE-095F-44CC-86BA-78E8D83C646B}">
  <dimension ref="A1:B29"/>
  <sheetViews>
    <sheetView workbookViewId="0">
      <selection activeCell="A7" sqref="A7"/>
    </sheetView>
  </sheetViews>
  <sheetFormatPr defaultRowHeight="14.5"/>
  <cols>
    <col min="1" max="1" width="25.54296875" bestFit="1" customWidth="1"/>
    <col min="2" max="2" width="38.7265625" bestFit="1" customWidth="1"/>
  </cols>
  <sheetData>
    <row r="1" spans="1:2">
      <c r="A1" t="s">
        <v>68</v>
      </c>
      <c r="B1" t="s">
        <v>40</v>
      </c>
    </row>
    <row r="2" spans="1:2">
      <c r="A2" t="s">
        <v>178</v>
      </c>
      <c r="B2" t="s">
        <v>50</v>
      </c>
    </row>
    <row r="3" spans="1:2">
      <c r="A3" t="s">
        <v>178</v>
      </c>
      <c r="B3" t="s">
        <v>181</v>
      </c>
    </row>
    <row r="4" spans="1:2">
      <c r="A4" t="s">
        <v>178</v>
      </c>
      <c r="B4" t="s">
        <v>182</v>
      </c>
    </row>
    <row r="5" spans="1:2">
      <c r="A5" t="s">
        <v>178</v>
      </c>
      <c r="B5" t="s">
        <v>179</v>
      </c>
    </row>
    <row r="6" spans="1:2">
      <c r="A6" t="s">
        <v>178</v>
      </c>
      <c r="B6" t="s">
        <v>53</v>
      </c>
    </row>
    <row r="7" spans="1:2">
      <c r="A7" t="s">
        <v>178</v>
      </c>
      <c r="B7" t="s">
        <v>180</v>
      </c>
    </row>
    <row r="8" spans="1:2">
      <c r="A8" t="s">
        <v>96</v>
      </c>
      <c r="B8" t="s">
        <v>47</v>
      </c>
    </row>
    <row r="9" spans="1:2">
      <c r="A9" t="s">
        <v>96</v>
      </c>
      <c r="B9" t="s">
        <v>46</v>
      </c>
    </row>
    <row r="10" spans="1:2">
      <c r="A10" t="s">
        <v>96</v>
      </c>
      <c r="B10" t="s">
        <v>45</v>
      </c>
    </row>
    <row r="11" spans="1:2">
      <c r="A11" t="s">
        <v>96</v>
      </c>
      <c r="B11" t="s">
        <v>48</v>
      </c>
    </row>
    <row r="12" spans="1:2">
      <c r="A12" t="s">
        <v>96</v>
      </c>
      <c r="B12" t="s">
        <v>43</v>
      </c>
    </row>
    <row r="13" spans="1:2">
      <c r="A13" t="s">
        <v>96</v>
      </c>
      <c r="B13" t="s">
        <v>42</v>
      </c>
    </row>
    <row r="14" spans="1:2">
      <c r="A14" t="s">
        <v>96</v>
      </c>
      <c r="B14" t="s">
        <v>41</v>
      </c>
    </row>
    <row r="15" spans="1:2">
      <c r="A15" t="s">
        <v>96</v>
      </c>
      <c r="B15" t="s">
        <v>44</v>
      </c>
    </row>
    <row r="16" spans="1:2">
      <c r="A16" t="s">
        <v>97</v>
      </c>
      <c r="B16" t="s">
        <v>41</v>
      </c>
    </row>
    <row r="17" spans="1:2">
      <c r="A17" t="s">
        <v>97</v>
      </c>
      <c r="B17" t="s">
        <v>44</v>
      </c>
    </row>
    <row r="18" spans="1:2">
      <c r="A18" t="s">
        <v>97</v>
      </c>
      <c r="B18" t="s">
        <v>49</v>
      </c>
    </row>
    <row r="19" spans="1:2">
      <c r="A19" t="s">
        <v>98</v>
      </c>
      <c r="B19" t="s">
        <v>47</v>
      </c>
    </row>
    <row r="20" spans="1:2">
      <c r="A20" t="s">
        <v>98</v>
      </c>
      <c r="B20" t="s">
        <v>54</v>
      </c>
    </row>
    <row r="21" spans="1:2">
      <c r="A21" t="s">
        <v>98</v>
      </c>
      <c r="B21" t="s">
        <v>53</v>
      </c>
    </row>
    <row r="22" spans="1:2">
      <c r="A22" t="s">
        <v>98</v>
      </c>
      <c r="B22" t="s">
        <v>44</v>
      </c>
    </row>
    <row r="23" spans="1:2">
      <c r="A23" t="s">
        <v>98</v>
      </c>
      <c r="B23" t="s">
        <v>50</v>
      </c>
    </row>
    <row r="24" spans="1:2">
      <c r="A24" t="s">
        <v>98</v>
      </c>
      <c r="B24" t="s">
        <v>52</v>
      </c>
    </row>
    <row r="25" spans="1:2">
      <c r="A25" t="s">
        <v>98</v>
      </c>
      <c r="B25" t="s">
        <v>51</v>
      </c>
    </row>
    <row r="26" spans="1:2">
      <c r="A26" t="s">
        <v>98</v>
      </c>
      <c r="B26" t="s">
        <v>41</v>
      </c>
    </row>
    <row r="27" spans="1:2">
      <c r="A27" t="s">
        <v>98</v>
      </c>
      <c r="B27" t="s">
        <v>55</v>
      </c>
    </row>
    <row r="28" spans="1:2">
      <c r="A28" t="s">
        <v>98</v>
      </c>
      <c r="B28" t="s">
        <v>43</v>
      </c>
    </row>
    <row r="29" spans="1:2">
      <c r="A29" t="s">
        <v>98</v>
      </c>
      <c r="B29" t="s">
        <v>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465A-ABA2-48B9-814C-B6B67599AABD}">
  <dimension ref="A1:B32"/>
  <sheetViews>
    <sheetView workbookViewId="0">
      <selection activeCell="A7" sqref="A7"/>
    </sheetView>
  </sheetViews>
  <sheetFormatPr defaultRowHeight="14.5"/>
  <cols>
    <col min="1" max="1" width="18.81640625" bestFit="1" customWidth="1"/>
    <col min="2" max="2" width="49" bestFit="1" customWidth="1"/>
  </cols>
  <sheetData>
    <row r="1" spans="1:2">
      <c r="A1" t="s">
        <v>34</v>
      </c>
      <c r="B1" t="s">
        <v>35</v>
      </c>
    </row>
    <row r="2" spans="1:2">
      <c r="A2" t="s">
        <v>99</v>
      </c>
      <c r="B2" t="s">
        <v>7</v>
      </c>
    </row>
    <row r="3" spans="1:2">
      <c r="A3" t="s">
        <v>99</v>
      </c>
      <c r="B3" t="s">
        <v>6</v>
      </c>
    </row>
    <row r="4" spans="1:2">
      <c r="A4" t="s">
        <v>99</v>
      </c>
      <c r="B4" t="s">
        <v>11</v>
      </c>
    </row>
    <row r="5" spans="1:2">
      <c r="A5" t="s">
        <v>99</v>
      </c>
      <c r="B5" t="s">
        <v>2</v>
      </c>
    </row>
    <row r="6" spans="1:2">
      <c r="A6" t="s">
        <v>99</v>
      </c>
      <c r="B6" t="s">
        <v>0</v>
      </c>
    </row>
    <row r="7" spans="1:2">
      <c r="A7" t="s">
        <v>99</v>
      </c>
      <c r="B7" t="s">
        <v>3</v>
      </c>
    </row>
    <row r="8" spans="1:2">
      <c r="A8" t="s">
        <v>99</v>
      </c>
      <c r="B8" t="s">
        <v>4</v>
      </c>
    </row>
    <row r="9" spans="1:2">
      <c r="A9" t="s">
        <v>99</v>
      </c>
      <c r="B9" t="s">
        <v>15</v>
      </c>
    </row>
    <row r="10" spans="1:2">
      <c r="A10" t="s">
        <v>99</v>
      </c>
      <c r="B10" t="s">
        <v>9</v>
      </c>
    </row>
    <row r="11" spans="1:2">
      <c r="A11" t="s">
        <v>99</v>
      </c>
      <c r="B11" t="s">
        <v>14</v>
      </c>
    </row>
    <row r="12" spans="1:2">
      <c r="A12" t="s">
        <v>99</v>
      </c>
      <c r="B12" t="s">
        <v>10</v>
      </c>
    </row>
    <row r="13" spans="1:2">
      <c r="A13" t="s">
        <v>99</v>
      </c>
      <c r="B13" t="s">
        <v>17</v>
      </c>
    </row>
    <row r="14" spans="1:2">
      <c r="A14" t="s">
        <v>99</v>
      </c>
      <c r="B14" t="s">
        <v>16</v>
      </c>
    </row>
    <row r="15" spans="1:2">
      <c r="A15" t="s">
        <v>99</v>
      </c>
      <c r="B15" t="s">
        <v>12</v>
      </c>
    </row>
    <row r="16" spans="1:2">
      <c r="A16" t="s">
        <v>99</v>
      </c>
      <c r="B16" t="s">
        <v>8</v>
      </c>
    </row>
    <row r="17" spans="1:2">
      <c r="A17" t="s">
        <v>99</v>
      </c>
      <c r="B17" t="s">
        <v>13</v>
      </c>
    </row>
    <row r="18" spans="1:2">
      <c r="A18" t="s">
        <v>99</v>
      </c>
      <c r="B18" t="s">
        <v>1</v>
      </c>
    </row>
    <row r="19" spans="1:2">
      <c r="A19" t="s">
        <v>100</v>
      </c>
      <c r="B19" t="s">
        <v>20</v>
      </c>
    </row>
    <row r="20" spans="1:2">
      <c r="A20" t="s">
        <v>100</v>
      </c>
      <c r="B20" t="s">
        <v>24</v>
      </c>
    </row>
    <row r="21" spans="1:2">
      <c r="A21" t="s">
        <v>100</v>
      </c>
      <c r="B21" t="s">
        <v>36</v>
      </c>
    </row>
    <row r="22" spans="1:2">
      <c r="A22" t="s">
        <v>100</v>
      </c>
      <c r="B22" t="s">
        <v>18</v>
      </c>
    </row>
    <row r="23" spans="1:2">
      <c r="A23" t="s">
        <v>100</v>
      </c>
      <c r="B23" t="s">
        <v>23</v>
      </c>
    </row>
    <row r="24" spans="1:2">
      <c r="A24" t="s">
        <v>100</v>
      </c>
      <c r="B24" t="s">
        <v>37</v>
      </c>
    </row>
    <row r="25" spans="1:2">
      <c r="A25" t="s">
        <v>100</v>
      </c>
      <c r="B25" t="s">
        <v>25</v>
      </c>
    </row>
    <row r="26" spans="1:2">
      <c r="A26" t="s">
        <v>100</v>
      </c>
      <c r="B26" t="s">
        <v>22</v>
      </c>
    </row>
    <row r="27" spans="1:2">
      <c r="A27" t="s">
        <v>100</v>
      </c>
      <c r="B27" t="s">
        <v>38</v>
      </c>
    </row>
    <row r="28" spans="1:2">
      <c r="A28" t="s">
        <v>100</v>
      </c>
      <c r="B28" t="s">
        <v>19</v>
      </c>
    </row>
    <row r="29" spans="1:2">
      <c r="A29" t="s">
        <v>100</v>
      </c>
      <c r="B29" t="s">
        <v>21</v>
      </c>
    </row>
    <row r="30" spans="1:2">
      <c r="A30" t="s">
        <v>100</v>
      </c>
      <c r="B30" t="s">
        <v>39</v>
      </c>
    </row>
    <row r="31" spans="1:2">
      <c r="A31" t="s">
        <v>100</v>
      </c>
      <c r="B31" t="s">
        <v>26</v>
      </c>
    </row>
    <row r="32" spans="1:2">
      <c r="A32" t="s">
        <v>100</v>
      </c>
      <c r="B32" t="s">
        <v>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CE8C-8B6B-49C2-AD5E-2A55A438A698}">
  <dimension ref="A1:B84"/>
  <sheetViews>
    <sheetView topLeftCell="A22" workbookViewId="0">
      <selection activeCell="A7" sqref="A7"/>
    </sheetView>
  </sheetViews>
  <sheetFormatPr defaultRowHeight="14.5"/>
  <cols>
    <col min="1" max="1" width="80.7265625" bestFit="1" customWidth="1"/>
    <col min="2" max="2" width="77.1796875" bestFit="1" customWidth="1"/>
  </cols>
  <sheetData>
    <row r="1" spans="1:2">
      <c r="A1" t="s">
        <v>5</v>
      </c>
      <c r="B1" t="s">
        <v>56</v>
      </c>
    </row>
    <row r="2" spans="1:2">
      <c r="A2" t="s">
        <v>183</v>
      </c>
      <c r="B2" t="s">
        <v>146</v>
      </c>
    </row>
    <row r="3" spans="1:2">
      <c r="A3" t="s">
        <v>183</v>
      </c>
      <c r="B3" t="s">
        <v>157</v>
      </c>
    </row>
    <row r="4" spans="1:2">
      <c r="A4" t="s">
        <v>183</v>
      </c>
      <c r="B4" t="s">
        <v>147</v>
      </c>
    </row>
    <row r="5" spans="1:2">
      <c r="A5" t="s">
        <v>159</v>
      </c>
      <c r="B5" t="s">
        <v>146</v>
      </c>
    </row>
    <row r="6" spans="1:2">
      <c r="A6" t="s">
        <v>159</v>
      </c>
      <c r="B6" t="s">
        <v>157</v>
      </c>
    </row>
    <row r="7" spans="1:2">
      <c r="A7" t="s">
        <v>159</v>
      </c>
      <c r="B7" t="s">
        <v>147</v>
      </c>
    </row>
    <row r="8" spans="1:2">
      <c r="A8" t="s">
        <v>159</v>
      </c>
      <c r="B8" t="s">
        <v>148</v>
      </c>
    </row>
    <row r="9" spans="1:2">
      <c r="A9" t="s">
        <v>158</v>
      </c>
      <c r="B9" t="s">
        <v>146</v>
      </c>
    </row>
    <row r="10" spans="1:2">
      <c r="A10" t="s">
        <v>158</v>
      </c>
      <c r="B10" t="s">
        <v>157</v>
      </c>
    </row>
    <row r="11" spans="1:2">
      <c r="A11" t="s">
        <v>158</v>
      </c>
      <c r="B11" t="s">
        <v>147</v>
      </c>
    </row>
    <row r="12" spans="1:2">
      <c r="A12" t="s">
        <v>61</v>
      </c>
      <c r="B12" t="s">
        <v>142</v>
      </c>
    </row>
    <row r="13" spans="1:2">
      <c r="A13" t="s">
        <v>61</v>
      </c>
      <c r="B13" t="s">
        <v>141</v>
      </c>
    </row>
    <row r="14" spans="1:2">
      <c r="A14" t="s">
        <v>62</v>
      </c>
      <c r="B14" t="s">
        <v>141</v>
      </c>
    </row>
    <row r="15" spans="1:2">
      <c r="A15" t="s">
        <v>62</v>
      </c>
      <c r="B15" t="s">
        <v>143</v>
      </c>
    </row>
    <row r="16" spans="1:2">
      <c r="A16" t="s">
        <v>62</v>
      </c>
      <c r="B16" t="s">
        <v>140</v>
      </c>
    </row>
    <row r="17" spans="1:2">
      <c r="A17" t="s">
        <v>136</v>
      </c>
      <c r="B17" t="s">
        <v>120</v>
      </c>
    </row>
    <row r="18" spans="1:2">
      <c r="A18" t="s">
        <v>136</v>
      </c>
      <c r="B18" t="s">
        <v>117</v>
      </c>
    </row>
    <row r="19" spans="1:2">
      <c r="A19" t="s">
        <v>136</v>
      </c>
      <c r="B19" t="s">
        <v>118</v>
      </c>
    </row>
    <row r="20" spans="1:2">
      <c r="A20" t="s">
        <v>136</v>
      </c>
      <c r="B20" t="s">
        <v>88</v>
      </c>
    </row>
    <row r="21" spans="1:2">
      <c r="A21" t="s">
        <v>136</v>
      </c>
      <c r="B21" t="s">
        <v>87</v>
      </c>
    </row>
    <row r="22" spans="1:2">
      <c r="A22" t="s">
        <v>136</v>
      </c>
      <c r="B22" t="s">
        <v>122</v>
      </c>
    </row>
    <row r="23" spans="1:2">
      <c r="A23" t="s">
        <v>136</v>
      </c>
      <c r="B23" t="s">
        <v>123</v>
      </c>
    </row>
    <row r="24" spans="1:2">
      <c r="A24" t="s">
        <v>136</v>
      </c>
      <c r="B24" t="s">
        <v>90</v>
      </c>
    </row>
    <row r="25" spans="1:2">
      <c r="A25" t="s">
        <v>136</v>
      </c>
      <c r="B25" t="s">
        <v>89</v>
      </c>
    </row>
    <row r="26" spans="1:2">
      <c r="A26" t="s">
        <v>136</v>
      </c>
      <c r="B26" t="s">
        <v>88</v>
      </c>
    </row>
    <row r="27" spans="1:2">
      <c r="A27" t="s">
        <v>136</v>
      </c>
      <c r="B27" t="s">
        <v>119</v>
      </c>
    </row>
    <row r="28" spans="1:2">
      <c r="A28" t="s">
        <v>136</v>
      </c>
      <c r="B28" t="s">
        <v>121</v>
      </c>
    </row>
    <row r="29" spans="1:2">
      <c r="A29" t="s">
        <v>137</v>
      </c>
      <c r="B29" t="s">
        <v>125</v>
      </c>
    </row>
    <row r="30" spans="1:2">
      <c r="A30" t="s">
        <v>137</v>
      </c>
      <c r="B30" t="s">
        <v>126</v>
      </c>
    </row>
    <row r="31" spans="1:2">
      <c r="A31" t="s">
        <v>138</v>
      </c>
      <c r="B31" t="s">
        <v>125</v>
      </c>
    </row>
    <row r="32" spans="1:2">
      <c r="A32" t="s">
        <v>138</v>
      </c>
      <c r="B32" t="s">
        <v>124</v>
      </c>
    </row>
    <row r="33" spans="1:2">
      <c r="A33" t="s">
        <v>138</v>
      </c>
      <c r="B33" t="s">
        <v>128</v>
      </c>
    </row>
    <row r="34" spans="1:2">
      <c r="A34" t="s">
        <v>57</v>
      </c>
      <c r="B34" t="s">
        <v>70</v>
      </c>
    </row>
    <row r="35" spans="1:2">
      <c r="A35" t="s">
        <v>171</v>
      </c>
      <c r="B35" t="s">
        <v>168</v>
      </c>
    </row>
    <row r="36" spans="1:2">
      <c r="A36" t="s">
        <v>171</v>
      </c>
      <c r="B36" t="s">
        <v>170</v>
      </c>
    </row>
    <row r="37" spans="1:2">
      <c r="A37" t="s">
        <v>171</v>
      </c>
      <c r="B37" t="s">
        <v>169</v>
      </c>
    </row>
    <row r="38" spans="1:2">
      <c r="A38" t="s">
        <v>171</v>
      </c>
      <c r="B38" t="s">
        <v>165</v>
      </c>
    </row>
    <row r="39" spans="1:2">
      <c r="A39" t="s">
        <v>171</v>
      </c>
      <c r="B39" t="s">
        <v>166</v>
      </c>
    </row>
    <row r="40" spans="1:2">
      <c r="A40" t="s">
        <v>171</v>
      </c>
      <c r="B40" t="s">
        <v>163</v>
      </c>
    </row>
    <row r="41" spans="1:2">
      <c r="A41" t="s">
        <v>109</v>
      </c>
      <c r="B41" t="s">
        <v>77</v>
      </c>
    </row>
    <row r="42" spans="1:2">
      <c r="A42" t="s">
        <v>109</v>
      </c>
      <c r="B42" t="s">
        <v>78</v>
      </c>
    </row>
    <row r="43" spans="1:2">
      <c r="A43" t="s">
        <v>109</v>
      </c>
      <c r="B43" t="s">
        <v>76</v>
      </c>
    </row>
    <row r="44" spans="1:2">
      <c r="A44" t="s">
        <v>109</v>
      </c>
      <c r="B44" t="s">
        <v>72</v>
      </c>
    </row>
    <row r="45" spans="1:2">
      <c r="A45" t="s">
        <v>109</v>
      </c>
      <c r="B45" t="s">
        <v>74</v>
      </c>
    </row>
    <row r="46" spans="1:2">
      <c r="A46" t="s">
        <v>109</v>
      </c>
      <c r="B46" t="s">
        <v>73</v>
      </c>
    </row>
    <row r="47" spans="1:2">
      <c r="A47" t="s">
        <v>109</v>
      </c>
      <c r="B47" t="s">
        <v>75</v>
      </c>
    </row>
    <row r="48" spans="1:2">
      <c r="A48" t="s">
        <v>58</v>
      </c>
      <c r="B48" t="s">
        <v>80</v>
      </c>
    </row>
    <row r="49" spans="1:2">
      <c r="A49" t="s">
        <v>110</v>
      </c>
      <c r="B49" t="s">
        <v>81</v>
      </c>
    </row>
    <row r="50" spans="1:2">
      <c r="A50" t="s">
        <v>184</v>
      </c>
      <c r="B50" t="s">
        <v>127</v>
      </c>
    </row>
    <row r="51" spans="1:2">
      <c r="A51" t="s">
        <v>184</v>
      </c>
      <c r="B51" t="s">
        <v>101</v>
      </c>
    </row>
    <row r="52" spans="1:2">
      <c r="A52" t="s">
        <v>111</v>
      </c>
      <c r="B52" t="s">
        <v>82</v>
      </c>
    </row>
    <row r="53" spans="1:2">
      <c r="A53" t="s">
        <v>111</v>
      </c>
      <c r="B53" t="s">
        <v>79</v>
      </c>
    </row>
    <row r="54" spans="1:2">
      <c r="A54" t="s">
        <v>111</v>
      </c>
      <c r="B54" t="s">
        <v>102</v>
      </c>
    </row>
    <row r="55" spans="1:2">
      <c r="A55" t="s">
        <v>112</v>
      </c>
      <c r="B55" t="s">
        <v>104</v>
      </c>
    </row>
    <row r="56" spans="1:2">
      <c r="A56" t="s">
        <v>112</v>
      </c>
      <c r="B56" t="s">
        <v>82</v>
      </c>
    </row>
    <row r="57" spans="1:2">
      <c r="A57" t="s">
        <v>113</v>
      </c>
      <c r="B57" t="s">
        <v>103</v>
      </c>
    </row>
    <row r="58" spans="1:2">
      <c r="A58" t="s">
        <v>113</v>
      </c>
      <c r="B58" t="s">
        <v>82</v>
      </c>
    </row>
    <row r="59" spans="1:2">
      <c r="A59" t="s">
        <v>114</v>
      </c>
      <c r="B59" t="s">
        <v>105</v>
      </c>
    </row>
    <row r="60" spans="1:2">
      <c r="A60" t="s">
        <v>114</v>
      </c>
      <c r="B60" t="s">
        <v>82</v>
      </c>
    </row>
    <row r="61" spans="1:2">
      <c r="A61" t="s">
        <v>59</v>
      </c>
      <c r="B61" t="s">
        <v>72</v>
      </c>
    </row>
    <row r="62" spans="1:2">
      <c r="A62" t="s">
        <v>59</v>
      </c>
      <c r="B62" t="s">
        <v>71</v>
      </c>
    </row>
    <row r="63" spans="1:2">
      <c r="A63" t="s">
        <v>185</v>
      </c>
      <c r="B63" t="s">
        <v>175</v>
      </c>
    </row>
    <row r="64" spans="1:2">
      <c r="A64" t="s">
        <v>174</v>
      </c>
      <c r="B64" t="s">
        <v>176</v>
      </c>
    </row>
    <row r="65" spans="1:2">
      <c r="A65" t="s">
        <v>63</v>
      </c>
      <c r="B65" t="s">
        <v>86</v>
      </c>
    </row>
    <row r="66" spans="1:2">
      <c r="A66" t="s">
        <v>63</v>
      </c>
      <c r="B66" t="s">
        <v>85</v>
      </c>
    </row>
    <row r="67" spans="1:2">
      <c r="A67" t="s">
        <v>115</v>
      </c>
      <c r="B67" t="s">
        <v>72</v>
      </c>
    </row>
    <row r="68" spans="1:2">
      <c r="A68" t="s">
        <v>115</v>
      </c>
      <c r="B68" t="s">
        <v>74</v>
      </c>
    </row>
    <row r="69" spans="1:2">
      <c r="A69" t="s">
        <v>115</v>
      </c>
      <c r="B69" t="s">
        <v>73</v>
      </c>
    </row>
    <row r="70" spans="1:2">
      <c r="A70" t="s">
        <v>115</v>
      </c>
      <c r="B70" t="s">
        <v>75</v>
      </c>
    </row>
    <row r="71" spans="1:2">
      <c r="A71" t="s">
        <v>115</v>
      </c>
      <c r="B71" t="s">
        <v>76</v>
      </c>
    </row>
    <row r="72" spans="1:2">
      <c r="A72" t="s">
        <v>115</v>
      </c>
      <c r="B72" t="s">
        <v>77</v>
      </c>
    </row>
    <row r="73" spans="1:2">
      <c r="A73" t="s">
        <v>115</v>
      </c>
      <c r="B73" t="s">
        <v>78</v>
      </c>
    </row>
    <row r="74" spans="1:2">
      <c r="A74" t="s">
        <v>64</v>
      </c>
      <c r="B74" t="s">
        <v>84</v>
      </c>
    </row>
    <row r="75" spans="1:2">
      <c r="A75" t="s">
        <v>64</v>
      </c>
      <c r="B75" t="s">
        <v>83</v>
      </c>
    </row>
    <row r="76" spans="1:2">
      <c r="A76" t="s">
        <v>65</v>
      </c>
      <c r="B76" t="s">
        <v>128</v>
      </c>
    </row>
    <row r="77" spans="1:2">
      <c r="A77" t="s">
        <v>66</v>
      </c>
      <c r="B77" t="s">
        <v>108</v>
      </c>
    </row>
    <row r="78" spans="1:2">
      <c r="A78" t="s">
        <v>67</v>
      </c>
      <c r="B78" t="s">
        <v>106</v>
      </c>
    </row>
    <row r="79" spans="1:2">
      <c r="A79" t="s">
        <v>67</v>
      </c>
      <c r="B79" t="s">
        <v>107</v>
      </c>
    </row>
    <row r="80" spans="1:2">
      <c r="A80" t="s">
        <v>172</v>
      </c>
      <c r="B80" t="s">
        <v>167</v>
      </c>
    </row>
    <row r="81" spans="1:2">
      <c r="A81" t="s">
        <v>172</v>
      </c>
      <c r="B81" t="s">
        <v>161</v>
      </c>
    </row>
    <row r="82" spans="1:2">
      <c r="A82" t="s">
        <v>172</v>
      </c>
      <c r="B82" t="s">
        <v>168</v>
      </c>
    </row>
    <row r="83" spans="1:2">
      <c r="A83" t="s">
        <v>172</v>
      </c>
      <c r="B83" t="s">
        <v>169</v>
      </c>
    </row>
    <row r="84" spans="1:2">
      <c r="A84" t="s">
        <v>172</v>
      </c>
      <c r="B84" t="s">
        <v>162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EF7DA-2C18-4F83-BD41-3EA51A2452D1}">
  <dimension ref="A1:B185"/>
  <sheetViews>
    <sheetView workbookViewId="0">
      <selection activeCell="A7" sqref="A7"/>
    </sheetView>
  </sheetViews>
  <sheetFormatPr defaultRowHeight="14.5"/>
  <cols>
    <col min="1" max="1" width="80.7265625" bestFit="1" customWidth="1"/>
    <col min="2" max="2" width="38.7265625" bestFit="1" customWidth="1"/>
  </cols>
  <sheetData>
    <row r="1" spans="1:2">
      <c r="A1" t="s">
        <v>5</v>
      </c>
      <c r="B1" t="s">
        <v>60</v>
      </c>
    </row>
    <row r="2" spans="1:2">
      <c r="A2" t="s">
        <v>183</v>
      </c>
      <c r="B2" t="s">
        <v>50</v>
      </c>
    </row>
    <row r="3" spans="1:2">
      <c r="A3" t="s">
        <v>183</v>
      </c>
      <c r="B3" t="s">
        <v>181</v>
      </c>
    </row>
    <row r="4" spans="1:2">
      <c r="A4" t="s">
        <v>183</v>
      </c>
      <c r="B4" t="s">
        <v>182</v>
      </c>
    </row>
    <row r="5" spans="1:2">
      <c r="A5" t="s">
        <v>183</v>
      </c>
      <c r="B5" t="s">
        <v>179</v>
      </c>
    </row>
    <row r="6" spans="1:2">
      <c r="A6" t="s">
        <v>183</v>
      </c>
      <c r="B6" t="s">
        <v>53</v>
      </c>
    </row>
    <row r="7" spans="1:2">
      <c r="A7" t="s">
        <v>183</v>
      </c>
      <c r="B7" t="s">
        <v>180</v>
      </c>
    </row>
    <row r="8" spans="1:2">
      <c r="A8" t="s">
        <v>183</v>
      </c>
      <c r="B8" t="s">
        <v>95</v>
      </c>
    </row>
    <row r="9" spans="1:2">
      <c r="A9" t="s">
        <v>159</v>
      </c>
      <c r="B9" t="s">
        <v>45</v>
      </c>
    </row>
    <row r="10" spans="1:2">
      <c r="A10" t="s">
        <v>159</v>
      </c>
      <c r="B10" t="s">
        <v>44</v>
      </c>
    </row>
    <row r="11" spans="1:2">
      <c r="A11" t="s">
        <v>159</v>
      </c>
      <c r="B11" t="s">
        <v>46</v>
      </c>
    </row>
    <row r="12" spans="1:2">
      <c r="A12" t="s">
        <v>159</v>
      </c>
      <c r="B12" t="s">
        <v>42</v>
      </c>
    </row>
    <row r="13" spans="1:2">
      <c r="A13" t="s">
        <v>159</v>
      </c>
      <c r="B13" t="s">
        <v>95</v>
      </c>
    </row>
    <row r="14" spans="1:2">
      <c r="A14" t="s">
        <v>159</v>
      </c>
      <c r="B14" t="s">
        <v>43</v>
      </c>
    </row>
    <row r="15" spans="1:2">
      <c r="A15" t="s">
        <v>158</v>
      </c>
      <c r="B15" t="s">
        <v>41</v>
      </c>
    </row>
    <row r="16" spans="1:2">
      <c r="A16" t="s">
        <v>158</v>
      </c>
      <c r="B16" t="s">
        <v>47</v>
      </c>
    </row>
    <row r="17" spans="1:2">
      <c r="A17" t="s">
        <v>158</v>
      </c>
      <c r="B17" t="s">
        <v>48</v>
      </c>
    </row>
    <row r="18" spans="1:2">
      <c r="A18" t="s">
        <v>61</v>
      </c>
      <c r="B18" t="s">
        <v>41</v>
      </c>
    </row>
    <row r="19" spans="1:2">
      <c r="A19" t="s">
        <v>61</v>
      </c>
      <c r="B19" t="s">
        <v>44</v>
      </c>
    </row>
    <row r="20" spans="1:2">
      <c r="A20" t="s">
        <v>62</v>
      </c>
      <c r="B20" t="s">
        <v>49</v>
      </c>
    </row>
    <row r="21" spans="1:2">
      <c r="A21" t="s">
        <v>136</v>
      </c>
      <c r="B21" t="s">
        <v>50</v>
      </c>
    </row>
    <row r="22" spans="1:2">
      <c r="A22" t="s">
        <v>137</v>
      </c>
      <c r="B22" t="s">
        <v>52</v>
      </c>
    </row>
    <row r="23" spans="1:2">
      <c r="A23" t="s">
        <v>138</v>
      </c>
      <c r="B23" t="s">
        <v>54</v>
      </c>
    </row>
    <row r="24" spans="1:2">
      <c r="A24" t="s">
        <v>138</v>
      </c>
      <c r="B24" t="s">
        <v>48</v>
      </c>
    </row>
    <row r="25" spans="1:2">
      <c r="A25" t="s">
        <v>138</v>
      </c>
      <c r="B25" t="s">
        <v>55</v>
      </c>
    </row>
    <row r="26" spans="1:2">
      <c r="A26" t="s">
        <v>138</v>
      </c>
      <c r="B26" t="s">
        <v>47</v>
      </c>
    </row>
    <row r="27" spans="1:2">
      <c r="A27" t="s">
        <v>138</v>
      </c>
      <c r="B27" t="s">
        <v>53</v>
      </c>
    </row>
    <row r="28" spans="1:2">
      <c r="A28" t="s">
        <v>138</v>
      </c>
      <c r="B28" t="s">
        <v>51</v>
      </c>
    </row>
    <row r="29" spans="1:2">
      <c r="A29" t="s">
        <v>138</v>
      </c>
      <c r="B29" t="s">
        <v>43</v>
      </c>
    </row>
    <row r="30" spans="1:2">
      <c r="A30" t="s">
        <v>138</v>
      </c>
      <c r="B30" t="s">
        <v>50</v>
      </c>
    </row>
    <row r="31" spans="1:2">
      <c r="A31" t="s">
        <v>138</v>
      </c>
      <c r="B31" t="s">
        <v>41</v>
      </c>
    </row>
    <row r="32" spans="1:2">
      <c r="A32" t="s">
        <v>138</v>
      </c>
      <c r="B32" t="s">
        <v>44</v>
      </c>
    </row>
    <row r="33" spans="1:2">
      <c r="A33" t="s">
        <v>57</v>
      </c>
      <c r="B33" t="s">
        <v>1</v>
      </c>
    </row>
    <row r="34" spans="1:2">
      <c r="A34" t="s">
        <v>57</v>
      </c>
      <c r="B34" t="s">
        <v>11</v>
      </c>
    </row>
    <row r="35" spans="1:2">
      <c r="A35" t="s">
        <v>57</v>
      </c>
      <c r="B35" t="s">
        <v>2</v>
      </c>
    </row>
    <row r="36" spans="1:2">
      <c r="A36" t="s">
        <v>57</v>
      </c>
      <c r="B36" t="s">
        <v>10</v>
      </c>
    </row>
    <row r="37" spans="1:2">
      <c r="A37" t="s">
        <v>57</v>
      </c>
      <c r="B37" t="s">
        <v>3</v>
      </c>
    </row>
    <row r="38" spans="1:2">
      <c r="A38" t="s">
        <v>57</v>
      </c>
      <c r="B38" t="s">
        <v>9</v>
      </c>
    </row>
    <row r="39" spans="1:2">
      <c r="A39" t="s">
        <v>57</v>
      </c>
      <c r="B39" t="s">
        <v>0</v>
      </c>
    </row>
    <row r="40" spans="1:2">
      <c r="A40" t="s">
        <v>57</v>
      </c>
      <c r="B40" t="s">
        <v>8</v>
      </c>
    </row>
    <row r="41" spans="1:2">
      <c r="A41" t="s">
        <v>57</v>
      </c>
      <c r="B41" t="s">
        <v>7</v>
      </c>
    </row>
    <row r="42" spans="1:2">
      <c r="A42" t="s">
        <v>57</v>
      </c>
      <c r="B42" t="s">
        <v>6</v>
      </c>
    </row>
    <row r="43" spans="1:2">
      <c r="A43" t="s">
        <v>57</v>
      </c>
      <c r="B43" t="s">
        <v>4</v>
      </c>
    </row>
    <row r="44" spans="1:2">
      <c r="A44" t="s">
        <v>171</v>
      </c>
      <c r="B44" t="s">
        <v>16</v>
      </c>
    </row>
    <row r="45" spans="1:2">
      <c r="A45" t="s">
        <v>171</v>
      </c>
      <c r="B45" t="s">
        <v>1</v>
      </c>
    </row>
    <row r="46" spans="1:2">
      <c r="A46" t="s">
        <v>171</v>
      </c>
      <c r="B46" t="s">
        <v>10</v>
      </c>
    </row>
    <row r="47" spans="1:2">
      <c r="A47" t="s">
        <v>171</v>
      </c>
      <c r="B47" t="s">
        <v>17</v>
      </c>
    </row>
    <row r="48" spans="1:2">
      <c r="A48" t="s">
        <v>171</v>
      </c>
      <c r="B48" t="s">
        <v>9</v>
      </c>
    </row>
    <row r="49" spans="1:2">
      <c r="A49" t="s">
        <v>171</v>
      </c>
      <c r="B49" t="s">
        <v>8</v>
      </c>
    </row>
    <row r="50" spans="1:2">
      <c r="A50" t="s">
        <v>171</v>
      </c>
      <c r="B50" t="s">
        <v>14</v>
      </c>
    </row>
    <row r="51" spans="1:2">
      <c r="A51" t="s">
        <v>171</v>
      </c>
      <c r="B51" t="s">
        <v>15</v>
      </c>
    </row>
    <row r="52" spans="1:2">
      <c r="A52" t="s">
        <v>171</v>
      </c>
      <c r="B52" t="s">
        <v>13</v>
      </c>
    </row>
    <row r="53" spans="1:2">
      <c r="A53" t="s">
        <v>171</v>
      </c>
      <c r="B53" t="s">
        <v>12</v>
      </c>
    </row>
    <row r="54" spans="1:2">
      <c r="A54" t="s">
        <v>109</v>
      </c>
      <c r="B54" t="s">
        <v>6</v>
      </c>
    </row>
    <row r="55" spans="1:2">
      <c r="A55" t="s">
        <v>109</v>
      </c>
      <c r="B55" t="s">
        <v>8</v>
      </c>
    </row>
    <row r="56" spans="1:2">
      <c r="A56" t="s">
        <v>109</v>
      </c>
      <c r="B56" t="s">
        <v>0</v>
      </c>
    </row>
    <row r="57" spans="1:2">
      <c r="A57" t="s">
        <v>109</v>
      </c>
      <c r="B57" t="s">
        <v>9</v>
      </c>
    </row>
    <row r="58" spans="1:2">
      <c r="A58" t="s">
        <v>109</v>
      </c>
      <c r="B58" t="s">
        <v>10</v>
      </c>
    </row>
    <row r="59" spans="1:2">
      <c r="A59" t="s">
        <v>58</v>
      </c>
      <c r="B59" t="s">
        <v>1</v>
      </c>
    </row>
    <row r="60" spans="1:2">
      <c r="A60" t="s">
        <v>58</v>
      </c>
      <c r="B60" t="s">
        <v>10</v>
      </c>
    </row>
    <row r="61" spans="1:2">
      <c r="A61" t="s">
        <v>58</v>
      </c>
      <c r="B61" t="s">
        <v>0</v>
      </c>
    </row>
    <row r="62" spans="1:2">
      <c r="A62" t="s">
        <v>58</v>
      </c>
      <c r="B62" t="s">
        <v>7</v>
      </c>
    </row>
    <row r="63" spans="1:2">
      <c r="A63" t="s">
        <v>58</v>
      </c>
      <c r="B63" t="s">
        <v>6</v>
      </c>
    </row>
    <row r="64" spans="1:2">
      <c r="A64" t="s">
        <v>58</v>
      </c>
      <c r="B64" t="s">
        <v>8</v>
      </c>
    </row>
    <row r="65" spans="1:2">
      <c r="A65" t="s">
        <v>110</v>
      </c>
      <c r="B65" t="s">
        <v>6</v>
      </c>
    </row>
    <row r="66" spans="1:2">
      <c r="A66" t="s">
        <v>110</v>
      </c>
      <c r="B66" t="s">
        <v>7</v>
      </c>
    </row>
    <row r="67" spans="1:2">
      <c r="A67" t="s">
        <v>110</v>
      </c>
      <c r="B67" t="s">
        <v>0</v>
      </c>
    </row>
    <row r="68" spans="1:2">
      <c r="A68" t="s">
        <v>184</v>
      </c>
      <c r="B68" t="s">
        <v>3</v>
      </c>
    </row>
    <row r="69" spans="1:2">
      <c r="A69" t="s">
        <v>184</v>
      </c>
      <c r="B69" t="s">
        <v>11</v>
      </c>
    </row>
    <row r="70" spans="1:2">
      <c r="A70" t="s">
        <v>184</v>
      </c>
      <c r="B70" t="s">
        <v>2</v>
      </c>
    </row>
    <row r="71" spans="1:2">
      <c r="A71" t="s">
        <v>184</v>
      </c>
      <c r="B71" t="s">
        <v>1</v>
      </c>
    </row>
    <row r="72" spans="1:2">
      <c r="A72" t="s">
        <v>184</v>
      </c>
      <c r="B72" t="s">
        <v>10</v>
      </c>
    </row>
    <row r="73" spans="1:2">
      <c r="A73" t="s">
        <v>184</v>
      </c>
      <c r="B73" t="s">
        <v>17</v>
      </c>
    </row>
    <row r="74" spans="1:2">
      <c r="A74" t="s">
        <v>184</v>
      </c>
      <c r="B74" t="s">
        <v>16</v>
      </c>
    </row>
    <row r="75" spans="1:2">
      <c r="A75" t="s">
        <v>184</v>
      </c>
      <c r="B75" t="s">
        <v>9</v>
      </c>
    </row>
    <row r="76" spans="1:2">
      <c r="A76" t="s">
        <v>184</v>
      </c>
      <c r="B76" t="s">
        <v>12</v>
      </c>
    </row>
    <row r="77" spans="1:2">
      <c r="A77" t="s">
        <v>184</v>
      </c>
      <c r="B77" t="s">
        <v>14</v>
      </c>
    </row>
    <row r="78" spans="1:2">
      <c r="A78" t="s">
        <v>184</v>
      </c>
      <c r="B78" t="s">
        <v>4</v>
      </c>
    </row>
    <row r="79" spans="1:2">
      <c r="A79" t="s">
        <v>184</v>
      </c>
      <c r="B79" t="s">
        <v>0</v>
      </c>
    </row>
    <row r="80" spans="1:2">
      <c r="A80" t="s">
        <v>184</v>
      </c>
      <c r="B80" t="s">
        <v>8</v>
      </c>
    </row>
    <row r="81" spans="1:2">
      <c r="A81" t="s">
        <v>184</v>
      </c>
      <c r="B81" t="s">
        <v>13</v>
      </c>
    </row>
    <row r="82" spans="1:2">
      <c r="A82" t="s">
        <v>184</v>
      </c>
      <c r="B82" t="s">
        <v>7</v>
      </c>
    </row>
    <row r="83" spans="1:2">
      <c r="A83" t="s">
        <v>184</v>
      </c>
      <c r="B83" t="s">
        <v>6</v>
      </c>
    </row>
    <row r="84" spans="1:2">
      <c r="A84" t="s">
        <v>184</v>
      </c>
      <c r="B84" t="s">
        <v>15</v>
      </c>
    </row>
    <row r="85" spans="1:2">
      <c r="A85" t="s">
        <v>111</v>
      </c>
      <c r="B85" t="s">
        <v>7</v>
      </c>
    </row>
    <row r="86" spans="1:2">
      <c r="A86" t="s">
        <v>111</v>
      </c>
      <c r="B86" t="s">
        <v>8</v>
      </c>
    </row>
    <row r="87" spans="1:2">
      <c r="A87" t="s">
        <v>111</v>
      </c>
      <c r="B87" t="s">
        <v>0</v>
      </c>
    </row>
    <row r="88" spans="1:2">
      <c r="A88" t="s">
        <v>111</v>
      </c>
      <c r="B88" t="s">
        <v>9</v>
      </c>
    </row>
    <row r="89" spans="1:2">
      <c r="A89" t="s">
        <v>111</v>
      </c>
      <c r="B89" t="s">
        <v>10</v>
      </c>
    </row>
    <row r="90" spans="1:2">
      <c r="A90" t="s">
        <v>112</v>
      </c>
      <c r="B90" t="s">
        <v>1</v>
      </c>
    </row>
    <row r="91" spans="1:2">
      <c r="A91" t="s">
        <v>112</v>
      </c>
      <c r="B91" t="s">
        <v>10</v>
      </c>
    </row>
    <row r="92" spans="1:2">
      <c r="A92" t="s">
        <v>112</v>
      </c>
      <c r="B92" t="s">
        <v>0</v>
      </c>
    </row>
    <row r="93" spans="1:2">
      <c r="A93" t="s">
        <v>112</v>
      </c>
      <c r="B93" t="s">
        <v>8</v>
      </c>
    </row>
    <row r="94" spans="1:2">
      <c r="A94" t="s">
        <v>112</v>
      </c>
      <c r="B94" t="s">
        <v>7</v>
      </c>
    </row>
    <row r="95" spans="1:2">
      <c r="A95" t="s">
        <v>112</v>
      </c>
      <c r="B95" t="s">
        <v>6</v>
      </c>
    </row>
    <row r="96" spans="1:2">
      <c r="A96" t="s">
        <v>113</v>
      </c>
      <c r="B96" t="s">
        <v>1</v>
      </c>
    </row>
    <row r="97" spans="1:2">
      <c r="A97" t="s">
        <v>113</v>
      </c>
      <c r="B97" t="s">
        <v>3</v>
      </c>
    </row>
    <row r="98" spans="1:2">
      <c r="A98" t="s">
        <v>113</v>
      </c>
      <c r="B98" t="s">
        <v>9</v>
      </c>
    </row>
    <row r="99" spans="1:2">
      <c r="A99" t="s">
        <v>113</v>
      </c>
      <c r="B99" t="s">
        <v>10</v>
      </c>
    </row>
    <row r="100" spans="1:2">
      <c r="A100" t="s">
        <v>113</v>
      </c>
      <c r="B100" t="s">
        <v>0</v>
      </c>
    </row>
    <row r="101" spans="1:2">
      <c r="A101" t="s">
        <v>113</v>
      </c>
      <c r="B101" t="s">
        <v>8</v>
      </c>
    </row>
    <row r="102" spans="1:2">
      <c r="A102" t="s">
        <v>113</v>
      </c>
      <c r="B102" t="s">
        <v>4</v>
      </c>
    </row>
    <row r="103" spans="1:2">
      <c r="A103" t="s">
        <v>114</v>
      </c>
      <c r="B103" t="s">
        <v>8</v>
      </c>
    </row>
    <row r="104" spans="1:2">
      <c r="A104" t="s">
        <v>114</v>
      </c>
      <c r="B104" t="s">
        <v>0</v>
      </c>
    </row>
    <row r="105" spans="1:2">
      <c r="A105" t="s">
        <v>114</v>
      </c>
      <c r="B105" t="s">
        <v>4</v>
      </c>
    </row>
    <row r="106" spans="1:2">
      <c r="A106" t="s">
        <v>114</v>
      </c>
      <c r="B106" t="s">
        <v>3</v>
      </c>
    </row>
    <row r="107" spans="1:2">
      <c r="A107" t="s">
        <v>114</v>
      </c>
      <c r="B107" t="s">
        <v>10</v>
      </c>
    </row>
    <row r="108" spans="1:2">
      <c r="A108" t="s">
        <v>114</v>
      </c>
      <c r="B108" t="s">
        <v>1</v>
      </c>
    </row>
    <row r="109" spans="1:2">
      <c r="A109" t="s">
        <v>59</v>
      </c>
      <c r="B109" t="s">
        <v>2</v>
      </c>
    </row>
    <row r="110" spans="1:2">
      <c r="A110" t="s">
        <v>59</v>
      </c>
      <c r="B110" t="s">
        <v>9</v>
      </c>
    </row>
    <row r="111" spans="1:2">
      <c r="A111" t="s">
        <v>59</v>
      </c>
      <c r="B111" t="s">
        <v>0</v>
      </c>
    </row>
    <row r="112" spans="1:2">
      <c r="A112" t="s">
        <v>59</v>
      </c>
      <c r="B112" t="s">
        <v>8</v>
      </c>
    </row>
    <row r="113" spans="1:2">
      <c r="A113" t="s">
        <v>59</v>
      </c>
      <c r="B113" t="s">
        <v>10</v>
      </c>
    </row>
    <row r="114" spans="1:2">
      <c r="A114" t="s">
        <v>185</v>
      </c>
      <c r="B114" t="s">
        <v>8</v>
      </c>
    </row>
    <row r="115" spans="1:2">
      <c r="A115" t="s">
        <v>185</v>
      </c>
      <c r="B115" t="s">
        <v>9</v>
      </c>
    </row>
    <row r="116" spans="1:2">
      <c r="A116" t="s">
        <v>185</v>
      </c>
      <c r="B116" t="s">
        <v>10</v>
      </c>
    </row>
    <row r="117" spans="1:2">
      <c r="A117" t="s">
        <v>174</v>
      </c>
      <c r="B117" t="s">
        <v>12</v>
      </c>
    </row>
    <row r="118" spans="1:2">
      <c r="A118" t="s">
        <v>174</v>
      </c>
      <c r="B118" t="s">
        <v>13</v>
      </c>
    </row>
    <row r="119" spans="1:2">
      <c r="A119" t="s">
        <v>174</v>
      </c>
      <c r="B119" t="s">
        <v>8</v>
      </c>
    </row>
    <row r="120" spans="1:2">
      <c r="A120" t="s">
        <v>174</v>
      </c>
      <c r="B120" t="s">
        <v>14</v>
      </c>
    </row>
    <row r="121" spans="1:2">
      <c r="A121" t="s">
        <v>174</v>
      </c>
      <c r="B121" t="s">
        <v>15</v>
      </c>
    </row>
    <row r="122" spans="1:2">
      <c r="A122" t="s">
        <v>174</v>
      </c>
      <c r="B122" t="s">
        <v>9</v>
      </c>
    </row>
    <row r="123" spans="1:2">
      <c r="A123" t="s">
        <v>174</v>
      </c>
      <c r="B123" t="s">
        <v>16</v>
      </c>
    </row>
    <row r="124" spans="1:2">
      <c r="A124" t="s">
        <v>174</v>
      </c>
      <c r="B124" t="s">
        <v>17</v>
      </c>
    </row>
    <row r="125" spans="1:2">
      <c r="A125" t="s">
        <v>174</v>
      </c>
      <c r="B125" t="s">
        <v>10</v>
      </c>
    </row>
    <row r="126" spans="1:2">
      <c r="A126" t="s">
        <v>63</v>
      </c>
      <c r="B126" t="s">
        <v>22</v>
      </c>
    </row>
    <row r="127" spans="1:2">
      <c r="A127" t="s">
        <v>63</v>
      </c>
      <c r="B127" t="s">
        <v>23</v>
      </c>
    </row>
    <row r="128" spans="1:2">
      <c r="A128" t="s">
        <v>63</v>
      </c>
      <c r="B128" t="s">
        <v>26</v>
      </c>
    </row>
    <row r="129" spans="1:2">
      <c r="A129" t="s">
        <v>63</v>
      </c>
      <c r="B129" t="s">
        <v>27</v>
      </c>
    </row>
    <row r="130" spans="1:2">
      <c r="A130" t="s">
        <v>63</v>
      </c>
      <c r="B130" t="s">
        <v>21</v>
      </c>
    </row>
    <row r="131" spans="1:2">
      <c r="A131" t="s">
        <v>63</v>
      </c>
      <c r="B131" t="s">
        <v>25</v>
      </c>
    </row>
    <row r="132" spans="1:2">
      <c r="A132" t="s">
        <v>63</v>
      </c>
      <c r="B132" t="s">
        <v>20</v>
      </c>
    </row>
    <row r="133" spans="1:2">
      <c r="A133" t="s">
        <v>63</v>
      </c>
      <c r="B133" t="s">
        <v>24</v>
      </c>
    </row>
    <row r="134" spans="1:2">
      <c r="A134" t="s">
        <v>63</v>
      </c>
      <c r="B134" t="s">
        <v>18</v>
      </c>
    </row>
    <row r="135" spans="1:2">
      <c r="A135" t="s">
        <v>63</v>
      </c>
      <c r="B135" t="s">
        <v>1</v>
      </c>
    </row>
    <row r="136" spans="1:2">
      <c r="A136" t="s">
        <v>63</v>
      </c>
      <c r="B136" t="s">
        <v>10</v>
      </c>
    </row>
    <row r="137" spans="1:2">
      <c r="A137" t="s">
        <v>63</v>
      </c>
      <c r="B137" t="s">
        <v>19</v>
      </c>
    </row>
    <row r="138" spans="1:2">
      <c r="A138" t="s">
        <v>63</v>
      </c>
      <c r="B138" t="s">
        <v>0</v>
      </c>
    </row>
    <row r="139" spans="1:2">
      <c r="A139" t="s">
        <v>63</v>
      </c>
      <c r="B139" t="s">
        <v>8</v>
      </c>
    </row>
    <row r="140" spans="1:2">
      <c r="A140" t="s">
        <v>63</v>
      </c>
      <c r="B140" t="s">
        <v>6</v>
      </c>
    </row>
    <row r="141" spans="1:2">
      <c r="A141" t="s">
        <v>115</v>
      </c>
      <c r="B141" t="s">
        <v>25</v>
      </c>
    </row>
    <row r="142" spans="1:2">
      <c r="A142" t="s">
        <v>115</v>
      </c>
      <c r="B142" t="s">
        <v>20</v>
      </c>
    </row>
    <row r="143" spans="1:2">
      <c r="A143" t="s">
        <v>115</v>
      </c>
      <c r="B143" t="s">
        <v>18</v>
      </c>
    </row>
    <row r="144" spans="1:2">
      <c r="A144" t="s">
        <v>115</v>
      </c>
      <c r="B144" t="s">
        <v>10</v>
      </c>
    </row>
    <row r="145" spans="1:2">
      <c r="A145" t="s">
        <v>115</v>
      </c>
      <c r="B145" t="s">
        <v>19</v>
      </c>
    </row>
    <row r="146" spans="1:2">
      <c r="A146" t="s">
        <v>115</v>
      </c>
      <c r="B146" t="s">
        <v>0</v>
      </c>
    </row>
    <row r="147" spans="1:2">
      <c r="A147" t="s">
        <v>115</v>
      </c>
      <c r="B147" t="s">
        <v>8</v>
      </c>
    </row>
    <row r="148" spans="1:2">
      <c r="A148" t="s">
        <v>115</v>
      </c>
      <c r="B148" t="s">
        <v>6</v>
      </c>
    </row>
    <row r="149" spans="1:2">
      <c r="A149" t="s">
        <v>115</v>
      </c>
      <c r="B149" t="s">
        <v>9</v>
      </c>
    </row>
    <row r="150" spans="1:2">
      <c r="A150" t="s">
        <v>64</v>
      </c>
      <c r="B150" t="s">
        <v>19</v>
      </c>
    </row>
    <row r="151" spans="1:2">
      <c r="A151" t="s">
        <v>64</v>
      </c>
      <c r="B151" t="s">
        <v>25</v>
      </c>
    </row>
    <row r="152" spans="1:2">
      <c r="A152" t="s">
        <v>65</v>
      </c>
      <c r="B152" t="s">
        <v>19</v>
      </c>
    </row>
    <row r="153" spans="1:2">
      <c r="A153" t="s">
        <v>65</v>
      </c>
      <c r="B153" t="s">
        <v>26</v>
      </c>
    </row>
    <row r="154" spans="1:2">
      <c r="A154" t="s">
        <v>65</v>
      </c>
      <c r="B154" t="s">
        <v>25</v>
      </c>
    </row>
    <row r="155" spans="1:2">
      <c r="A155" t="s">
        <v>65</v>
      </c>
      <c r="B155" t="s">
        <v>24</v>
      </c>
    </row>
    <row r="156" spans="1:2">
      <c r="A156" t="s">
        <v>65</v>
      </c>
      <c r="B156" t="s">
        <v>23</v>
      </c>
    </row>
    <row r="157" spans="1:2">
      <c r="A157" t="s">
        <v>65</v>
      </c>
      <c r="B157" t="s">
        <v>22</v>
      </c>
    </row>
    <row r="158" spans="1:2">
      <c r="A158" t="s">
        <v>65</v>
      </c>
      <c r="B158" t="s">
        <v>27</v>
      </c>
    </row>
    <row r="159" spans="1:2">
      <c r="A159" t="s">
        <v>65</v>
      </c>
      <c r="B159" t="s">
        <v>21</v>
      </c>
    </row>
    <row r="160" spans="1:2">
      <c r="A160" t="s">
        <v>65</v>
      </c>
      <c r="B160" t="s">
        <v>20</v>
      </c>
    </row>
    <row r="161" spans="1:2">
      <c r="A161" t="s">
        <v>65</v>
      </c>
      <c r="B161" t="s">
        <v>18</v>
      </c>
    </row>
    <row r="162" spans="1:2">
      <c r="A162" t="s">
        <v>65</v>
      </c>
      <c r="B162" t="s">
        <v>9</v>
      </c>
    </row>
    <row r="163" spans="1:2">
      <c r="A163" t="s">
        <v>65</v>
      </c>
      <c r="B163" t="s">
        <v>11</v>
      </c>
    </row>
    <row r="164" spans="1:2">
      <c r="A164" t="s">
        <v>65</v>
      </c>
      <c r="B164" t="s">
        <v>2</v>
      </c>
    </row>
    <row r="165" spans="1:2">
      <c r="A165" t="s">
        <v>65</v>
      </c>
      <c r="B165" t="s">
        <v>10</v>
      </c>
    </row>
    <row r="166" spans="1:2">
      <c r="A166" t="s">
        <v>65</v>
      </c>
      <c r="B166" t="s">
        <v>16</v>
      </c>
    </row>
    <row r="167" spans="1:2">
      <c r="A167" t="s">
        <v>65</v>
      </c>
      <c r="B167" t="s">
        <v>14</v>
      </c>
    </row>
    <row r="168" spans="1:2">
      <c r="A168" t="s">
        <v>65</v>
      </c>
      <c r="B168" t="s">
        <v>0</v>
      </c>
    </row>
    <row r="169" spans="1:2">
      <c r="A169" t="s">
        <v>65</v>
      </c>
      <c r="B169" t="s">
        <v>8</v>
      </c>
    </row>
    <row r="170" spans="1:2">
      <c r="A170" t="s">
        <v>65</v>
      </c>
      <c r="B170" t="s">
        <v>12</v>
      </c>
    </row>
    <row r="171" spans="1:2">
      <c r="A171" t="s">
        <v>65</v>
      </c>
      <c r="B171" t="s">
        <v>6</v>
      </c>
    </row>
    <row r="172" spans="1:2">
      <c r="A172" t="s">
        <v>65</v>
      </c>
      <c r="B172" t="s">
        <v>1</v>
      </c>
    </row>
    <row r="173" spans="1:2">
      <c r="A173" t="s">
        <v>66</v>
      </c>
      <c r="B173" t="s">
        <v>18</v>
      </c>
    </row>
    <row r="174" spans="1:2">
      <c r="A174" t="s">
        <v>66</v>
      </c>
      <c r="B174" t="s">
        <v>19</v>
      </c>
    </row>
    <row r="175" spans="1:2">
      <c r="A175" t="s">
        <v>66</v>
      </c>
      <c r="B175" t="s">
        <v>20</v>
      </c>
    </row>
    <row r="176" spans="1:2">
      <c r="A176" t="s">
        <v>66</v>
      </c>
      <c r="B176" t="s">
        <v>25</v>
      </c>
    </row>
    <row r="177" spans="1:2">
      <c r="A177" t="s">
        <v>67</v>
      </c>
      <c r="B177" t="s">
        <v>20</v>
      </c>
    </row>
    <row r="178" spans="1:2">
      <c r="A178" t="s">
        <v>67</v>
      </c>
      <c r="B178" t="s">
        <v>25</v>
      </c>
    </row>
    <row r="179" spans="1:2">
      <c r="A179" t="s">
        <v>67</v>
      </c>
      <c r="B179" t="s">
        <v>18</v>
      </c>
    </row>
    <row r="180" spans="1:2">
      <c r="A180" t="s">
        <v>67</v>
      </c>
      <c r="B180" t="s">
        <v>19</v>
      </c>
    </row>
    <row r="181" spans="1:2">
      <c r="A181" t="s">
        <v>172</v>
      </c>
      <c r="B181" t="s">
        <v>20</v>
      </c>
    </row>
    <row r="182" spans="1:2">
      <c r="A182" t="s">
        <v>172</v>
      </c>
      <c r="B182" t="s">
        <v>21</v>
      </c>
    </row>
    <row r="183" spans="1:2">
      <c r="A183" t="s">
        <v>172</v>
      </c>
      <c r="B183" t="s">
        <v>18</v>
      </c>
    </row>
    <row r="184" spans="1:2">
      <c r="A184" t="s">
        <v>172</v>
      </c>
      <c r="B184" t="s">
        <v>19</v>
      </c>
    </row>
    <row r="185" spans="1:2">
      <c r="A185" t="s">
        <v>172</v>
      </c>
      <c r="B185" t="s">
        <v>25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697A-7E28-4FA3-A500-54470608DF1E}">
  <dimension ref="A2:B19"/>
  <sheetViews>
    <sheetView tabSelected="1" workbookViewId="0">
      <selection activeCell="D18" sqref="D18"/>
    </sheetView>
  </sheetViews>
  <sheetFormatPr defaultRowHeight="14.5"/>
  <cols>
    <col min="1" max="1" width="50.54296875" style="22" bestFit="1" customWidth="1"/>
    <col min="2" max="16384" width="8.7265625" style="19"/>
  </cols>
  <sheetData>
    <row r="2" spans="1:2" ht="31.5">
      <c r="A2" s="17" t="s">
        <v>156</v>
      </c>
      <c r="B2" s="18">
        <f>COUNTA(all_cases[TestCase])</f>
        <v>66</v>
      </c>
    </row>
    <row r="3" spans="1:2" ht="23.5">
      <c r="A3" s="20" t="s">
        <v>152</v>
      </c>
      <c r="B3" s="18">
        <f ca="1">COUNTIF(INDIRECT("'Coverage by Case'!C2:C"&amp;COUNTA(all_cases[TestCase])+1),"")</f>
        <v>2</v>
      </c>
    </row>
    <row r="5" spans="1:2" ht="31.5">
      <c r="A5" s="17" t="s">
        <v>155</v>
      </c>
      <c r="B5" s="18">
        <f>COUNTA(_xlfn.UNIQUE(results_coverage[Scenario]))</f>
        <v>28</v>
      </c>
    </row>
    <row r="6" spans="1:2">
      <c r="A6" s="21" t="s">
        <v>149</v>
      </c>
      <c r="B6" s="16">
        <f>COUNTIF('Coverage by Scenario'!A:A,"\features\data_products\*")</f>
        <v>8</v>
      </c>
    </row>
    <row r="7" spans="1:2">
      <c r="A7" s="21" t="s">
        <v>150</v>
      </c>
      <c r="B7" s="16">
        <f>COUNTIF('Coverage by Scenario'!A:A,"\features\energy_calculation\*")</f>
        <v>13</v>
      </c>
    </row>
    <row r="8" spans="1:2">
      <c r="A8" s="21" t="s">
        <v>151</v>
      </c>
      <c r="B8" s="16">
        <f>COUNTIF('Coverage by Scenario'!A:A,"\features\wholesale_calculation\*")</f>
        <v>7</v>
      </c>
    </row>
    <row r="10" spans="1:2" ht="31.5">
      <c r="A10" s="17" t="s">
        <v>154</v>
      </c>
      <c r="B10" s="18">
        <f>COUNTA(all_results[Field])+COUNTA(all_views[FileName])</f>
        <v>59</v>
      </c>
    </row>
    <row r="11" spans="1:2">
      <c r="A11" s="21" t="str" cm="1">
        <f t="array" ref="A11:A16">_xlfn.VSTACK(_xlfn.UNIQUE(all_results[Class]),_xlfn.UNIQUE(all_views[Path]))</f>
        <v>energy_calculation</v>
      </c>
      <c r="B11" s="16">
        <f>COUNTIF(all_results[Class],A11)+COUNTIF(all_views[Path],A11)</f>
        <v>17</v>
      </c>
    </row>
    <row r="12" spans="1:2">
      <c r="A12" s="21" t="str">
        <v>wholesale_calculation</v>
      </c>
      <c r="B12" s="16">
        <f>COUNTIF(all_results[Class],A12)+COUNTIF(all_views[Path],A12)</f>
        <v>14</v>
      </c>
    </row>
    <row r="13" spans="1:2">
      <c r="A13" s="21" t="str">
        <v>wholesale_basis_data</v>
      </c>
      <c r="B13" s="16">
        <f>COUNTIF(all_results[Class],A13)+COUNTIF(all_views[Path],A13)</f>
        <v>6</v>
      </c>
    </row>
    <row r="14" spans="1:2">
      <c r="A14" s="21" t="str">
        <v>wholesale_results</v>
      </c>
      <c r="B14" s="16">
        <f>COUNTIF(all_results[Class],A14)+COUNTIF(all_views[Path],A14)</f>
        <v>8</v>
      </c>
    </row>
    <row r="15" spans="1:2">
      <c r="A15" s="21" t="str">
        <v>wholesale_sap</v>
      </c>
      <c r="B15" s="16">
        <f>COUNTIF(all_results[Class],A15)+COUNTIF(all_views[Path],A15)</f>
        <v>3</v>
      </c>
    </row>
    <row r="16" spans="1:2">
      <c r="A16" s="21" t="str">
        <v>wholesale_settlement_reports</v>
      </c>
      <c r="B16" s="16">
        <f>COUNTIF(all_results[Class],A16)+COUNTIF(all_views[Path],A16)</f>
        <v>11</v>
      </c>
    </row>
    <row r="17" spans="1:2">
      <c r="A17" s="21"/>
      <c r="B17" s="16"/>
    </row>
    <row r="18" spans="1:2">
      <c r="A18" s="21"/>
      <c r="B18" s="16"/>
    </row>
    <row r="19" spans="1:2" ht="23.5">
      <c r="A19" s="20" t="s">
        <v>153</v>
      </c>
      <c r="B19" s="18">
        <f ca="1">COUNTIF(INDIRECT("'Coverage by Result'!C3:C"&amp;COUNTA('Coverage by Result'!A:A)+1),"")</f>
        <v>4</v>
      </c>
    </row>
  </sheetData>
  <conditionalFormatting sqref="B3 B19">
    <cfRule type="cellIs" dxfId="12" priority="1" operator="greaterThan">
      <formula>0</formula>
    </cfRule>
    <cfRule type="cellIs" dxfId="11" priority="3" operator="equal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3863-6465-419C-B876-4866EE67938E}">
  <dimension ref="A1:F136"/>
  <sheetViews>
    <sheetView zoomScale="85" zoomScaleNormal="85" workbookViewId="0">
      <selection activeCell="C29" sqref="C29"/>
    </sheetView>
  </sheetViews>
  <sheetFormatPr defaultColWidth="9.1796875" defaultRowHeight="14.5"/>
  <cols>
    <col min="1" max="1" width="54.26953125" style="1" bestFit="1" customWidth="1"/>
    <col min="2" max="2" width="106.7265625" style="11" bestFit="1" customWidth="1"/>
    <col min="3" max="3" width="85.7265625" style="1" bestFit="1" customWidth="1"/>
    <col min="4" max="4" width="97.1796875" style="1" bestFit="1" customWidth="1"/>
    <col min="5" max="5" width="74" style="1" bestFit="1" customWidth="1"/>
    <col min="6" max="6" width="68.6328125" style="1" bestFit="1" customWidth="1"/>
    <col min="7" max="16384" width="9.1796875" style="1"/>
  </cols>
  <sheetData>
    <row r="1" spans="1:6" s="2" customFormat="1" ht="23.5">
      <c r="A1" s="4" t="s">
        <v>68</v>
      </c>
      <c r="B1" s="4" t="s">
        <v>32</v>
      </c>
      <c r="C1" s="4" t="s">
        <v>91</v>
      </c>
      <c r="D1" s="4" t="s">
        <v>92</v>
      </c>
      <c r="E1" s="4" t="s">
        <v>93</v>
      </c>
      <c r="F1" s="4" t="s">
        <v>116</v>
      </c>
    </row>
    <row r="2" spans="1:6">
      <c r="A2" s="1" t="str" cm="1">
        <f t="array" ref="A2:A67">all_cases[Path]</f>
        <v>Cases.CalculationTests</v>
      </c>
      <c r="B2" s="11" t="str" cm="1">
        <f t="array" ref="B2:B67">all_cases[TestCase]</f>
        <v>Typical_energy_scenario</v>
      </c>
      <c r="C2" s="1" t="str" cm="1">
        <f t="array" ref="C2">IFERROR(TRANSPOSE(_xlfn._xlws.FILTER(case_coverage[Scenario],case_coverage[CaseCoverage]=B2)),"")</f>
        <v>\features\energy_calculation\given_minimal_standard_energy_scenario</v>
      </c>
    </row>
    <row r="3" spans="1:6" ht="29">
      <c r="A3" s="1" t="str">
        <v>Cases.CalculationTests</v>
      </c>
      <c r="B3" s="11" t="str">
        <v>Typical_wholesale_scenario</v>
      </c>
      <c r="C3" s="1" t="str" cm="1">
        <f t="array" ref="C3:D3">IFERROR(TRANSPOSE(_xlfn._xlws.FILTER(case_coverage[Scenario],case_coverage[CaseCoverage]=B3)),"")</f>
        <v>\features\data_products\wholesale_settlement_reports\given_standard_scenario_for_settlement_report_views</v>
      </c>
      <c r="D3" s="1" t="str">
        <v>\features\wholesale_calculation\given_minimal_standard_wholesale_scenario</v>
      </c>
    </row>
    <row r="4" spans="1:6">
      <c r="A4" s="1" t="str">
        <v>Cases.CalculationTests</v>
      </c>
      <c r="B4" s="11" t="str">
        <v>Calculation_results_are_hourly_when_calculation_period_is_before_result_resolution_change</v>
      </c>
      <c r="C4" s="1" t="str" cm="1">
        <f t="array" ref="C4">IFERROR(TRANSPOSE(_xlfn._xlws.FILTER(case_coverage[Scenario],case_coverage[CaseCoverage]=B4)),"")</f>
        <v>\features\energy_calculation\given_calculation_period_before_quarterly_resolution_transition_datetime</v>
      </c>
    </row>
    <row r="5" spans="1:6">
      <c r="A5" s="1" t="str">
        <v>Cases.CalculationTests</v>
      </c>
      <c r="B5" s="11" t="str">
        <v>Calculation_input_data_includes_other_ga</v>
      </c>
      <c r="C5" s="1" t="str" cm="1">
        <f t="array" ref="C5">IFERROR(TRANSPOSE(_xlfn._xlws.FILTER(case_coverage[Scenario],case_coverage[CaseCoverage]=B5)),"")</f>
        <v>\features\energy_calculation\given_minimal_standard_energy_scenario</v>
      </c>
    </row>
    <row r="6" spans="1:6">
      <c r="A6" s="1" t="str">
        <v>Cases.CalculationTests.ExchangeCases</v>
      </c>
      <c r="B6" s="11" t="str">
        <v>Exchange_MP_where_from_and_to_is_the_same_grid_area</v>
      </c>
      <c r="C6" s="1" t="str" cm="1">
        <f t="array" ref="C6">IFERROR(TRANSPOSE(_xlfn._xlws.FILTER(case_coverage[Scenario],case_coverage[CaseCoverage]=B6)),"")</f>
        <v>\features\energy_calculation\given_exchange_to_and_from_is_same_ga</v>
      </c>
    </row>
    <row r="7" spans="1:6">
      <c r="A7" s="1" t="str">
        <v>Cases.CalculationTests.ExchangeCases</v>
      </c>
      <c r="B7" s="11" t="str">
        <v>Exchange_between_two_ga_where_exchange_MP_is_in_neither_ga</v>
      </c>
      <c r="C7" s="1" t="str" cm="1">
        <f t="array" ref="C7">IFERROR(TRANSPOSE(_xlfn._xlws.FILTER(case_coverage[Scenario],case_coverage[CaseCoverage]=B7)),"")</f>
        <v>\features\energy_calculation\given_exchange_between_two_other_ga</v>
      </c>
    </row>
    <row r="8" spans="1:6">
      <c r="A8" s="1" t="str">
        <v>Cases.CalculationTests.MeteringPointMasterDataUpdates</v>
      </c>
      <c r="B8" s="11" t="str">
        <v>MP_is_starts_up_in_calculation_period</v>
      </c>
      <c r="C8" s="1" t="str" cm="1">
        <f t="array" ref="C8">IFERROR(TRANSPOSE(_xlfn._xlws.FILTER(case_coverage[Scenario],case_coverage[CaseCoverage]=B8)),"")</f>
        <v>\features\energy_calculation\given_mp_starts_or_stops</v>
      </c>
    </row>
    <row r="9" spans="1:6">
      <c r="A9" s="1" t="str">
        <v>Cases.CalculationTests.MeteringPointMasterDataUpdates</v>
      </c>
      <c r="B9" s="11" t="str">
        <v>MP_is_shut_down_in_calculation_period</v>
      </c>
      <c r="C9" s="1" t="str" cm="1">
        <f t="array" ref="C9">IFERROR(TRANSPOSE(_xlfn._xlws.FILTER(case_coverage[Scenario],case_coverage[CaseCoverage]=B9)),"")</f>
        <v>\features\energy_calculation\given_mp_starts_or_stops</v>
      </c>
    </row>
    <row r="10" spans="1:6">
      <c r="A10" s="1" t="str">
        <v>Cases.CalculationTests.MeteringPointMasterDataUpdates</v>
      </c>
      <c r="B10" s="11" t="str">
        <v>Balance_Responsible_change_on_Grid_Loss_MP</v>
      </c>
      <c r="C10" s="1" t="str" cm="1">
        <f t="array" ref="C10:D10">IFERROR(TRANSPOSE(_xlfn._xlws.FILTER(case_coverage[Scenario],case_coverage[CaseCoverage]=B10)),"")</f>
        <v>\features\energy_calculation\given_es_and_brp_and_res_change</v>
      </c>
      <c r="D10" s="1" t="str">
        <v>\features\wholesale_calculation\given_es_and_brp_and_res_change</v>
      </c>
    </row>
    <row r="11" spans="1:6">
      <c r="A11" s="1" t="str">
        <v>Cases.CalculationTests.MeteringPointMasterDataUpdates</v>
      </c>
      <c r="B11" s="11" t="str">
        <v>Balance_Responsible_change_on_System_Correction_MP</v>
      </c>
      <c r="C11" s="1" t="str" cm="1">
        <f t="array" ref="C11:D11">IFERROR(TRANSPOSE(_xlfn._xlws.FILTER(case_coverage[Scenario],case_coverage[CaseCoverage]=B11)),"")</f>
        <v>\features\energy_calculation\given_es_and_brp_and_res_change</v>
      </c>
      <c r="D11" s="1" t="str">
        <v>\features\wholesale_calculation\given_es_and_brp_and_res_change</v>
      </c>
    </row>
    <row r="12" spans="1:6">
      <c r="A12" s="1" t="str">
        <v>Cases.CalculationTests.MeteringPointMasterDataUpdates</v>
      </c>
      <c r="B12" s="11" t="str">
        <v>Energy_Supplier_change_on_Grid_Loss_MP</v>
      </c>
      <c r="C12" s="1" t="str" cm="1">
        <f t="array" ref="C12:D12">IFERROR(TRANSPOSE(_xlfn._xlws.FILTER(case_coverage[Scenario],case_coverage[CaseCoverage]=B12)),"")</f>
        <v>\features\energy_calculation\given_es_and_brp_and_res_change</v>
      </c>
      <c r="D12" s="1" t="str">
        <v>\features\wholesale_calculation\given_es_and_brp_and_res_change</v>
      </c>
    </row>
    <row r="13" spans="1:6">
      <c r="A13" s="1" t="str">
        <v>Cases.CalculationTests.MeteringPointMasterDataUpdates</v>
      </c>
      <c r="B13" s="11" t="str">
        <v>Change_of_energy_supplier_on_an_MP</v>
      </c>
      <c r="C13" s="1" t="str" cm="1">
        <f t="array" ref="C13:D13">IFERROR(TRANSPOSE(_xlfn._xlws.FILTER(case_coverage[Scenario],case_coverage[CaseCoverage]=B13)),"")</f>
        <v>\features\energy_calculation\given_es_and_brp_and_res_change</v>
      </c>
      <c r="D13" s="1" t="str">
        <v>\features\wholesale_calculation\given_es_and_brp_and_res_change</v>
      </c>
    </row>
    <row r="14" spans="1:6">
      <c r="A14" s="1" t="str">
        <v>Cases.CalculationTests.MeteringPointMasterDataUpdates</v>
      </c>
      <c r="B14" s="11" t="str">
        <v>Change_of_balance_responsible_on_an_MP</v>
      </c>
      <c r="C14" s="1" t="str" cm="1">
        <f t="array" ref="C14:D14">IFERROR(TRANSPOSE(_xlfn._xlws.FILTER(case_coverage[Scenario],case_coverage[CaseCoverage]=B14)),"")</f>
        <v>\features\energy_calculation\given_es_and_brp_and_res_change</v>
      </c>
      <c r="D14" s="1" t="str">
        <v>\features\wholesale_calculation\given_es_and_brp_and_res_change</v>
      </c>
    </row>
    <row r="15" spans="1:6">
      <c r="A15" s="1" t="str">
        <v>Cases.CalculationTests.MeteringPointMasterDataUpdates</v>
      </c>
      <c r="B15" s="11" t="str">
        <v>Change_of_resolution_on_an_MP</v>
      </c>
      <c r="C15" s="1" t="str" cm="1">
        <f t="array" ref="C15:E15">IFERROR(TRANSPOSE(_xlfn._xlws.FILTER(case_coverage[Scenario],case_coverage[CaseCoverage]=B15)),"")</f>
        <v>\features\energy_calculation\given_es_and_brp_and_res_change</v>
      </c>
      <c r="D15" s="1" t="str">
        <v>\features\energy_calculation\given_period_is_two_days_with_settlement_change</v>
      </c>
      <c r="E15" s="1" t="str">
        <v>\features\wholesale_calculation\given_es_and_brp_and_res_change</v>
      </c>
    </row>
    <row r="16" spans="1:6">
      <c r="A16" s="1" t="str">
        <v>Cases.CalculationTests.MeteringPointMasterDataUpdates</v>
      </c>
      <c r="B16" s="11" t="str">
        <v>Change_of_settlement_method_on_an_MP</v>
      </c>
      <c r="C16" s="1" t="str" cm="1">
        <f t="array" ref="C16">IFERROR(TRANSPOSE(_xlfn._xlws.FILTER(case_coverage[Scenario],case_coverage[CaseCoverage]=B16)),"")</f>
        <v>\features\energy_calculation\given_period_is_two_days_with_settlement_change</v>
      </c>
    </row>
    <row r="17" spans="1:6">
      <c r="A17" s="1" t="str">
        <v>Cases.CalculationTests.MeteringPointMasterDataUpdates</v>
      </c>
      <c r="B17" s="11" t="str">
        <v>Energy_Supplier_change_on_System_Correction_MP</v>
      </c>
      <c r="C17" s="1" t="str" cm="1">
        <f t="array" ref="C17:D17">IFERROR(TRANSPOSE(_xlfn._xlws.FILTER(case_coverage[Scenario],case_coverage[CaseCoverage]=B17)),"")</f>
        <v>\features\energy_calculation\given_es_and_brp_and_res_change</v>
      </c>
      <c r="D17" s="1" t="str">
        <v>\features\wholesale_calculation\given_es_and_brp_and_res_change</v>
      </c>
    </row>
    <row r="18" spans="1:6">
      <c r="A18" s="1" t="str">
        <v>Cases.CalculationTests.MultipleGridAreasInCalculations</v>
      </c>
      <c r="B18" s="11" t="str">
        <v>Calculation_includes_2_out_of_3_MP_grid_areas_in_input_data</v>
      </c>
      <c r="C18" s="1" t="str" cm="1">
        <f t="array" ref="C18">IFERROR(TRANSPOSE(_xlfn._xlws.FILTER(case_coverage[Scenario],case_coverage[CaseCoverage]=B18)),"")</f>
        <v>\features\wholesale_calculation\given_calculation_covers_multiple_ga</v>
      </c>
    </row>
    <row r="19" spans="1:6">
      <c r="A19" s="1" t="str">
        <v>Cases.CalculationTests.MultipleGridAreasInCalculations</v>
      </c>
      <c r="B19" s="11" t="str">
        <v>Calculation_covers_multiple_grid_areas</v>
      </c>
      <c r="C19" s="1" t="str" cm="1">
        <f t="array" ref="C19">IFERROR(TRANSPOSE(_xlfn._xlws.FILTER(case_coverage[Scenario],case_coverage[CaseCoverage]=B19)),"")</f>
        <v>\features\wholesale_calculation\given_calculation_covers_multiple_ga</v>
      </c>
    </row>
    <row r="20" spans="1:6">
      <c r="A20" s="1" t="str">
        <v>Cases.CalculationTests.PriceElementUpdates</v>
      </c>
      <c r="B20" s="11" t="str">
        <v>Extra_subscriptions_are_added_to_MP_in_calculation_period</v>
      </c>
      <c r="C20" s="1" t="str" cm="1">
        <f t="array" ref="C20">IFERROR(TRANSPOSE(_xlfn._xlws.FILTER(case_coverage[Scenario],case_coverage[CaseCoverage]=B20)),"")</f>
        <v>\features\wholesale_calculation\given_extra_fees_or_subscriptions_are_added</v>
      </c>
    </row>
    <row r="21" spans="1:6">
      <c r="A21" s="1" t="str">
        <v>Cases.CalculationTests.PriceElementUpdates</v>
      </c>
      <c r="B21" s="11" t="str">
        <v>Extra_fees_are_added_to_MP_in_calculation_period</v>
      </c>
      <c r="C21" s="1" t="str" cm="1">
        <f t="array" ref="C21">IFERROR(TRANSPOSE(_xlfn._xlws.FILTER(case_coverage[Scenario],case_coverage[CaseCoverage]=B21)),"")</f>
        <v>\features\wholesale_calculation\given_extra_fees_or_subscriptions_are_added</v>
      </c>
    </row>
    <row r="22" spans="1:6">
      <c r="A22" s="1" t="str">
        <v>Cases.CalculationTests.PriceElementsAndMPPeriods</v>
      </c>
      <c r="B22" s="11" t="str">
        <v>No_price_points_for_active_price_elements_in_the_calculation_period</v>
      </c>
      <c r="C22" s="1" t="str" cm="1">
        <f t="array" ref="C22">IFERROR(TRANSPOSE(_xlfn._xlws.FILTER(case_coverage[Scenario],case_coverage[CaseCoverage]=B22)),"")</f>
        <v>\features\wholesale_calculation\given_no_active_price_points_for_price_elements</v>
      </c>
    </row>
    <row r="23" spans="1:6">
      <c r="A23" s="1" t="str">
        <v>Cases.CalculationTests.PriceElementsAndMPPeriods</v>
      </c>
      <c r="B23" s="11" t="str">
        <v>Price_element_to_date_inside_calculation_period</v>
      </c>
      <c r="C23" s="1" t="str" cm="1">
        <f t="array" ref="C23">IFERROR(TRANSPOSE(_xlfn._xlws.FILTER(case_coverage[Scenario],case_coverage[CaseCoverage]=B23)),"")</f>
        <v>\features\wholesale_calculation\given_price_elements_starts_or_stops</v>
      </c>
    </row>
    <row r="24" spans="1:6">
      <c r="A24" s="1" t="str">
        <v>Cases.CalculationTests.PriceElementsAndMPPeriods</v>
      </c>
      <c r="B24" s="11" t="str">
        <v>Price_element_from_date_inside_calculation_period</v>
      </c>
      <c r="C24" s="1" t="str" cm="1">
        <f t="array" ref="C24">IFERROR(TRANSPOSE(_xlfn._xlws.FILTER(case_coverage[Scenario],case_coverage[CaseCoverage]=B24)),"")</f>
        <v>\features\wholesale_calculation\given_price_elements_starts_or_stops</v>
      </c>
    </row>
    <row r="25" spans="1:6">
      <c r="A25" s="1" t="str">
        <v>Cases.CalculationTests.UnusualGridAreaSetups</v>
      </c>
      <c r="B25" s="11" t="str">
        <v>Grid_area_with_only_non_profiled_MP</v>
      </c>
      <c r="C25" s="1" t="str" cm="1">
        <f t="array" ref="C25">IFERROR(TRANSPOSE(_xlfn._xlws.FILTER(case_coverage[Scenario],case_coverage[CaseCoverage]=B25)),"")</f>
        <v>\features\energy_calculation\given_only_nonprofiled_in_ga</v>
      </c>
    </row>
    <row r="26" spans="1:6">
      <c r="A26" s="1" t="str">
        <v>Cases.CalculationTests.UnusualGridAreaSetups</v>
      </c>
      <c r="B26" s="11" t="str">
        <v>Grid_area_with_only_production_MP</v>
      </c>
      <c r="C26" s="1" t="str" cm="1">
        <f t="array" ref="C26">IFERROR(TRANSPOSE(_xlfn._xlws.FILTER(case_coverage[Scenario],case_coverage[CaseCoverage]=B26)),"")</f>
        <v>\features\energy_calculation\given_only_production_in_ga</v>
      </c>
    </row>
    <row r="27" spans="1:6">
      <c r="A27" s="1" t="str">
        <v>Cases.CalculationTests.UnusualGridAreaSetups</v>
      </c>
      <c r="B27" s="11" t="str">
        <v>Grid_area_with_only_exchange_MP</v>
      </c>
      <c r="C27" s="1" t="str" cm="1">
        <f t="array" ref="C27">IFERROR(TRANSPOSE(_xlfn._xlws.FILTER(case_coverage[Scenario],case_coverage[CaseCoverage]=B27)),"")</f>
        <v>\features\energy_calculation\given_only_exchange_mp_in_ga</v>
      </c>
    </row>
    <row r="28" spans="1:6">
      <c r="A28" s="1" t="str">
        <v>Cases.CalculationTests.UnusualGridAreaSetups</v>
      </c>
      <c r="B28" s="11" t="str">
        <v>Energy_Supplier_only_has_Grid_Loss_MP_or_System_Correction_MP</v>
      </c>
      <c r="C28" s="1" t="str" cm="1">
        <f t="array" ref="C28:F28">IFERROR(TRANSPOSE(_xlfn._xlws.FILTER(case_coverage[Scenario],case_coverage[CaseCoverage]=B28)),"")</f>
        <v>\features\energy_calculation\given_mp_starts_or_stops</v>
      </c>
      <c r="D28" s="1" t="str">
        <v>\features\energy_calculation\given_only_exchange_mp_in_ga</v>
      </c>
      <c r="E28" s="1" t="str">
        <v>\features\energy_calculation\given_only_nonprofiled_in_ga</v>
      </c>
      <c r="F28" s="1" t="str">
        <v>\features\energy_calculation\given_only_production_in_ga</v>
      </c>
    </row>
    <row r="29" spans="1:6">
      <c r="A29" s="1" t="str">
        <v>Cases.CalculationTests.WithDrawalTests</v>
      </c>
      <c r="B29" s="11" t="str">
        <v>WithDrawal_when_time_series_removed_which_were_previously_withdrawn</v>
      </c>
      <c r="C29" s="1" t="str" cm="1">
        <f t="array" ref="C29">IFERROR(TRANSPOSE(_xlfn._xlws.FILTER(case_coverage[Scenario],case_coverage[CaseCoverage]=B29)),"")</f>
        <v>\features\energy_calculation\given_energy_withdrawal_scenario</v>
      </c>
    </row>
    <row r="30" spans="1:6">
      <c r="A30" s="1" t="str">
        <v>Cases.CalculationTests.WithDrawalTests</v>
      </c>
      <c r="B30" s="11" t="str">
        <v>WithDrawal_when_new_calculation_period_before_quarterly_transition</v>
      </c>
      <c r="C30" s="1" t="str" cm="1">
        <f t="array" ref="C30">IFERROR(TRANSPOSE(_xlfn._xlws.FILTER(case_coverage[Scenario],case_coverage[CaseCoverage]=B30)),"")</f>
        <v>\features\energy_calculation\given_withdrawal_before_quarterly_resolution_transition_datetime</v>
      </c>
    </row>
    <row r="31" spans="1:6">
      <c r="A31" s="1" t="str">
        <v>Cases.CalculationTests.WithDrawalTests</v>
      </c>
      <c r="B31" s="11" t="str">
        <v>WithDrawal_when_new_calculation_period_only_partially_covers_previous_calculation</v>
      </c>
      <c r="C31" s="1" t="str" cm="1">
        <f t="array" ref="C31">IFERROR(TRANSPOSE(_xlfn._xlws.FILTER(case_coverage[Scenario],case_coverage[CaseCoverage]=B31)),"")</f>
        <v>\features\energy_calculation\given_withdrawal_period_partially_covers_previous_calculation</v>
      </c>
    </row>
    <row r="32" spans="1:6">
      <c r="A32" s="1" t="str">
        <v>Cases.CalculationTests.WithDrawalTests</v>
      </c>
      <c r="B32" s="11" t="str">
        <v>WithDrawal_when_current_calculation_is_internal</v>
      </c>
      <c r="C32" s="1" t="str" cm="1">
        <f t="array" ref="C32">IFERROR(TRANSPOSE(_xlfn._xlws.FILTER(case_coverage[Scenario],case_coverage[CaseCoverage]=B32)),"")</f>
        <v/>
      </c>
    </row>
    <row r="33" spans="1:4">
      <c r="A33" s="1" t="str">
        <v>Cases.CalculationTests.WithDrawalTests</v>
      </c>
      <c r="B33" s="11" t="str">
        <v>WithDrawal_when_previous_calculation_was_internal</v>
      </c>
      <c r="C33" s="1" t="str" cm="1">
        <f t="array" ref="C33">IFERROR(TRANSPOSE(_xlfn._xlws.FILTER(case_coverage[Scenario],case_coverage[CaseCoverage]=B33)),"")</f>
        <v/>
      </c>
    </row>
    <row r="34" spans="1:4">
      <c r="A34" s="1" t="str">
        <v>Cases.CalculationTests.WithDrawalTests</v>
      </c>
      <c r="B34" s="11" t="str">
        <v>WithDrawal_when_price_element_disappears_but_chargelink_remains</v>
      </c>
      <c r="C34" s="1" t="str" cm="1">
        <f t="array" ref="C34">IFERROR(TRANSPOSE(_xlfn._xlws.FILTER(case_coverage[Scenario],case_coverage[CaseCoverage]=B34)),"")</f>
        <v>\features\wholesale_calculation\given_wholesale_withdrawal_scenario</v>
      </c>
    </row>
    <row r="35" spans="1:4">
      <c r="A35" s="1" t="str">
        <v>Cases.CalculationTests.WithDrawalTests</v>
      </c>
      <c r="B35" s="11" t="str">
        <v>WithDrawal_when_mp_is_closed_down</v>
      </c>
      <c r="C35" s="1" t="str" cm="1">
        <f t="array" ref="C35">IFERROR(TRANSPOSE(_xlfn._xlws.FILTER(case_coverage[Scenario],case_coverage[CaseCoverage]=B35)),"")</f>
        <v>\features\energy_calculation\given_energy_withdrawal_scenario</v>
      </c>
    </row>
    <row r="36" spans="1:4">
      <c r="A36" s="1" t="str">
        <v>Cases.CalculationTests.WithDrawalTests</v>
      </c>
      <c r="B36" s="11" t="str">
        <v>WithDrawal_when_mp_changes_settlement_method</v>
      </c>
      <c r="C36" s="1" t="str" cm="1">
        <f t="array" ref="C36:D36">IFERROR(TRANSPOSE(_xlfn._xlws.FILTER(case_coverage[Scenario],case_coverage[CaseCoverage]=B36)),"")</f>
        <v>\features\energy_calculation\given_energy_withdrawal_scenario</v>
      </c>
      <c r="D36" s="1" t="str">
        <v>\features\wholesale_calculation\given_wholesale_withdrawal_scenario</v>
      </c>
    </row>
    <row r="37" spans="1:4">
      <c r="A37" s="1" t="str">
        <v>Cases.CalculationTests.WithDrawalTests</v>
      </c>
      <c r="B37" s="11" t="str">
        <v>WithDrawal_when_mp_changes_es_and_brp</v>
      </c>
      <c r="C37" s="1" t="str" cm="1">
        <f t="array" ref="C37">IFERROR(TRANSPOSE(_xlfn._xlws.FILTER(case_coverage[Scenario],case_coverage[CaseCoverage]=B37)),"")</f>
        <v>\features\energy_calculation\given_energy_withdrawal_scenario</v>
      </c>
    </row>
    <row r="38" spans="1:4">
      <c r="A38" s="1" t="str">
        <v>Cases.CalculationTests.WithDrawalTests</v>
      </c>
      <c r="B38" s="11" t="str">
        <v>WithDrawal_when_mp_changes_es</v>
      </c>
      <c r="C38" s="1" t="str" cm="1">
        <f t="array" ref="C38:D38">IFERROR(TRANSPOSE(_xlfn._xlws.FILTER(case_coverage[Scenario],case_coverage[CaseCoverage]=B38)),"")</f>
        <v>\features\energy_calculation\given_energy_withdrawal_scenario</v>
      </c>
      <c r="D38" s="1" t="str">
        <v>\features\wholesale_calculation\given_wholesale_withdrawal_scenario</v>
      </c>
    </row>
    <row r="39" spans="1:4">
      <c r="A39" s="1" t="str">
        <v>Cases.CalculationTests.WithDrawalTests</v>
      </c>
      <c r="B39" s="11" t="str">
        <v>WithDrawal_when_combination_previously_missing_reintroduced</v>
      </c>
      <c r="C39" s="1" t="str" cm="1">
        <f t="array" ref="C39">IFERROR(TRANSPOSE(_xlfn._xlws.FILTER(case_coverage[Scenario],case_coverage[CaseCoverage]=B39)),"")</f>
        <v>\features\energy_calculation\given_energy_withdrawal_scenario</v>
      </c>
    </row>
    <row r="40" spans="1:4">
      <c r="A40" s="1" t="str">
        <v>Cases.CalculationTests.WithDrawalTests</v>
      </c>
      <c r="B40" s="11" t="str">
        <v>WithDrawal_when_child_mp_relation_to_parent_ends_in_period_but_chargelink_not_updated</v>
      </c>
      <c r="C40" s="1" t="str" cm="1">
        <f t="array" ref="C40">IFERROR(TRANSPOSE(_xlfn._xlws.FILTER(case_coverage[Scenario],case_coverage[CaseCoverage]=B40)),"")</f>
        <v>\features\wholesale_calculation\given_wholesale_withdrawal_scenario</v>
      </c>
    </row>
    <row r="41" spans="1:4">
      <c r="A41" s="1" t="str">
        <v>Cases.CalculationTests.WithDrawalTests</v>
      </c>
      <c r="B41" s="11" t="str">
        <v>WithDrawal_when_price_element_disappears</v>
      </c>
      <c r="C41" s="1" t="str" cm="1">
        <f t="array" ref="C41">IFERROR(TRANSPOSE(_xlfn._xlws.FILTER(case_coverage[Scenario],case_coverage[CaseCoverage]=B41)),"")</f>
        <v>\features\wholesale_calculation\given_wholesale_withdrawal_scenario</v>
      </c>
    </row>
    <row r="42" spans="1:4">
      <c r="A42" s="1" t="str">
        <v>Cases.DataProductTests.SapResultsTests</v>
      </c>
      <c r="B42" s="11" t="str">
        <v>Correct_calculation_ids_included_in_output</v>
      </c>
      <c r="C42" s="1" t="str" cm="1">
        <f t="array" ref="C42:D42">IFERROR(TRANSPOSE(_xlfn._xlws.FILTER(case_coverage[Scenario],case_coverage[CaseCoverage]=B42)),"")</f>
        <v>\features\data_products\wholesale_sap\given_energy_scenario</v>
      </c>
      <c r="D42" s="1" t="str">
        <v>\features\data_products\wholesale_sap\given_latest_calculations_history_scenario</v>
      </c>
    </row>
    <row r="43" spans="1:4">
      <c r="A43" s="1" t="str">
        <v>Cases.DataProductTests.SapResultsTests</v>
      </c>
      <c r="B43" s="11" t="str">
        <v>Only_calculation_ids_with_succeeded_time_included</v>
      </c>
      <c r="C43" s="1" t="str" cm="1">
        <f t="array" ref="C43">IFERROR(TRANSPOSE(_xlfn._xlws.FILTER(case_coverage[Scenario],case_coverage[CaseCoverage]=B43)),"")</f>
        <v>\features\data_products\wholesale_sap\given_energy_scenario</v>
      </c>
    </row>
    <row r="44" spans="1:4">
      <c r="A44" s="1" t="str">
        <v>Cases.DataProductTests.SapResultsTests</v>
      </c>
      <c r="B44" s="11" t="str">
        <v>Calculation_history_splits_period_in_correct_amount_of_days</v>
      </c>
      <c r="C44" s="1" t="str" cm="1">
        <f t="array" ref="C44">IFERROR(TRANSPOSE(_xlfn._xlws.FILTER(case_coverage[Scenario],case_coverage[CaseCoverage]=B44)),"")</f>
        <v>\features\data_products\wholesale_sap\given_latest_calculations_history_scenario</v>
      </c>
    </row>
    <row r="45" spans="1:4">
      <c r="A45" s="1" t="str">
        <v>Cases.DataProductTests.SapResultsTests</v>
      </c>
      <c r="B45" s="11" t="str">
        <v>Calculation_history_sets_correct_latest_calculation_when_periods_overlap</v>
      </c>
      <c r="C45" s="1" t="str" cm="1">
        <f t="array" ref="C45">IFERROR(TRANSPOSE(_xlfn._xlws.FILTER(case_coverage[Scenario],case_coverage[CaseCoverage]=B45)),"")</f>
        <v>\features\data_products\wholesale_sap\given_latest_calculations_history_scenario</v>
      </c>
    </row>
    <row r="46" spans="1:4" ht="29">
      <c r="A46" s="1" t="str">
        <v>Cases.DataProductTests.SettlementReportsTests</v>
      </c>
      <c r="B46" s="11" t="str">
        <v>Charge_link_period_missing</v>
      </c>
      <c r="C46" s="1" t="str" cm="1">
        <f t="array" ref="C46">IFERROR(TRANSPOSE(_xlfn._xlws.FILTER(case_coverage[Scenario],case_coverage[CaseCoverage]=B46)),"")</f>
        <v>\features\data_products\wholesale_settlement_reports\given_different_combinations_of_chargelink_and_mp_periods</v>
      </c>
    </row>
    <row r="47" spans="1:4" ht="29">
      <c r="A47" s="1" t="str">
        <v>Cases.DataProductTests.SettlementReportsTests</v>
      </c>
      <c r="B47" s="11" t="str">
        <v>Charge_link_period_between_MP_periods</v>
      </c>
      <c r="C47" s="1" t="str" cm="1">
        <f t="array" ref="C47">IFERROR(TRANSPOSE(_xlfn._xlws.FILTER(case_coverage[Scenario],case_coverage[CaseCoverage]=B47)),"")</f>
        <v>\features\data_products\wholesale_settlement_reports\given_different_combinations_of_chargelink_and_mp_periods</v>
      </c>
    </row>
    <row r="48" spans="1:4" ht="29">
      <c r="A48" s="1" t="str">
        <v>Cases.DataProductTests.SettlementReportsTests</v>
      </c>
      <c r="B48" s="11" t="str">
        <v>MP_period_missing</v>
      </c>
      <c r="C48" s="1" t="str" cm="1">
        <f t="array" ref="C48">IFERROR(TRANSPOSE(_xlfn._xlws.FILTER(case_coverage[Scenario],case_coverage[CaseCoverage]=B48)),"")</f>
        <v>\features\data_products\wholesale_settlement_reports\given_different_combinations_of_chargelink_and_mp_periods</v>
      </c>
    </row>
    <row r="49" spans="1:5" ht="29">
      <c r="A49" s="1" t="str">
        <v>Cases.DataProductTests.SettlementReportsTests</v>
      </c>
      <c r="B49" s="11" t="str">
        <v>MP_period_multiple</v>
      </c>
      <c r="C49" s="1" t="str" cm="1">
        <f t="array" ref="C49">IFERROR(TRANSPOSE(_xlfn._xlws.FILTER(case_coverage[Scenario],case_coverage[CaseCoverage]=B49)),"")</f>
        <v>\features\data_products\wholesale_settlement_reports\given_different_combinations_of_chargelink_and_mp_periods</v>
      </c>
    </row>
    <row r="50" spans="1:5" ht="29">
      <c r="A50" s="1" t="str">
        <v>Cases.DataProductTests.SettlementReportsTests</v>
      </c>
      <c r="B50" s="11" t="str">
        <v>MP_period_and_charge_link_period_do_not_overlap</v>
      </c>
      <c r="C50" s="1" t="str" cm="1">
        <f t="array" ref="C50">IFERROR(TRANSPOSE(_xlfn._xlws.FILTER(case_coverage[Scenario],case_coverage[CaseCoverage]=B50)),"")</f>
        <v>\features\data_products\wholesale_settlement_reports\given_different_combinations_of_chargelink_and_mp_periods</v>
      </c>
    </row>
    <row r="51" spans="1:5" ht="29">
      <c r="A51" s="1" t="str">
        <v>Cases.DataProductTests.SettlementReportsTests</v>
      </c>
      <c r="B51" s="11" t="str">
        <v>Charge_price_information_periods_multiple</v>
      </c>
      <c r="C51" s="1" t="str" cm="1">
        <f t="array" ref="C51">IFERROR(TRANSPOSE(_xlfn._xlws.FILTER(case_coverage[Scenario],case_coverage[CaseCoverage]=B51)),"")</f>
        <v>\features\data_products\wholesale_settlement_reports\given_different_combinations_of_chargelink_and_mp_periods</v>
      </c>
    </row>
    <row r="52" spans="1:5" ht="29">
      <c r="A52" s="1" t="str">
        <v>Cases.DataProductTests.SettlementReportsTests</v>
      </c>
      <c r="B52" s="11" t="str">
        <v>Charge_link_periods_multiple</v>
      </c>
      <c r="C52" s="1" t="str" cm="1">
        <f t="array" ref="C52">IFERROR(TRANSPOSE(_xlfn._xlws.FILTER(case_coverage[Scenario],case_coverage[CaseCoverage]=B52)),"")</f>
        <v>\features\data_products\wholesale_settlement_reports\given_different_combinations_of_chargelink_and_mp_periods</v>
      </c>
    </row>
    <row r="53" spans="1:5" ht="29">
      <c r="A53" s="1" t="str">
        <v>Cases.DataProductTests.SettlementReportsTests</v>
      </c>
      <c r="B53" s="11" t="str">
        <v>Charge_link_period_is_a_subset_of_the_MP_period</v>
      </c>
      <c r="C53" s="1" t="str" cm="1">
        <f t="array" ref="C53">IFERROR(TRANSPOSE(_xlfn._xlws.FILTER(case_coverage[Scenario],case_coverage[CaseCoverage]=B53)),"")</f>
        <v>\features\data_products\wholesale_settlement_reports\given_different_combinations_of_chargelink_and_mp_periods</v>
      </c>
    </row>
    <row r="54" spans="1:5" ht="29">
      <c r="A54" s="1" t="str">
        <v>Cases.DataProductTests.SettlementReportsTests</v>
      </c>
      <c r="B54" s="11" t="str">
        <v>Charge_link_period_between_MP_periods</v>
      </c>
      <c r="C54" s="1" t="str" cm="1">
        <f t="array" ref="C54">IFERROR(TRANSPOSE(_xlfn._xlws.FILTER(case_coverage[Scenario],case_coverage[CaseCoverage]=B54)),"")</f>
        <v>\features\data_products\wholesale_settlement_reports\given_different_combinations_of_chargelink_and_mp_periods</v>
      </c>
    </row>
    <row r="55" spans="1:5" ht="29">
      <c r="A55" s="1" t="str">
        <v>Cases.DataProductTests.SettlementReportsTests</v>
      </c>
      <c r="B55" s="11" t="str">
        <v>MP_period_and_charge_link_period_overlap</v>
      </c>
      <c r="C55" s="1" t="str" cm="1">
        <f t="array" ref="C55:D55">IFERROR(TRANSPOSE(_xlfn._xlws.FILTER(case_coverage[Scenario],case_coverage[CaseCoverage]=B55)),"")</f>
        <v>\features\data_products\wholesale_settlement_reports\given_different_combinations_of_chargelink_and_mp_periods</v>
      </c>
      <c r="D55" s="1" t="str">
        <v>\features\data_products\wholesale_settlement_reports\given_different_combinations_of_chargelink_and_mp_periods</v>
      </c>
    </row>
    <row r="56" spans="1:5" ht="29">
      <c r="A56" s="1" t="str">
        <v>Cases.DataProductTests.SettlementReportsTests</v>
      </c>
      <c r="B56" s="11" t="str">
        <v>MP_with_same_masterdata_but_different_to_and_from_only_one_entry_in_charge_prices</v>
      </c>
      <c r="C56" s="1" t="str" cm="1">
        <f t="array" ref="C56">IFERROR(TRANSPOSE(_xlfn._xlws.FILTER(case_coverage[Scenario],case_coverage[CaseCoverage]=B56)),"")</f>
        <v>\features\data_products\wholesale_settlement_reports\given_standard_scenario_for_settlement_report_views</v>
      </c>
    </row>
    <row r="57" spans="1:5" ht="29">
      <c r="A57" s="1" t="str">
        <v>Cases.DataProductTests.SettlementReportsTests</v>
      </c>
      <c r="B57" s="11" t="str">
        <v>Calculation_versions_different</v>
      </c>
      <c r="C57" s="1" t="str" cm="1">
        <f t="array" ref="C57:D57">IFERROR(TRANSPOSE(_xlfn._xlws.FILTER(case_coverage[Scenario],case_coverage[CaseCoverage]=B57)),"")</f>
        <v>\features\data_products\wholesale_settlement_reports\given_multiple_versions_for_some_calculation_types</v>
      </c>
      <c r="D57" s="1" t="str">
        <v>\features\data_products\wholesale_settlement_reports\given_standard_scenario_for_settlement_report_views</v>
      </c>
    </row>
    <row r="58" spans="1:5" ht="29">
      <c r="A58" s="1" t="str">
        <v>Cases.DataProductTests.SettlementReportsTests</v>
      </c>
      <c r="B58" s="11" t="str">
        <v>Calculation_types_different</v>
      </c>
      <c r="C58" s="1" t="str" cm="1">
        <f t="array" ref="C58">IFERROR(TRANSPOSE(_xlfn._xlws.FILTER(case_coverage[Scenario],case_coverage[CaseCoverage]=B58)),"")</f>
        <v>\features\data_products\wholesale_settlement_reports\given_multiple_versions_for_some_calculation_types</v>
      </c>
    </row>
    <row r="59" spans="1:5" ht="29">
      <c r="A59" s="1" t="str">
        <v>Cases.DataProductTests.SettlementReportsTests</v>
      </c>
      <c r="B59" s="11" t="str">
        <v>Charge_link_periods_have_a_gap</v>
      </c>
      <c r="C59" s="1" t="str" cm="1">
        <f t="array" ref="C59">IFERROR(TRANSPOSE(_xlfn._xlws.FILTER(case_coverage[Scenario],case_coverage[CaseCoverage]=B59)),"")</f>
        <v>\features\data_products\wholesale_settlement_reports\given_different_combinations_of_chargelink_and_mp_periods</v>
      </c>
    </row>
    <row r="60" spans="1:5" ht="29">
      <c r="A60" s="1" t="str">
        <v>Cases.DataProductTests.SettlementReportsTests</v>
      </c>
      <c r="B60" s="11" t="str">
        <v>MP_period_subset_of_charge_link_period</v>
      </c>
      <c r="C60" s="1" t="str" cm="1">
        <f t="array" ref="C60">IFERROR(TRANSPOSE(_xlfn._xlws.FILTER(case_coverage[Scenario],case_coverage[CaseCoverage]=B60)),"")</f>
        <v>\features\data_products\wholesale_settlement_reports\given_different_combinations_of_chargelink_and_mp_periods</v>
      </c>
    </row>
    <row r="61" spans="1:5">
      <c r="A61" s="1" t="str">
        <v>Cases.DataProductTests.WholesaleBasisDataTests</v>
      </c>
      <c r="B61" s="11" t="str">
        <v>Only_calculation_ids_in_internal_calculations_included</v>
      </c>
      <c r="C61" s="1" t="str" cm="1">
        <f t="array" ref="C61:E61">IFERROR(TRANSPOSE(_xlfn._xlws.FILTER(case_coverage[Scenario],case_coverage[CaseCoverage]=B61)),"")</f>
        <v>\features\data_products\wholesale_basis_data\given_minimal_wholesale_basis_data_scenario</v>
      </c>
      <c r="D61" s="1" t="str">
        <v>\features\data_products\wholesale_results\given_minimal_energy_results_scenario</v>
      </c>
      <c r="E61" s="1" t="str">
        <v>\features\data_products\wholesale_results\given_minimal_wholesale_results_scenario</v>
      </c>
    </row>
    <row r="62" spans="1:5">
      <c r="A62" s="1" t="str">
        <v>Cases.DataProductTests.WholesaleBasisDataTests</v>
      </c>
      <c r="B62" s="11" t="str">
        <v>Only_external_calculation_ids_included</v>
      </c>
      <c r="C62" s="1" t="str" cm="1">
        <f t="array" ref="C62:E62">IFERROR(TRANSPOSE(_xlfn._xlws.FILTER(case_coverage[Scenario],case_coverage[CaseCoverage]=B62)),"")</f>
        <v>\features\data_products\wholesale_basis_data\given_minimal_wholesale_basis_data_scenario</v>
      </c>
      <c r="D62" s="1" t="str">
        <v>\features\data_products\wholesale_results\given_minimal_energy_results_scenario</v>
      </c>
      <c r="E62" s="1" t="str">
        <v>\features\data_products\wholesale_results\given_minimal_wholesale_results_scenario</v>
      </c>
    </row>
    <row r="63" spans="1:5">
      <c r="A63" s="1" t="str">
        <v>Cases.DataProductTests.WholesaleBasisDataTests</v>
      </c>
      <c r="B63" s="11" t="str">
        <v>Calculation_ids_without_calculation_succeeded_time_not_included</v>
      </c>
      <c r="C63" s="1" t="str" cm="1">
        <f t="array" ref="C63:E63">IFERROR(TRANSPOSE(_xlfn._xlws.FILTER(case_coverage[Scenario],case_coverage[CaseCoverage]=B63)),"")</f>
        <v>\features\data_products\wholesale_basis_data\given_minimal_wholesale_basis_data_scenario</v>
      </c>
      <c r="D63" s="1" t="str">
        <v>\features\data_products\wholesale_results\given_minimal_energy_results_scenario</v>
      </c>
      <c r="E63" s="1" t="str">
        <v>\features\data_products\wholesale_results\given_minimal_wholesale_results_scenario</v>
      </c>
    </row>
    <row r="64" spans="1:5">
      <c r="A64" s="1" t="str">
        <v>Cases.DataProductTests.WholesaleResultsTests</v>
      </c>
      <c r="B64" s="11" t="str">
        <v>Calculation_ids_without_calculation_succeeded_time_not_included</v>
      </c>
      <c r="C64" s="1" t="str" cm="1">
        <f t="array" ref="C64:E64">IFERROR(TRANSPOSE(_xlfn._xlws.FILTER(case_coverage[Scenario],case_coverage[CaseCoverage]=B64)),"")</f>
        <v>\features\data_products\wholesale_basis_data\given_minimal_wholesale_basis_data_scenario</v>
      </c>
      <c r="D64" s="1" t="str">
        <v>\features\data_products\wholesale_results\given_minimal_energy_results_scenario</v>
      </c>
      <c r="E64" s="1" t="str">
        <v>\features\data_products\wholesale_results\given_minimal_wholesale_results_scenario</v>
      </c>
    </row>
    <row r="65" spans="1:5">
      <c r="A65" s="1" t="str">
        <v>Cases.DataProductTests.WholesaleResultsTests</v>
      </c>
      <c r="B65" s="11" t="str">
        <v>Only_external_calculation_ids_included</v>
      </c>
      <c r="C65" s="1" t="str" cm="1">
        <f t="array" ref="C65:E65">IFERROR(TRANSPOSE(_xlfn._xlws.FILTER(case_coverage[Scenario],case_coverage[CaseCoverage]=B65)),"")</f>
        <v>\features\data_products\wholesale_basis_data\given_minimal_wholesale_basis_data_scenario</v>
      </c>
      <c r="D65" s="1" t="str">
        <v>\features\data_products\wholesale_results\given_minimal_energy_results_scenario</v>
      </c>
      <c r="E65" s="1" t="str">
        <v>\features\data_products\wholesale_results\given_minimal_wholesale_results_scenario</v>
      </c>
    </row>
    <row r="66" spans="1:5">
      <c r="A66" s="1" t="str">
        <v>Cases.DataProductTests.WholesaleResultsTests</v>
      </c>
      <c r="B66" s="11" t="str">
        <v>Only_calculation_ids_in_internal_calculations_included</v>
      </c>
      <c r="C66" s="1" t="str" cm="1">
        <f t="array" ref="C66:E66">IFERROR(TRANSPOSE(_xlfn._xlws.FILTER(case_coverage[Scenario],case_coverage[CaseCoverage]=B66)),"")</f>
        <v>\features\data_products\wholesale_basis_data\given_minimal_wholesale_basis_data_scenario</v>
      </c>
      <c r="D66" s="1" t="str">
        <v>\features\data_products\wholesale_results\given_minimal_energy_results_scenario</v>
      </c>
      <c r="E66" s="1" t="str">
        <v>\features\data_products\wholesale_results\given_minimal_wholesale_results_scenario</v>
      </c>
    </row>
    <row r="67" spans="1:5">
      <c r="A67" s="1" t="str">
        <v>Cases.DataProductTests.WholesaleResultsTests</v>
      </c>
      <c r="B67" s="11" t="str">
        <v>Correct_mp_types_included_in_energy_v1_output</v>
      </c>
      <c r="C67" s="1" t="str" cm="1">
        <f t="array" ref="C67">IFERROR(TRANSPOSE(_xlfn._xlws.FILTER(case_coverage[Scenario],case_coverage[CaseCoverage]=B67)),"")</f>
        <v>\features\data_products\wholesale_results\given_minimal_energy_results_scenario</v>
      </c>
    </row>
    <row r="68" spans="1:5">
      <c r="C68" s="1" t="str" cm="1">
        <f t="array" ref="C68">IFERROR(TRANSPOSE(_xlfn._xlws.FILTER(case_coverage[Scenario],case_coverage[CaseCoverage]=B68)),"")</f>
        <v/>
      </c>
    </row>
    <row r="69" spans="1:5">
      <c r="C69" s="1" t="str" cm="1">
        <f t="array" ref="C69">IFERROR(TRANSPOSE(_xlfn._xlws.FILTER(case_coverage[Scenario],case_coverage[CaseCoverage]=B69)),"")</f>
        <v/>
      </c>
    </row>
    <row r="70" spans="1:5">
      <c r="C70" s="1" t="str" cm="1">
        <f t="array" ref="C70">IFERROR(TRANSPOSE(_xlfn._xlws.FILTER(case_coverage[Scenario],case_coverage[CaseCoverage]=B70)),"")</f>
        <v/>
      </c>
    </row>
    <row r="71" spans="1:5">
      <c r="C71" s="1" t="str" cm="1">
        <f t="array" ref="C71">IFERROR(TRANSPOSE(_xlfn._xlws.FILTER(case_coverage[Scenario],case_coverage[CaseCoverage]=B71)),"")</f>
        <v/>
      </c>
    </row>
    <row r="72" spans="1:5">
      <c r="C72" s="1" t="str" cm="1">
        <f t="array" ref="C72">IFERROR(TRANSPOSE(_xlfn._xlws.FILTER(case_coverage[Scenario],case_coverage[CaseCoverage]=B72)),"")</f>
        <v/>
      </c>
    </row>
    <row r="73" spans="1:5">
      <c r="C73" s="1" t="str" cm="1">
        <f t="array" ref="C73">IFERROR(TRANSPOSE(_xlfn._xlws.FILTER(case_coverage[Scenario],case_coverage[CaseCoverage]=B73)),"")</f>
        <v/>
      </c>
    </row>
    <row r="74" spans="1:5">
      <c r="C74" s="1" t="str" cm="1">
        <f t="array" ref="C74">IFERROR(TRANSPOSE(_xlfn._xlws.FILTER(case_coverage[Scenario],case_coverage[CaseCoverage]=B74)),"")</f>
        <v/>
      </c>
    </row>
    <row r="75" spans="1:5">
      <c r="C75" s="1" t="str" cm="1">
        <f t="array" ref="C75">IFERROR(TRANSPOSE(_xlfn._xlws.FILTER(case_coverage[Scenario],case_coverage[CaseCoverage]=B75)),"")</f>
        <v/>
      </c>
    </row>
    <row r="76" spans="1:5">
      <c r="C76" s="1" t="str" cm="1">
        <f t="array" ref="C76">IFERROR(TRANSPOSE(_xlfn._xlws.FILTER(case_coverage[Scenario],case_coverage[CaseCoverage]=B76)),"")</f>
        <v/>
      </c>
    </row>
    <row r="77" spans="1:5">
      <c r="C77" s="1" t="str" cm="1">
        <f t="array" ref="C77">IFERROR(TRANSPOSE(_xlfn._xlws.FILTER(case_coverage[Scenario],case_coverage[CaseCoverage]=B77)),"")</f>
        <v/>
      </c>
    </row>
    <row r="78" spans="1:5">
      <c r="C78" s="1" t="str" cm="1">
        <f t="array" ref="C78">IFERROR(TRANSPOSE(_xlfn._xlws.FILTER(case_coverage[Scenario],case_coverage[CaseCoverage]=B78)),"")</f>
        <v/>
      </c>
    </row>
    <row r="79" spans="1:5">
      <c r="C79" s="1" t="str" cm="1">
        <f t="array" ref="C79">IFERROR(TRANSPOSE(_xlfn._xlws.FILTER(case_coverage[Scenario],case_coverage[CaseCoverage]=B79)),"")</f>
        <v/>
      </c>
    </row>
    <row r="80" spans="1:5">
      <c r="C80" s="1" t="str" cm="1">
        <f t="array" ref="C80">IFERROR(TRANSPOSE(_xlfn._xlws.FILTER(case_coverage[Scenario],case_coverage[CaseCoverage]=B80)),"")</f>
        <v/>
      </c>
    </row>
    <row r="81" spans="3:3">
      <c r="C81" s="1" t="str" cm="1">
        <f t="array" ref="C81">IFERROR(TRANSPOSE(_xlfn._xlws.FILTER(case_coverage[Scenario],case_coverage[CaseCoverage]=B81)),"")</f>
        <v/>
      </c>
    </row>
    <row r="82" spans="3:3">
      <c r="C82" s="1" t="str" cm="1">
        <f t="array" ref="C82">IFERROR(TRANSPOSE(_xlfn._xlws.FILTER(case_coverage[Scenario],case_coverage[CaseCoverage]=B82)),"")</f>
        <v/>
      </c>
    </row>
    <row r="83" spans="3:3">
      <c r="C83" s="1" t="str" cm="1">
        <f t="array" ref="C83">IFERROR(TRANSPOSE(_xlfn._xlws.FILTER(case_coverage[Scenario],case_coverage[CaseCoverage]=B83)),"")</f>
        <v/>
      </c>
    </row>
    <row r="84" spans="3:3">
      <c r="C84" s="1" t="str" cm="1">
        <f t="array" ref="C84">IFERROR(TRANSPOSE(_xlfn._xlws.FILTER(case_coverage[Scenario],case_coverage[CaseCoverage]=B84)),"")</f>
        <v/>
      </c>
    </row>
    <row r="85" spans="3:3">
      <c r="C85" s="1" t="str" cm="1">
        <f t="array" ref="C85">IFERROR(TRANSPOSE(_xlfn._xlws.FILTER(case_coverage[Scenario],case_coverage[CaseCoverage]=B85)),"")</f>
        <v/>
      </c>
    </row>
    <row r="86" spans="3:3">
      <c r="C86" s="1" t="str" cm="1">
        <f t="array" ref="C86">IFERROR(TRANSPOSE(_xlfn._xlws.FILTER(case_coverage[Scenario],case_coverage[CaseCoverage]=B86)),"")</f>
        <v/>
      </c>
    </row>
    <row r="87" spans="3:3">
      <c r="C87" s="1" t="str" cm="1">
        <f t="array" ref="C87">IFERROR(TRANSPOSE(_xlfn._xlws.FILTER(case_coverage[Scenario],case_coverage[CaseCoverage]=B87)),"")</f>
        <v/>
      </c>
    </row>
    <row r="88" spans="3:3">
      <c r="C88" s="1" t="str" cm="1">
        <f t="array" ref="C88">IFERROR(TRANSPOSE(_xlfn._xlws.FILTER(case_coverage[Scenario],case_coverage[CaseCoverage]=B88)),"")</f>
        <v/>
      </c>
    </row>
    <row r="89" spans="3:3">
      <c r="C89" s="1" t="str" cm="1">
        <f t="array" ref="C89">IFERROR(TRANSPOSE(_xlfn._xlws.FILTER(case_coverage[Scenario],case_coverage[CaseCoverage]=B89)),"")</f>
        <v/>
      </c>
    </row>
    <row r="90" spans="3:3">
      <c r="C90" s="1" t="str" cm="1">
        <f t="array" ref="C90">IFERROR(TRANSPOSE(_xlfn._xlws.FILTER(case_coverage[Scenario],case_coverage[CaseCoverage]=B90)),"")</f>
        <v/>
      </c>
    </row>
    <row r="91" spans="3:3">
      <c r="C91" s="1" t="str" cm="1">
        <f t="array" ref="C91">IFERROR(TRANSPOSE(_xlfn._xlws.FILTER(case_coverage[Scenario],case_coverage[CaseCoverage]=B91)),"")</f>
        <v/>
      </c>
    </row>
    <row r="92" spans="3:3">
      <c r="C92" s="1" t="str" cm="1">
        <f t="array" ref="C92">IFERROR(TRANSPOSE(_xlfn._xlws.FILTER(case_coverage[Scenario],case_coverage[CaseCoverage]=B92)),"")</f>
        <v/>
      </c>
    </row>
    <row r="93" spans="3:3">
      <c r="C93" s="1" t="str" cm="1">
        <f t="array" ref="C93">IFERROR(TRANSPOSE(_xlfn._xlws.FILTER(case_coverage[Scenario],case_coverage[CaseCoverage]=B93)),"")</f>
        <v/>
      </c>
    </row>
    <row r="94" spans="3:3">
      <c r="C94" s="1" t="str" cm="1">
        <f t="array" ref="C94">IFERROR(TRANSPOSE(_xlfn._xlws.FILTER(case_coverage[Scenario],case_coverage[CaseCoverage]=B94)),"")</f>
        <v/>
      </c>
    </row>
    <row r="95" spans="3:3">
      <c r="C95" s="1" t="str" cm="1">
        <f t="array" ref="C95">IFERROR(TRANSPOSE(_xlfn._xlws.FILTER(case_coverage[Scenario],case_coverage[CaseCoverage]=B95)),"")</f>
        <v/>
      </c>
    </row>
    <row r="96" spans="3:3">
      <c r="C96" s="1" t="str" cm="1">
        <f t="array" ref="C96">IFERROR(TRANSPOSE(_xlfn._xlws.FILTER(case_coverage[Scenario],case_coverage[CaseCoverage]=B96)),"")</f>
        <v/>
      </c>
    </row>
    <row r="97" spans="3:3">
      <c r="C97" s="1" t="str" cm="1">
        <f t="array" ref="C97">IFERROR(TRANSPOSE(_xlfn._xlws.FILTER(case_coverage[Scenario],case_coverage[CaseCoverage]=B97)),"")</f>
        <v/>
      </c>
    </row>
    <row r="98" spans="3:3">
      <c r="C98" s="1" t="str" cm="1">
        <f t="array" ref="C98">IFERROR(TRANSPOSE(_xlfn._xlws.FILTER(case_coverage[Scenario],case_coverage[CaseCoverage]=B98)),"")</f>
        <v/>
      </c>
    </row>
    <row r="99" spans="3:3">
      <c r="C99" s="1" t="str" cm="1">
        <f t="array" ref="C99">IFERROR(TRANSPOSE(_xlfn._xlws.FILTER(case_coverage[Scenario],case_coverage[CaseCoverage]=B99)),"")</f>
        <v/>
      </c>
    </row>
    <row r="100" spans="3:3">
      <c r="C100" s="1" t="str" cm="1">
        <f t="array" ref="C100">IFERROR(TRANSPOSE(_xlfn._xlws.FILTER(case_coverage[Scenario],case_coverage[CaseCoverage]=B100)),"")</f>
        <v/>
      </c>
    </row>
    <row r="101" spans="3:3">
      <c r="C101" s="1" t="str" cm="1">
        <f t="array" ref="C101">IFERROR(TRANSPOSE(_xlfn._xlws.FILTER(case_coverage[Scenario],case_coverage[CaseCoverage]=B101)),"")</f>
        <v/>
      </c>
    </row>
    <row r="102" spans="3:3">
      <c r="C102" s="1" t="str" cm="1">
        <f t="array" ref="C102">IFERROR(TRANSPOSE(_xlfn._xlws.FILTER(case_coverage[Scenario],case_coverage[CaseCoverage]=B102)),"")</f>
        <v/>
      </c>
    </row>
    <row r="103" spans="3:3">
      <c r="C103" s="1" t="str" cm="1">
        <f t="array" ref="C103">IFERROR(TRANSPOSE(_xlfn._xlws.FILTER(case_coverage[Scenario],case_coverage[CaseCoverage]=B103)),"")</f>
        <v/>
      </c>
    </row>
    <row r="104" spans="3:3">
      <c r="C104" s="1" t="str" cm="1">
        <f t="array" ref="C104">IFERROR(TRANSPOSE(_xlfn._xlws.FILTER(case_coverage[Scenario],case_coverage[CaseCoverage]=B104)),"")</f>
        <v/>
      </c>
    </row>
    <row r="105" spans="3:3">
      <c r="C105" s="1" t="str" cm="1">
        <f t="array" ref="C105">IFERROR(TRANSPOSE(_xlfn._xlws.FILTER(case_coverage[Scenario],case_coverage[CaseCoverage]=B105)),"")</f>
        <v/>
      </c>
    </row>
    <row r="106" spans="3:3">
      <c r="C106" s="1" t="str" cm="1">
        <f t="array" ref="C106">IFERROR(TRANSPOSE(_xlfn._xlws.FILTER(case_coverage[Scenario],case_coverage[CaseCoverage]=B106)),"")</f>
        <v/>
      </c>
    </row>
    <row r="107" spans="3:3">
      <c r="C107" s="1" t="str" cm="1">
        <f t="array" ref="C107">IFERROR(TRANSPOSE(_xlfn._xlws.FILTER(case_coverage[Scenario],case_coverage[CaseCoverage]=B107)),"")</f>
        <v/>
      </c>
    </row>
    <row r="108" spans="3:3">
      <c r="C108" s="1" t="str" cm="1">
        <f t="array" ref="C108">IFERROR(TRANSPOSE(_xlfn._xlws.FILTER(case_coverage[Scenario],case_coverage[CaseCoverage]=B108)),"")</f>
        <v/>
      </c>
    </row>
    <row r="109" spans="3:3">
      <c r="C109" s="1" t="str" cm="1">
        <f t="array" ref="C109">IFERROR(TRANSPOSE(_xlfn._xlws.FILTER(case_coverage[Scenario],case_coverage[CaseCoverage]=B109)),"")</f>
        <v/>
      </c>
    </row>
    <row r="110" spans="3:3">
      <c r="C110" s="1" t="str" cm="1">
        <f t="array" ref="C110">IFERROR(TRANSPOSE(_xlfn._xlws.FILTER(case_coverage[Scenario],case_coverage[CaseCoverage]=B110)),"")</f>
        <v/>
      </c>
    </row>
    <row r="111" spans="3:3">
      <c r="C111" s="1" t="str" cm="1">
        <f t="array" ref="C111">IFERROR(TRANSPOSE(_xlfn._xlws.FILTER(case_coverage[Scenario],case_coverage[CaseCoverage]=B111)),"")</f>
        <v/>
      </c>
    </row>
    <row r="112" spans="3:3">
      <c r="C112" s="1" t="str" cm="1">
        <f t="array" ref="C112">IFERROR(TRANSPOSE(_xlfn._xlws.FILTER(case_coverage[Scenario],case_coverage[CaseCoverage]=B112)),"")</f>
        <v/>
      </c>
    </row>
    <row r="113" spans="3:3">
      <c r="C113" s="1" t="str" cm="1">
        <f t="array" ref="C113">IFERROR(TRANSPOSE(_xlfn._xlws.FILTER(case_coverage[Scenario],case_coverage[CaseCoverage]=B113)),"")</f>
        <v/>
      </c>
    </row>
    <row r="114" spans="3:3">
      <c r="C114" s="1" t="str" cm="1">
        <f t="array" ref="C114">IFERROR(TRANSPOSE(_xlfn._xlws.FILTER(case_coverage[Scenario],case_coverage[CaseCoverage]=B114)),"")</f>
        <v/>
      </c>
    </row>
    <row r="115" spans="3:3">
      <c r="C115" s="1" t="str" cm="1">
        <f t="array" ref="C115">IFERROR(TRANSPOSE(_xlfn._xlws.FILTER(case_coverage[Scenario],case_coverage[CaseCoverage]=B115)),"")</f>
        <v/>
      </c>
    </row>
    <row r="116" spans="3:3">
      <c r="C116" s="1" t="str" cm="1">
        <f t="array" ref="C116">IFERROR(TRANSPOSE(_xlfn._xlws.FILTER(case_coverage[Scenario],case_coverage[CaseCoverage]=B116)),"")</f>
        <v/>
      </c>
    </row>
    <row r="117" spans="3:3">
      <c r="C117" s="1" t="str" cm="1">
        <f t="array" ref="C117">IFERROR(TRANSPOSE(_xlfn._xlws.FILTER(case_coverage[Scenario],case_coverage[CaseCoverage]=B117)),"")</f>
        <v/>
      </c>
    </row>
    <row r="118" spans="3:3">
      <c r="C118" s="1" t="str" cm="1">
        <f t="array" ref="C118">IFERROR(TRANSPOSE(_xlfn._xlws.FILTER(case_coverage[Scenario],case_coverage[CaseCoverage]=B118)),"")</f>
        <v/>
      </c>
    </row>
    <row r="119" spans="3:3">
      <c r="C119" s="1" t="str" cm="1">
        <f t="array" ref="C119">IFERROR(TRANSPOSE(_xlfn._xlws.FILTER(case_coverage[Scenario],case_coverage[CaseCoverage]=B119)),"")</f>
        <v/>
      </c>
    </row>
    <row r="120" spans="3:3">
      <c r="C120" s="1" t="str" cm="1">
        <f t="array" ref="C120">IFERROR(TRANSPOSE(_xlfn._xlws.FILTER(case_coverage[Scenario],case_coverage[CaseCoverage]=B120)),"")</f>
        <v/>
      </c>
    </row>
    <row r="121" spans="3:3">
      <c r="C121" s="1" t="str" cm="1">
        <f t="array" ref="C121">IFERROR(TRANSPOSE(_xlfn._xlws.FILTER(case_coverage[Scenario],case_coverage[CaseCoverage]=B121)),"")</f>
        <v/>
      </c>
    </row>
    <row r="122" spans="3:3">
      <c r="C122" s="1" t="str" cm="1">
        <f t="array" ref="C122">IFERROR(TRANSPOSE(_xlfn._xlws.FILTER(case_coverage[Scenario],case_coverage[CaseCoverage]=B122)),"")</f>
        <v/>
      </c>
    </row>
    <row r="123" spans="3:3">
      <c r="C123" s="1" t="str" cm="1">
        <f t="array" ref="C123">IFERROR(TRANSPOSE(_xlfn._xlws.FILTER(case_coverage[Scenario],case_coverage[CaseCoverage]=B123)),"")</f>
        <v/>
      </c>
    </row>
    <row r="124" spans="3:3">
      <c r="C124" s="1" t="str" cm="1">
        <f t="array" ref="C124">IFERROR(TRANSPOSE(_xlfn._xlws.FILTER(case_coverage[Scenario],case_coverage[CaseCoverage]=B124)),"")</f>
        <v/>
      </c>
    </row>
    <row r="125" spans="3:3">
      <c r="C125" s="1" t="str" cm="1">
        <f t="array" ref="C125">IFERROR(TRANSPOSE(_xlfn._xlws.FILTER(case_coverage[Scenario],case_coverage[CaseCoverage]=B125)),"")</f>
        <v/>
      </c>
    </row>
    <row r="126" spans="3:3">
      <c r="C126" s="1" t="str" cm="1">
        <f t="array" ref="C126">IFERROR(TRANSPOSE(_xlfn._xlws.FILTER(case_coverage[Scenario],case_coverage[CaseCoverage]=B126)),"")</f>
        <v/>
      </c>
    </row>
    <row r="127" spans="3:3">
      <c r="C127" s="1" t="str" cm="1">
        <f t="array" ref="C127">IFERROR(TRANSPOSE(_xlfn._xlws.FILTER(case_coverage[Scenario],case_coverage[CaseCoverage]=B127)),"")</f>
        <v/>
      </c>
    </row>
    <row r="128" spans="3:3">
      <c r="C128" s="1" t="str" cm="1">
        <f t="array" ref="C128">IFERROR(TRANSPOSE(_xlfn._xlws.FILTER(case_coverage[Scenario],case_coverage[CaseCoverage]=B128)),"")</f>
        <v/>
      </c>
    </row>
    <row r="129" spans="3:3">
      <c r="C129" s="1" t="str" cm="1">
        <f t="array" ref="C129">IFERROR(TRANSPOSE(_xlfn._xlws.FILTER(case_coverage[Scenario],case_coverage[CaseCoverage]=B129)),"")</f>
        <v/>
      </c>
    </row>
    <row r="130" spans="3:3">
      <c r="C130" s="1" t="str" cm="1">
        <f t="array" ref="C130">IFERROR(TRANSPOSE(_xlfn._xlws.FILTER(case_coverage[Scenario],case_coverage[CaseCoverage]=B130)),"")</f>
        <v/>
      </c>
    </row>
    <row r="131" spans="3:3">
      <c r="C131" s="1" t="str" cm="1">
        <f t="array" ref="C131">IFERROR(TRANSPOSE(_xlfn._xlws.FILTER(case_coverage[Scenario],case_coverage[CaseCoverage]=B131)),"")</f>
        <v/>
      </c>
    </row>
    <row r="132" spans="3:3">
      <c r="C132" s="1" t="str" cm="1">
        <f t="array" ref="C132">IFERROR(TRANSPOSE(_xlfn._xlws.FILTER(case_coverage[Scenario],case_coverage[CaseCoverage]=B132)),"")</f>
        <v/>
      </c>
    </row>
    <row r="133" spans="3:3">
      <c r="C133" s="1" t="str" cm="1">
        <f t="array" ref="C133">IFERROR(TRANSPOSE(_xlfn._xlws.FILTER(case_coverage[Scenario],case_coverage[CaseCoverage]=B133)),"")</f>
        <v/>
      </c>
    </row>
    <row r="134" spans="3:3">
      <c r="C134" s="1" t="str" cm="1">
        <f t="array" ref="C134">IFERROR(TRANSPOSE(_xlfn._xlws.FILTER(case_coverage[Scenario],case_coverage[CaseCoverage]=B134)),"")</f>
        <v/>
      </c>
    </row>
    <row r="135" spans="3:3">
      <c r="C135" s="1" t="str" cm="1">
        <f t="array" ref="C135">IFERROR(TRANSPOSE(_xlfn._xlws.FILTER(case_coverage[Scenario],case_coverage[CaseCoverage]=B135)),"")</f>
        <v/>
      </c>
    </row>
    <row r="136" spans="3:3">
      <c r="C136" s="1" t="str" cm="1">
        <f t="array" ref="C136">IFERROR(TRANSPOSE(_xlfn._xlws.FILTER(case_coverage[Scenario],case_coverage[CaseCoverage]=B136)),"")</f>
        <v/>
      </c>
    </row>
  </sheetData>
  <phoneticPr fontId="5" type="noConversion"/>
  <conditionalFormatting sqref="A2:B226">
    <cfRule type="expression" dxfId="10" priority="16">
      <formula>A2&lt;&gt;""</formula>
    </cfRule>
  </conditionalFormatting>
  <conditionalFormatting sqref="A1:XFD1">
    <cfRule type="expression" dxfId="9" priority="3">
      <formula>#REF!&lt;&gt;""</formula>
    </cfRule>
  </conditionalFormatting>
  <conditionalFormatting sqref="C2:F136">
    <cfRule type="expression" dxfId="8" priority="1">
      <formula>AND($A2&lt;&gt;"",$C2="")</formula>
    </cfRule>
    <cfRule type="expression" dxfId="7" priority="2">
      <formula>AND($A2&lt;&gt;"",$C2&lt;&gt;"")</formula>
    </cfRule>
  </conditionalFormatting>
  <dataValidations count="1">
    <dataValidation type="custom" allowBlank="1" showInputMessage="1" showErrorMessage="1" sqref="D28" xr:uid="{1C366E4B-23F7-44AD-99CB-AF43DB13DCD1}">
      <formula1>"FILTER(coverage_overview_output[Data];(coverage_overview_output[Type]=""Result"")*(coverage_overview_output[Test]=INDEX(coverage_overview_output[Test];MATCH(A28;coverage_overview_output[Data];0);1)))"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32F4C-EBEF-4592-A76A-906D2E63CCAE}">
  <dimension ref="A1:XDO91"/>
  <sheetViews>
    <sheetView zoomScaleNormal="100" workbookViewId="0">
      <selection activeCell="H4" sqref="H4"/>
    </sheetView>
  </sheetViews>
  <sheetFormatPr defaultColWidth="8.7265625" defaultRowHeight="18.5"/>
  <cols>
    <col min="1" max="1" width="27.7265625" style="3" bestFit="1" customWidth="1"/>
    <col min="2" max="2" width="68.7265625" style="12" bestFit="1" customWidth="1"/>
    <col min="3" max="3" width="105.54296875" style="3" bestFit="1" customWidth="1"/>
    <col min="4" max="5" width="8.7265625" style="3"/>
    <col min="6" max="6" width="2.81640625" style="3" bestFit="1" customWidth="1"/>
    <col min="7" max="7" width="8.7265625" style="3"/>
    <col min="8" max="12" width="48" style="3" customWidth="1"/>
    <col min="13" max="16384" width="8.7265625" style="3"/>
  </cols>
  <sheetData>
    <row r="1" spans="1:16343" ht="14.5">
      <c r="B1" s="3"/>
    </row>
    <row r="2" spans="1:16343" ht="23.5">
      <c r="A2" s="8" t="s">
        <v>94</v>
      </c>
      <c r="B2" s="8" t="s">
        <v>33</v>
      </c>
      <c r="C2" s="8" t="s">
        <v>28</v>
      </c>
      <c r="D2" s="13"/>
      <c r="E2" s="13"/>
    </row>
    <row r="3" spans="1:16343" ht="87">
      <c r="A3" s="13" t="str" cm="1">
        <f t="array" ref="A3:A61">_xlfn.VSTACK(all_results[Class],all_views[Path])</f>
        <v>energy_calculation</v>
      </c>
      <c r="B3" s="2" t="str" cm="1">
        <f t="array" ref="B3:B61">_xlfn.VSTACK(all_results[Field],all_views[FileName])</f>
        <v>exchange_per_neighbor</v>
      </c>
      <c r="C3" s="1" t="str" cm="1">
        <f t="array" ref="C3">IFERROR(SUBSTITUTE(_xlfn.ARRAYTOTEXT(_xlfn._xlws.FILTER(results_coverage[Scenario],(results_coverage[Results]=B3)*(ISNUMBER(SEARCH(A3,results_coverage[Scenario])))),0),"; ",CHAR(10)),"")</f>
        <v>\features\energy_calculation\given_calculation_period_before_quarterly_resolution_transition_datetime
\features\energy_calculation\given_exchange_between_two_other_ga
\features\energy_calculation\given_exchange_to_and_from_is_same_ga
\features\energy_calculation\given_minimal_standard_energy_scenario
\features\energy_calculation\given_mp_starts_or_stops
\features\energy_calculation\given_only_exchange_mp_in_ga</v>
      </c>
      <c r="D3" s="1" t="str">
        <f t="shared" ref="D3:E3" si="0">IF(D2&lt;&gt;"","Covered by the following test(s)","")</f>
        <v/>
      </c>
      <c r="E3" s="1" t="str">
        <f t="shared" si="0"/>
        <v/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</row>
    <row r="4" spans="1:16343" ht="87">
      <c r="A4" s="13" t="str">
        <v>energy_calculation</v>
      </c>
      <c r="B4" s="2" t="str">
        <v>exchange</v>
      </c>
      <c r="C4" s="1" t="str" cm="1">
        <f t="array" ref="C4">IFERROR(SUBSTITUTE(_xlfn.ARRAYTOTEXT(_xlfn._xlws.FILTER(results_coverage[Scenario],(results_coverage[Results]=B4)*(ISNUMBER(SEARCH(A4,results_coverage[Scenario])))),0),"; ",CHAR(10)),"")</f>
        <v>\features\energy_calculation\given_calculation_period_before_quarterly_resolution_transition_datetime
\features\energy_calculation\given_es_and_brp_and_res_change
\features\energy_calculation\given_exchange_between_two_other_ga
\features\energy_calculation\given_exchange_to_and_from_is_same_ga
\features\energy_calculation\given_minimal_standard_energy_scenario
\features\energy_calculation\given_only_exchange_mp_in_ga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</row>
    <row r="5" spans="1:16343" ht="29">
      <c r="A5" s="13" t="str">
        <v>energy_calculation</v>
      </c>
      <c r="B5" s="2" t="str">
        <v>temporary_production</v>
      </c>
      <c r="C5" s="1" t="str" cm="1">
        <f t="array" ref="C5">IFERROR(SUBSTITUTE(_xlfn.ARRAYTOTEXT(_xlfn._xlws.FILTER(results_coverage[Scenario],(results_coverage[Results]=B5)*(ISNUMBER(SEARCH(A5,results_coverage[Scenario])))),0),"; ",CHAR(10)),"")</f>
        <v>\features\energy_calculation\given_calculation_period_before_quarterly_resolution_transition_datetime
\features\energy_calculation\given_minimal_standard_energy_scenario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</row>
    <row r="6" spans="1:16343" ht="43.5">
      <c r="A6" s="13" t="str">
        <v>energy_calculation</v>
      </c>
      <c r="B6" s="2" t="str">
        <v>temporary_flex_consumption</v>
      </c>
      <c r="C6" s="1" t="str" cm="1">
        <f t="array" ref="C6">IFERROR(SUBSTITUTE(_xlfn.ARRAYTOTEXT(_xlfn._xlws.FILTER(results_coverage[Scenario],(results_coverage[Results]=B6)*(ISNUMBER(SEARCH(A6,results_coverage[Scenario])))),0),"; ",CHAR(10)),"")</f>
        <v>\features\energy_calculation\given_calculation_period_before_quarterly_resolution_transition_datetime
\features\energy_calculation\given_minimal_standard_energy_scenario
\features\energy_calculation\given_period_is_two_days_with_settlement_change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</row>
    <row r="7" spans="1:16343" ht="145">
      <c r="A7" s="13" t="str">
        <v>energy_calculation</v>
      </c>
      <c r="B7" s="2" t="str">
        <v>grid_loss</v>
      </c>
      <c r="C7" s="1" t="str" cm="1">
        <f t="array" ref="C7">IFERROR(SUBSTITUTE(_xlfn.ARRAYTOTEXT(_xlfn._xlws.FILTER(results_coverage[Scenario],(results_coverage[Results]=B7)*(ISNUMBER(SEARCH(A7,results_coverage[Scenario])))),0),"; ",CHAR(10)),"")</f>
        <v>\features\energy_calculation\given_calculation_period_before_quarterly_resolution_transition_datetime
\features\energy_calculation\given_es_and_brp_and_res_change
\features\energy_calculation\given_exchange_between_two_other_ga
\features\energy_calculation\given_exchange_to_and_from_is_same_ga
\features\energy_calculation\given_minimal_standard_energy_scenario
\features\energy_calculation\given_mp_starts_or_stops
\features\energy_calculation\given_only_exchange_mp_in_ga
\features\energy_calculation\given_only_nonprofiled_in_ga
\features\energy_calculation\given_only_production_in_ga
\features\energy_calculation\given_period_is_two_days_with_settlement_change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</row>
    <row r="8" spans="1:16343" ht="58">
      <c r="A8" s="13" t="str">
        <v>energy_calculation</v>
      </c>
      <c r="B8" s="2" t="str">
        <v>positive_grid_loss</v>
      </c>
      <c r="C8" s="1" t="str" cm="1">
        <f t="array" ref="C8">IFERROR(SUBSTITUTE(_xlfn.ARRAYTOTEXT(_xlfn._xlws.FILTER(results_coverage[Scenario],(results_coverage[Results]=B8)*(ISNUMBER(SEARCH(A8,results_coverage[Scenario])))),0),"; ",CHAR(10)),"")</f>
        <v>\features\energy_calculation\given_calculation_period_before_quarterly_resolution_transition_datetime
\features\energy_calculation\given_minimal_standard_energy_scenario
\features\energy_calculation\given_only_nonprofiled_in_ga
\features\energy_calculation\given_only_production_in_ga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</row>
    <row r="9" spans="1:16343" ht="58">
      <c r="A9" s="13" t="str">
        <v>energy_calculation</v>
      </c>
      <c r="B9" s="2" t="str">
        <v>negative_grid_loss</v>
      </c>
      <c r="C9" s="1" t="str" cm="1">
        <f t="array" ref="C9">IFERROR(SUBSTITUTE(_xlfn.ARRAYTOTEXT(_xlfn._xlws.FILTER(results_coverage[Scenario],(results_coverage[Results]=B9)*(ISNUMBER(SEARCH(A9,results_coverage[Scenario])))),0),"; ",CHAR(10)),"")</f>
        <v>\features\energy_calculation\given_calculation_period_before_quarterly_resolution_transition_datetime
\features\energy_calculation\given_minimal_standard_energy_scenario
\features\energy_calculation\given_only_nonprofiled_in_ga
\features\energy_calculation\given_only_production_in_ga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</row>
    <row r="10" spans="1:16343" ht="43.5">
      <c r="A10" s="13" t="str">
        <v>energy_calculation</v>
      </c>
      <c r="B10" s="2" t="str">
        <v>non_profiled_consumption_per_brp</v>
      </c>
      <c r="C10" s="1" t="str" cm="1">
        <f t="array" ref="C10">IFERROR(SUBSTITUTE(_xlfn.ARRAYTOTEXT(_xlfn._xlws.FILTER(results_coverage[Scenario],(results_coverage[Results]=B10)*(ISNUMBER(SEARCH(A10,results_coverage[Scenario])))),0),"; ",CHAR(10)),"")</f>
        <v>\features\energy_calculation\given_energy_withdrawal_scenario
\features\energy_calculation\given_minimal_standard_energy_scenario
\features\energy_calculation\given_withdrawal_period_partially_covers_previous_calculation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</row>
    <row r="11" spans="1:16343" ht="130.5">
      <c r="A11" s="13" t="str">
        <v>energy_calculation</v>
      </c>
      <c r="B11" s="2" t="str">
        <v>non_profiled_consumption_per_es</v>
      </c>
      <c r="C11" s="1" t="str" cm="1">
        <f t="array" ref="C11">IFERROR(SUBSTITUTE(_xlfn.ARRAYTOTEXT(_xlfn._xlws.FILTER(results_coverage[Scenario],(results_coverage[Results]=B11)*(ISNUMBER(SEARCH(A11,results_coverage[Scenario])))),0),"; ",CHAR(10)),"")</f>
        <v>\features\energy_calculation\given_calculation_period_before_quarterly_resolution_transition_datetime
\features\energy_calculation\given_energy_withdrawal_scenario
\features\energy_calculation\given_es_and_brp_and_res_change
\features\energy_calculation\given_minimal_standard_energy_scenario
\features\energy_calculation\given_mp_starts_or_stops
\features\energy_calculation\given_only_nonprofiled_in_ga
\features\energy_calculation\given_period_is_two_days_with_settlement_change
\features\energy_calculation\given_withdrawal_before_quarterly_resolution_transition_datetime
\features\energy_calculation\given_withdrawal_period_partially_covers_previous_calculation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</row>
    <row r="12" spans="1:16343" ht="43.5">
      <c r="A12" s="13" t="str">
        <v>energy_calculation</v>
      </c>
      <c r="B12" s="2" t="str">
        <v>non_profiled_consumption</v>
      </c>
      <c r="C12" s="1" t="str" cm="1">
        <f t="array" ref="C12">IFERROR(SUBSTITUTE(_xlfn.ARRAYTOTEXT(_xlfn._xlws.FILTER(results_coverage[Scenario],(results_coverage[Results]=B12)*(ISNUMBER(SEARCH(A12,results_coverage[Scenario])))),0),"; ",CHAR(10)),"")</f>
        <v>\features\energy_calculation\given_energy_withdrawal_scenario
\features\energy_calculation\given_minimal_standard_energy_scenario
\features\energy_calculation\given_withdrawal_period_partially_covers_previous_calculation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</row>
    <row r="13" spans="1:16343" ht="174">
      <c r="A13" s="13" t="str">
        <v>energy_calculation</v>
      </c>
      <c r="B13" s="2" t="str">
        <v>production_per_es</v>
      </c>
      <c r="C13" s="1" t="str" cm="1">
        <f t="array" ref="C13">IFERROR(SUBSTITUTE(_xlfn.ARRAYTOTEXT(_xlfn._xlws.FILTER(results_coverage[Scenario],(results_coverage[Results]=B13)*(ISNUMBER(SEARCH(A13,results_coverage[Scenario])))),0),"; ",CHAR(10)),"")</f>
        <v>\features\energy_calculation\given_calculation_period_before_quarterly_resolution_transition_datetime
\features\energy_calculation\given_energy_withdrawal_scenario
\features\energy_calculation\given_es_and_brp_and_res_change
\features\energy_calculation\given_exchange_between_two_other_ga
\features\energy_calculation\given_minimal_standard_energy_scenario
\features\energy_calculation\given_mp_starts_or_stops
\features\energy_calculation\given_only_exchange_mp_in_ga
\features\energy_calculation\given_only_nonprofiled_in_ga
\features\energy_calculation\given_only_production_in_ga
\features\energy_calculation\given_period_is_two_days_with_settlement_change
\features\energy_calculation\given_withdrawal_before_quarterly_resolution_transition_datetime
\features\energy_calculation\given_withdrawal_period_partially_covers_previous_calculation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</row>
    <row r="14" spans="1:16343" ht="43.5">
      <c r="A14" s="13" t="str">
        <v>energy_calculation</v>
      </c>
      <c r="B14" s="2" t="str">
        <v>production_per_brp</v>
      </c>
      <c r="C14" s="1" t="str" cm="1">
        <f t="array" ref="C14">IFERROR(SUBSTITUTE(_xlfn.ARRAYTOTEXT(_xlfn._xlws.FILTER(results_coverage[Scenario],(results_coverage[Results]=B14)*(ISNUMBER(SEARCH(A14,results_coverage[Scenario])))),0),"; ",CHAR(10)),"")</f>
        <v>\features\energy_calculation\given_energy_withdrawal_scenario
\features\energy_calculation\given_minimal_standard_energy_scenario
\features\energy_calculation\given_withdrawal_period_partially_covers_previous_calculation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</row>
    <row r="15" spans="1:16343" ht="43.5">
      <c r="A15" s="13" t="str">
        <v>energy_calculation</v>
      </c>
      <c r="B15" s="2" t="str">
        <v>production</v>
      </c>
      <c r="C15" s="1" t="str" cm="1">
        <f t="array" ref="C15">IFERROR(SUBSTITUTE(_xlfn.ARRAYTOTEXT(_xlfn._xlws.FILTER(results_coverage[Scenario],(results_coverage[Results]=B15)*(ISNUMBER(SEARCH(A15,results_coverage[Scenario])))),0),"; ",CHAR(10)),"")</f>
        <v>\features\energy_calculation\given_energy_withdrawal_scenario
\features\energy_calculation\given_minimal_standard_energy_scenario
\features\energy_calculation\given_withdrawal_period_partially_covers_previous_calculation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</row>
    <row r="16" spans="1:16343" ht="43.5">
      <c r="A16" s="13" t="str">
        <v>energy_calculation</v>
      </c>
      <c r="B16" s="2" t="str">
        <v>flex_consumption</v>
      </c>
      <c r="C16" s="1" t="str" cm="1">
        <f t="array" ref="C16">IFERROR(SUBSTITUTE(_xlfn.ARRAYTOTEXT(_xlfn._xlws.FILTER(results_coverage[Scenario],(results_coverage[Results]=B16)*(ISNUMBER(SEARCH(A16,results_coverage[Scenario])))),0),"; ",CHAR(10)),"")</f>
        <v>\features\energy_calculation\given_energy_withdrawal_scenario
\features\energy_calculation\given_minimal_standard_energy_scenario
\features\energy_calculation\given_withdrawal_period_partially_covers_previous_calculation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</row>
    <row r="17" spans="1:5" ht="174">
      <c r="A17" s="13" t="str">
        <v>energy_calculation</v>
      </c>
      <c r="B17" s="2" t="str">
        <v>flex_consumption_per_es</v>
      </c>
      <c r="C17" s="1" t="str" cm="1">
        <f t="array" ref="C17">IFERROR(SUBSTITUTE(_xlfn.ARRAYTOTEXT(_xlfn._xlws.FILTER(results_coverage[Scenario],(results_coverage[Results]=B17)*(ISNUMBER(SEARCH(A17,results_coverage[Scenario])))),0),"; ",CHAR(10)),"")</f>
        <v>\features\energy_calculation\given_calculation_period_before_quarterly_resolution_transition_datetime
\features\energy_calculation\given_energy_withdrawal_scenario
\features\energy_calculation\given_es_and_brp_and_res_change
\features\energy_calculation\given_exchange_between_two_other_ga
\features\energy_calculation\given_minimal_standard_energy_scenario
\features\energy_calculation\given_mp_starts_or_stops
\features\energy_calculation\given_only_exchange_mp_in_ga
\features\energy_calculation\given_only_nonprofiled_in_ga
\features\energy_calculation\given_only_production_in_ga
\features\energy_calculation\given_period_is_two_days_with_settlement_change
\features\energy_calculation\given_withdrawal_before_quarterly_resolution_transition_datetime
\features\energy_calculation\given_withdrawal_period_partially_covers_previous_calculation</v>
      </c>
      <c r="D17" s="1"/>
      <c r="E17" s="1"/>
    </row>
    <row r="18" spans="1:5" ht="43.5">
      <c r="A18" s="13" t="str">
        <v>energy_calculation</v>
      </c>
      <c r="B18" s="2" t="str">
        <v>flex_consumption_per_brp</v>
      </c>
      <c r="C18" s="1" t="str" cm="1">
        <f t="array" ref="C18">IFERROR(SUBSTITUTE(_xlfn.ARRAYTOTEXT(_xlfn._xlws.FILTER(results_coverage[Scenario],(results_coverage[Results]=B18)*(ISNUMBER(SEARCH(A18,results_coverage[Scenario])))),0),"; ",CHAR(10)),"")</f>
        <v>\features\energy_calculation\given_energy_withdrawal_scenario
\features\energy_calculation\given_minimal_standard_energy_scenario
\features\energy_calculation\given_withdrawal_period_partially_covers_previous_calculation</v>
      </c>
      <c r="D18" s="1"/>
      <c r="E18" s="1"/>
    </row>
    <row r="19" spans="1:5" ht="101.5">
      <c r="A19" s="13" t="str">
        <v>energy_calculation</v>
      </c>
      <c r="B19" s="2" t="str">
        <v>total_consumption</v>
      </c>
      <c r="C19" s="1" t="str" cm="1">
        <f t="array" ref="C19">IFERROR(SUBSTITUTE(_xlfn.ARRAYTOTEXT(_xlfn._xlws.FILTER(results_coverage[Scenario],(results_coverage[Results]=B19)*(ISNUMBER(SEARCH(A19,results_coverage[Scenario])))),0),"; ",CHAR(10)),"")</f>
        <v>\features\energy_calculation\given_calculation_period_before_quarterly_resolution_transition_datetime
\features\energy_calculation\given_energy_withdrawal_scenario
\features\energy_calculation\given_exchange_between_two_other_ga
\features\energy_calculation\given_minimal_standard_energy_scenario
\features\energy_calculation\given_only_exchange_mp_in_ga
\features\energy_calculation\given_only_nonprofiled_in_ga
\features\energy_calculation\given_only_production_in_ga</v>
      </c>
      <c r="D19" s="1"/>
      <c r="E19" s="1"/>
    </row>
    <row r="20" spans="1:5" ht="87">
      <c r="A20" s="13" t="str">
        <v>wholesale_calculation</v>
      </c>
      <c r="B20" s="2" t="str">
        <v>hourly_tariff_per_co_es</v>
      </c>
      <c r="C20" s="1" t="str" cm="1">
        <f t="array" ref="C20">IFERROR(SUBSTITUTE(_xlfn.ARRAYTOTEXT(_xlfn._xlws.FILTER(results_coverage[Scenario],(results_coverage[Results]=B20)*(ISNUMBER(SEARCH(A20,results_coverage[Scenario])))),0),"; ",CHAR(10)),"")</f>
        <v>\features\wholesale_calculation\given_calculation_covers_multiple_ga
\features\wholesale_calculation\given_es_and_brp_and_res_change
\features\wholesale_calculation\given_minimal_standard_wholesale_scenario
\features\wholesale_calculation\given_no_active_price_points_for_price_elements
\features\wholesale_calculation\given_price_elements_starts_or_stops
\features\wholesale_calculation\given_wholesale_withdrawal_scenario</v>
      </c>
      <c r="D20" s="1"/>
      <c r="E20" s="1"/>
    </row>
    <row r="21" spans="1:5" ht="29">
      <c r="A21" s="13" t="str">
        <v>wholesale_calculation</v>
      </c>
      <c r="B21" s="2" t="str">
        <v>monthly_tariff_from_hourly_per_co_es</v>
      </c>
      <c r="C21" s="1" t="str" cm="1">
        <f t="array" ref="C21">IFERROR(SUBSTITUTE(_xlfn.ARRAYTOTEXT(_xlfn._xlws.FILTER(results_coverage[Scenario],(results_coverage[Results]=B21)*(ISNUMBER(SEARCH(A21,results_coverage[Scenario])))),0),"; ",CHAR(10)),"")</f>
        <v>\features\wholesale_calculation\given_calculation_covers_multiple_ga
\features\wholesale_calculation\given_minimal_standard_wholesale_scenario</v>
      </c>
      <c r="D21" s="1"/>
      <c r="E21" s="1"/>
    </row>
    <row r="22" spans="1:5">
      <c r="A22" s="13" t="str">
        <v>wholesale_calculation</v>
      </c>
      <c r="B22" s="2" t="str">
        <v>monthly_tariff_from_hourly_per_co_es_as_monthly_amount</v>
      </c>
      <c r="C22" s="1" t="str" cm="1">
        <f t="array" ref="C22">IFERROR(SUBSTITUTE(_xlfn.ARRAYTOTEXT(_xlfn._xlws.FILTER(results_coverage[Scenario],(results_coverage[Results]=B22)*(ISNUMBER(SEARCH(A22,results_coverage[Scenario])))),0),"; ",CHAR(10)),"")</f>
        <v/>
      </c>
      <c r="D22" s="1"/>
      <c r="E22" s="1"/>
    </row>
    <row r="23" spans="1:5" ht="87">
      <c r="A23" s="13" t="str">
        <v>wholesale_calculation</v>
      </c>
      <c r="B23" s="2" t="str">
        <v>daily_tariff_per_co_es</v>
      </c>
      <c r="C23" s="1" t="str" cm="1">
        <f t="array" ref="C23">IFERROR(SUBSTITUTE(_xlfn.ARRAYTOTEXT(_xlfn._xlws.FILTER(results_coverage[Scenario],(results_coverage[Results]=B23)*(ISNUMBER(SEARCH(A23,results_coverage[Scenario])))),0),"; ",CHAR(10)),"")</f>
        <v>\features\wholesale_calculation\given_calculation_covers_multiple_ga
\features\wholesale_calculation\given_es_and_brp_and_res_change
\features\wholesale_calculation\given_minimal_standard_wholesale_scenario
\features\wholesale_calculation\given_no_active_price_points_for_price_elements
\features\wholesale_calculation\given_price_elements_starts_or_stops
\features\wholesale_calculation\given_wholesale_withdrawal_scenario</v>
      </c>
      <c r="D23" s="1"/>
      <c r="E23" s="1"/>
    </row>
    <row r="24" spans="1:5" ht="29">
      <c r="A24" s="13" t="str">
        <v>wholesale_calculation</v>
      </c>
      <c r="B24" s="2" t="str">
        <v>monthly_tariff_from_daily_per_co_es</v>
      </c>
      <c r="C24" s="1" t="str" cm="1">
        <f t="array" ref="C24">IFERROR(SUBSTITUTE(_xlfn.ARRAYTOTEXT(_xlfn._xlws.FILTER(results_coverage[Scenario],(results_coverage[Results]=B24)*(ISNUMBER(SEARCH(A24,results_coverage[Scenario])))),0),"; ",CHAR(10)),"")</f>
        <v>\features\wholesale_calculation\given_calculation_covers_multiple_ga
\features\wholesale_calculation\given_minimal_standard_wholesale_scenario</v>
      </c>
      <c r="D24" s="1"/>
      <c r="E24" s="1"/>
    </row>
    <row r="25" spans="1:5">
      <c r="A25" s="13" t="str">
        <v>wholesale_calculation</v>
      </c>
      <c r="B25" s="2" t="str">
        <v>monthly_tariff_from_daily_per_co_es_as_monthly_amount</v>
      </c>
      <c r="C25" s="1" t="str" cm="1">
        <f t="array" ref="C25">IFERROR(SUBSTITUTE(_xlfn.ARRAYTOTEXT(_xlfn._xlws.FILTER(results_coverage[Scenario],(results_coverage[Results]=B25)*(ISNUMBER(SEARCH(A25,results_coverage[Scenario])))),0),"; ",CHAR(10)),"")</f>
        <v/>
      </c>
      <c r="D25" s="1"/>
      <c r="E25" s="1"/>
    </row>
    <row r="26" spans="1:5" ht="101.5">
      <c r="A26" s="13" t="str">
        <v>wholesale_calculation</v>
      </c>
      <c r="B26" s="2" t="str">
        <v>subscription_per_co_es</v>
      </c>
      <c r="C26" s="1" t="str" cm="1">
        <f t="array" ref="C26">IFERROR(SUBSTITUTE(_xlfn.ARRAYTOTEXT(_xlfn._xlws.FILTER(results_coverage[Scenario],(results_coverage[Results]=B26)*(ISNUMBER(SEARCH(A26,results_coverage[Scenario])))),0),"; ",CHAR(10)),"")</f>
        <v>\features\wholesale_calculation\given_calculation_covers_multiple_ga
\features\wholesale_calculation\given_es_and_brp_and_res_change
\features\wholesale_calculation\given_extra_fees_or_subscriptions_are_added
\features\wholesale_calculation\given_minimal_standard_wholesale_scenario
\features\wholesale_calculation\given_no_active_price_points_for_price_elements
\features\wholesale_calculation\given_price_elements_starts_or_stops
\features\wholesale_calculation\given_wholesale_withdrawal_scenario</v>
      </c>
      <c r="D26" s="1"/>
      <c r="E26" s="1"/>
    </row>
    <row r="27" spans="1:5" ht="29">
      <c r="A27" s="13" t="str">
        <v>wholesale_calculation</v>
      </c>
      <c r="B27" s="2" t="str">
        <v>monthly_subscription_per_co_es</v>
      </c>
      <c r="C27" s="1" t="str" cm="1">
        <f t="array" ref="C27">IFERROR(SUBSTITUTE(_xlfn.ARRAYTOTEXT(_xlfn._xlws.FILTER(results_coverage[Scenario],(results_coverage[Results]=B27)*(ISNUMBER(SEARCH(A27,results_coverage[Scenario])))),0),"; ",CHAR(10)),"")</f>
        <v>\features\wholesale_calculation\given_calculation_covers_multiple_ga
\features\wholesale_calculation\given_minimal_standard_wholesale_scenario</v>
      </c>
      <c r="D27" s="1"/>
      <c r="E27" s="1"/>
    </row>
    <row r="28" spans="1:5">
      <c r="A28" s="13" t="str">
        <v>wholesale_calculation</v>
      </c>
      <c r="B28" s="2" t="str">
        <v>monthly_subscription_per_co_es_as_monthly_amount</v>
      </c>
      <c r="C28" s="1" t="str" cm="1">
        <f t="array" ref="C28">IFERROR(SUBSTITUTE(_xlfn.ARRAYTOTEXT(_xlfn._xlws.FILTER(results_coverage[Scenario],(results_coverage[Results]=B28)*(ISNUMBER(SEARCH(A28,results_coverage[Scenario])))),0),"; ",CHAR(10)),"")</f>
        <v/>
      </c>
      <c r="D28" s="1"/>
      <c r="E28" s="1"/>
    </row>
    <row r="29" spans="1:5" ht="101.5">
      <c r="A29" s="13" t="str">
        <v>wholesale_calculation</v>
      </c>
      <c r="B29" s="2" t="str">
        <v>fee_per_co_es</v>
      </c>
      <c r="C29" s="1" t="str" cm="1">
        <f t="array" ref="C29">IFERROR(SUBSTITUTE(_xlfn.ARRAYTOTEXT(_xlfn._xlws.FILTER(results_coverage[Scenario],(results_coverage[Results]=B29)*(ISNUMBER(SEARCH(A29,results_coverage[Scenario])))),0),"; ",CHAR(10)),"")</f>
        <v>\features\wholesale_calculation\given_calculation_covers_multiple_ga
\features\wholesale_calculation\given_es_and_brp_and_res_change
\features\wholesale_calculation\given_extra_fees_or_subscriptions_are_added
\features\wholesale_calculation\given_minimal_standard_wholesale_scenario
\features\wholesale_calculation\given_no_active_price_points_for_price_elements
\features\wholesale_calculation\given_price_elements_starts_or_stops
\features\wholesale_calculation\given_wholesale_withdrawal_scenario</v>
      </c>
      <c r="D29" s="1"/>
      <c r="E29" s="1"/>
    </row>
    <row r="30" spans="1:5" ht="43.5">
      <c r="A30" s="13" t="str">
        <v>wholesale_calculation</v>
      </c>
      <c r="B30" s="2" t="str">
        <v>monthly_fee_per_co_es</v>
      </c>
      <c r="C30" s="1" t="str" cm="1">
        <f t="array" ref="C30">IFERROR(SUBSTITUTE(_xlfn.ARRAYTOTEXT(_xlfn._xlws.FILTER(results_coverage[Scenario],(results_coverage[Results]=B30)*(ISNUMBER(SEARCH(A30,results_coverage[Scenario])))),0),"; ",CHAR(10)),"")</f>
        <v>\features\wholesale_calculation\given_calculation_covers_multiple_ga
\features\wholesale_calculation\given_minimal_standard_wholesale_scenario
\features\wholesale_calculation\given_wholesale_withdrawal_scenario</v>
      </c>
      <c r="D30" s="1"/>
      <c r="E30" s="1"/>
    </row>
    <row r="31" spans="1:5">
      <c r="A31" s="13" t="str">
        <v>wholesale_calculation</v>
      </c>
      <c r="B31" s="2" t="str">
        <v>monthly_fee_per_co_es_as_monthly_amount</v>
      </c>
      <c r="C31" s="1" t="str" cm="1">
        <f t="array" ref="C31">IFERROR(SUBSTITUTE(_xlfn.ARRAYTOTEXT(_xlfn._xlws.FILTER(results_coverage[Scenario],(results_coverage[Results]=B31)*(ISNUMBER(SEARCH(A31,results_coverage[Scenario])))),0),"; ",CHAR(10)),"")</f>
        <v/>
      </c>
      <c r="D31" s="1"/>
      <c r="E31" s="1"/>
    </row>
    <row r="32" spans="1:5" ht="29">
      <c r="A32" s="13" t="str">
        <v>wholesale_calculation</v>
      </c>
      <c r="B32" s="2" t="str">
        <v>total_monthly_amounts_per_co_es</v>
      </c>
      <c r="C32" s="1" t="str" cm="1">
        <f t="array" ref="C32">IFERROR(SUBSTITUTE(_xlfn.ARRAYTOTEXT(_xlfn._xlws.FILTER(results_coverage[Scenario],(results_coverage[Results]=B32)*(ISNUMBER(SEARCH(A32,results_coverage[Scenario])))),0),"; ",CHAR(10)),"")</f>
        <v>\features\wholesale_calculation\given_calculation_covers_multiple_ga
\features\wholesale_calculation\given_minimal_standard_wholesale_scenario</v>
      </c>
      <c r="D32" s="1"/>
      <c r="E32" s="1"/>
    </row>
    <row r="33" spans="1:8" ht="29">
      <c r="A33" s="13" t="str">
        <v>wholesale_calculation</v>
      </c>
      <c r="B33" s="2" t="str">
        <v>total_monthly_amounts_per_es</v>
      </c>
      <c r="C33" s="1" t="str" cm="1">
        <f t="array" ref="C33">IFERROR(SUBSTITUTE(_xlfn.ARRAYTOTEXT(_xlfn._xlws.FILTER(results_coverage[Scenario],(results_coverage[Results]=B33)*(ISNUMBER(SEARCH(A33,results_coverage[Scenario])))),0),"; ",CHAR(10)),"")</f>
        <v>\features\wholesale_calculation\given_calculation_covers_multiple_ga
\features\wholesale_calculation\given_minimal_standard_wholesale_scenario</v>
      </c>
      <c r="D33" s="1"/>
      <c r="E33" s="1"/>
    </row>
    <row r="34" spans="1:8">
      <c r="A34" s="13" t="str">
        <v>wholesale_basis_data</v>
      </c>
      <c r="B34" s="2" t="str">
        <v>charge_link_periods_v1</v>
      </c>
      <c r="C34" s="1" t="str" cm="1">
        <f t="array" ref="C34">IFERROR(SUBSTITUTE(_xlfn.ARRAYTOTEXT(_xlfn._xlws.FILTER(results_coverage[Scenario],(results_coverage[Results]=B34)*(ISNUMBER(SEARCH(A34,results_coverage[Scenario])))),0),"; ",CHAR(10)),"")</f>
        <v>\features\data_products\wholesale_basis_data\given_minimal_wholesale_basis_data_scenario</v>
      </c>
      <c r="D34" s="1"/>
      <c r="E34" s="1"/>
    </row>
    <row r="35" spans="1:8">
      <c r="A35" s="13" t="str">
        <v>wholesale_basis_data</v>
      </c>
      <c r="B35" s="2" t="str">
        <v>charge_price_information_periods_v1</v>
      </c>
      <c r="C35" s="1" t="str" cm="1">
        <f t="array" ref="C35">IFERROR(SUBSTITUTE(_xlfn.ARRAYTOTEXT(_xlfn._xlws.FILTER(results_coverage[Scenario],(results_coverage[Results]=B35)*(ISNUMBER(SEARCH(A35,results_coverage[Scenario])))),0),"; ",CHAR(10)),"")</f>
        <v>\features\data_products\wholesale_basis_data\given_minimal_wholesale_basis_data_scenario</v>
      </c>
      <c r="D35" s="1"/>
      <c r="E35" s="1"/>
    </row>
    <row r="36" spans="1:8">
      <c r="A36" s="13" t="str">
        <v>wholesale_basis_data</v>
      </c>
      <c r="B36" s="2" t="str">
        <v>charge_price_points_v1</v>
      </c>
      <c r="C36" s="1" t="str" cm="1">
        <f t="array" ref="C36">IFERROR(SUBSTITUTE(_xlfn.ARRAYTOTEXT(_xlfn._xlws.FILTER(results_coverage[Scenario],(results_coverage[Results]=B36)*(ISNUMBER(SEARCH(A36,results_coverage[Scenario])))),0),"; ",CHAR(10)),"")</f>
        <v>\features\data_products\wholesale_basis_data\given_minimal_wholesale_basis_data_scenario</v>
      </c>
      <c r="D36" s="1"/>
      <c r="E36" s="1"/>
    </row>
    <row r="37" spans="1:8">
      <c r="A37" s="13" t="str">
        <v>wholesale_basis_data</v>
      </c>
      <c r="B37" s="2" t="str">
        <v>grid_loss_metering_points_v1</v>
      </c>
      <c r="C37" s="1" t="str" cm="1">
        <f t="array" ref="C37">IFERROR(SUBSTITUTE(_xlfn.ARRAYTOTEXT(_xlfn._xlws.FILTER(results_coverage[Scenario],(results_coverage[Results]=B37)*(ISNUMBER(SEARCH(A37,results_coverage[Scenario])))),0),"; ",CHAR(10)),"")</f>
        <v>\features\data_products\wholesale_basis_data\given_minimal_wholesale_basis_data_scenario</v>
      </c>
      <c r="D37" s="1"/>
      <c r="E37" s="1"/>
    </row>
    <row r="38" spans="1:8">
      <c r="A38" s="13" t="str">
        <v>wholesale_basis_data</v>
      </c>
      <c r="B38" s="2" t="str">
        <v>metering_point_periods_v1</v>
      </c>
      <c r="C38" s="1" t="str" cm="1">
        <f t="array" ref="C38">IFERROR(SUBSTITUTE(_xlfn.ARRAYTOTEXT(_xlfn._xlws.FILTER(results_coverage[Scenario],(results_coverage[Results]=B38)*(ISNUMBER(SEARCH(A38,results_coverage[Scenario])))),0),"; ",CHAR(10)),"")</f>
        <v>\features\data_products\wholesale_basis_data\given_minimal_wholesale_basis_data_scenario</v>
      </c>
      <c r="D38" s="1"/>
      <c r="E38" s="1"/>
    </row>
    <row r="39" spans="1:8">
      <c r="A39" s="13" t="str">
        <v>wholesale_basis_data</v>
      </c>
      <c r="B39" s="2" t="str">
        <v>time_series_points_v1</v>
      </c>
      <c r="C39" s="1" t="str" cm="1">
        <f t="array" ref="C39">IFERROR(SUBSTITUTE(_xlfn.ARRAYTOTEXT(_xlfn._xlws.FILTER(results_coverage[Scenario],(results_coverage[Results]=B39)*(ISNUMBER(SEARCH(A39,results_coverage[Scenario])))),0),"; ",CHAR(10)),"")</f>
        <v>\features\data_products\wholesale_basis_data\given_minimal_wholesale_basis_data_scenario</v>
      </c>
      <c r="D39" s="1"/>
      <c r="E39" s="1"/>
    </row>
    <row r="40" spans="1:8">
      <c r="A40" s="13" t="str">
        <v>wholesale_results</v>
      </c>
      <c r="B40" s="2" t="str">
        <v>monthly_amounts_per_charge_v1</v>
      </c>
      <c r="C40" s="1" t="str" cm="1">
        <f t="array" ref="C40">IFERROR(SUBSTITUTE(_xlfn.ARRAYTOTEXT(_xlfn._xlws.FILTER(results_coverage[Scenario],(results_coverage[Results]=B40)*(ISNUMBER(SEARCH(A40,results_coverage[Scenario])))),0),"; ",CHAR(10)),"")</f>
        <v>\features\data_products\wholesale_results\given_minimal_wholesale_results_scenario</v>
      </c>
      <c r="D40" s="1"/>
      <c r="E40" s="1"/>
    </row>
    <row r="41" spans="1:8">
      <c r="A41" s="13" t="str">
        <v>wholesale_results</v>
      </c>
      <c r="B41" s="2" t="str">
        <v>grid_loss_metering_point_time_series_v1</v>
      </c>
      <c r="C41" s="1" t="str" cm="1">
        <f t="array" ref="C41">IFERROR(SUBSTITUTE(_xlfn.ARRAYTOTEXT(_xlfn._xlws.FILTER(results_coverage[Scenario],(results_coverage[Results]=B41)*(ISNUMBER(SEARCH(A41,results_coverage[Scenario])))),0),"; ",CHAR(10)),"")</f>
        <v>\features\data_products\wholesale_results\given_minimal_energy_results_scenario</v>
      </c>
      <c r="D41" s="1"/>
      <c r="E41" s="1"/>
    </row>
    <row r="42" spans="1:8">
      <c r="A42" s="13" t="str">
        <v>wholesale_results</v>
      </c>
      <c r="B42" s="2" t="str">
        <v>exchange_per_neighbor_v1</v>
      </c>
      <c r="C42" s="1" t="str" cm="1">
        <f t="array" ref="C42">IFERROR(SUBSTITUTE(_xlfn.ARRAYTOTEXT(_xlfn._xlws.FILTER(results_coverage[Scenario],(results_coverage[Results]=B42)*(ISNUMBER(SEARCH(A42,results_coverage[Scenario])))),0),"; ",CHAR(10)),"")</f>
        <v>\features\data_products\wholesale_results\given_minimal_energy_results_scenario</v>
      </c>
      <c r="D42" s="1"/>
      <c r="E42" s="1"/>
    </row>
    <row r="43" spans="1:8">
      <c r="A43" s="13" t="str">
        <v>wholesale_results</v>
      </c>
      <c r="B43" s="2" t="str">
        <v>total_monthly_amounts_v1</v>
      </c>
      <c r="C43" s="1" t="str" cm="1">
        <f t="array" ref="C43">IFERROR(SUBSTITUTE(_xlfn.ARRAYTOTEXT(_xlfn._xlws.FILTER(results_coverage[Scenario],(results_coverage[Results]=B43)*(ISNUMBER(SEARCH(A43,results_coverage[Scenario])))),0),"; ",CHAR(10)),"")</f>
        <v>\features\data_products\wholesale_results\given_minimal_wholesale_results_scenario</v>
      </c>
      <c r="D43" s="1"/>
      <c r="E43" s="1"/>
    </row>
    <row r="44" spans="1:8">
      <c r="A44" s="13" t="str">
        <v>wholesale_results</v>
      </c>
      <c r="B44" s="2" t="str">
        <v>energy_per_es_v1</v>
      </c>
      <c r="C44" s="1" t="str" cm="1">
        <f t="array" ref="C44">IFERROR(SUBSTITUTE(_xlfn.ARRAYTOTEXT(_xlfn._xlws.FILTER(results_coverage[Scenario],(results_coverage[Results]=B44)*(ISNUMBER(SEARCH(A44,results_coverage[Scenario])))),0),"; ",CHAR(10)),"")</f>
        <v>\features\data_products\wholesale_results\given_minimal_energy_results_scenario</v>
      </c>
      <c r="D44" s="1"/>
      <c r="E44" s="1"/>
    </row>
    <row r="45" spans="1:8">
      <c r="A45" s="13" t="str">
        <v>wholesale_results</v>
      </c>
      <c r="B45" s="2" t="str">
        <v>energy_per_brp_v1</v>
      </c>
      <c r="C45" s="1" t="str" cm="1">
        <f t="array" ref="C45">IFERROR(SUBSTITUTE(_xlfn.ARRAYTOTEXT(_xlfn._xlws.FILTER(results_coverage[Scenario],(results_coverage[Results]=B45)*(ISNUMBER(SEARCH(A45,results_coverage[Scenario])))),0),"; ",CHAR(10)),"")</f>
        <v>\features\data_products\wholesale_results\given_minimal_energy_results_scenario</v>
      </c>
      <c r="D45" s="1"/>
      <c r="E45" s="1"/>
    </row>
    <row r="46" spans="1:8">
      <c r="A46" s="13" t="str">
        <v>wholesale_results</v>
      </c>
      <c r="B46" s="2" t="str">
        <v>amounts_per_charge_v1</v>
      </c>
      <c r="C46" s="1" t="str" cm="1">
        <f t="array" ref="C46">IFERROR(SUBSTITUTE(_xlfn.ARRAYTOTEXT(_xlfn._xlws.FILTER(results_coverage[Scenario],(results_coverage[Results]=B46)*(ISNUMBER(SEARCH(A46,results_coverage[Scenario])))),0),"; ",CHAR(10)),"")</f>
        <v>\features\data_products\wholesale_results\given_minimal_wholesale_results_scenario</v>
      </c>
      <c r="D46" s="1"/>
      <c r="E46" s="1"/>
      <c r="H46" s="15"/>
    </row>
    <row r="47" spans="1:8">
      <c r="A47" s="13" t="str">
        <v>wholesale_results</v>
      </c>
      <c r="B47" s="2" t="str">
        <v>energy_v1</v>
      </c>
      <c r="C47" s="1" t="str" cm="1">
        <f t="array" ref="C47">IFERROR(SUBSTITUTE(_xlfn.ARRAYTOTEXT(_xlfn._xlws.FILTER(results_coverage[Scenario],(results_coverage[Results]=B47)*(ISNUMBER(SEARCH(A47,results_coverage[Scenario])))),0),"; ",CHAR(10)),"")</f>
        <v>\features\data_products\wholesale_results\given_minimal_energy_results_scenario</v>
      </c>
      <c r="D47" s="1"/>
      <c r="E47" s="1"/>
    </row>
    <row r="48" spans="1:8">
      <c r="A48" s="13" t="str">
        <v>wholesale_sap</v>
      </c>
      <c r="B48" s="2" t="str">
        <v>amounts_per_charge_v1</v>
      </c>
      <c r="C48" s="1" t="str" cm="1">
        <f t="array" ref="C48">IFERROR(SUBSTITUTE(_xlfn.ARRAYTOTEXT(_xlfn._xlws.FILTER(results_coverage[Scenario],(results_coverage[Results]=B48)*(ISNUMBER(SEARCH(A48,results_coverage[Scenario])))),0),"; ",CHAR(10)),"")</f>
        <v>\features\data_products\wholesale_sap\given_energy_scenario</v>
      </c>
      <c r="D48" s="1"/>
      <c r="E48" s="1"/>
    </row>
    <row r="49" spans="1:5">
      <c r="A49" s="13" t="str">
        <v>wholesale_sap</v>
      </c>
      <c r="B49" s="2" t="str">
        <v>energy_v1</v>
      </c>
      <c r="C49" s="1" t="str" cm="1">
        <f t="array" ref="C49">IFERROR(SUBSTITUTE(_xlfn.ARRAYTOTEXT(_xlfn._xlws.FILTER(results_coverage[Scenario],(results_coverage[Results]=B49)*(ISNUMBER(SEARCH(A49,results_coverage[Scenario])))),0),"; ",CHAR(10)),"")</f>
        <v>\features\data_products\wholesale_sap\given_energy_scenario</v>
      </c>
      <c r="D49" s="1"/>
      <c r="E49" s="1"/>
    </row>
    <row r="50" spans="1:5">
      <c r="A50" s="13" t="str">
        <v>wholesale_sap</v>
      </c>
      <c r="B50" s="2" t="str">
        <v>latest_calculations_history_v1</v>
      </c>
      <c r="C50" s="1" t="str" cm="1">
        <f t="array" ref="C50">IFERROR(SUBSTITUTE(_xlfn.ARRAYTOTEXT(_xlfn._xlws.FILTER(results_coverage[Scenario],(results_coverage[Results]=B50)*(ISNUMBER(SEARCH(A50,results_coverage[Scenario])))),0),"; ",CHAR(10)),"")</f>
        <v>\features\data_products\wholesale_sap\given_latest_calculations_history_scenario</v>
      </c>
      <c r="D50" s="1"/>
      <c r="E50" s="1"/>
    </row>
    <row r="51" spans="1:5">
      <c r="A51" s="13" t="str">
        <v>wholesale_settlement_reports</v>
      </c>
      <c r="B51" s="2" t="str">
        <v>monthly_amounts_per_charge_v1</v>
      </c>
      <c r="C51" s="1" t="str" cm="1">
        <f t="array" ref="C51">IFERROR(SUBSTITUTE(_xlfn.ARRAYTOTEXT(_xlfn._xlws.FILTER(results_coverage[Scenario],(results_coverage[Results]=B51)*(ISNUMBER(SEARCH(A51,results_coverage[Scenario])))),0),"; ",CHAR(10)),"")</f>
        <v>\features\data_products\wholesale_settlement_reports\given_standard_scenario_for_settlement_report_views</v>
      </c>
      <c r="D51" s="1"/>
      <c r="E51" s="1"/>
    </row>
    <row r="52" spans="1:5">
      <c r="A52" s="13" t="str">
        <v>wholesale_settlement_reports</v>
      </c>
      <c r="B52" s="2" t="str">
        <v>metering_point_time_series_v1</v>
      </c>
      <c r="C52" s="1" t="str" cm="1">
        <f t="array" ref="C52">IFERROR(SUBSTITUTE(_xlfn.ARRAYTOTEXT(_xlfn._xlws.FILTER(results_coverage[Scenario],(results_coverage[Results]=B52)*(ISNUMBER(SEARCH(A52,results_coverage[Scenario])))),0),"; ",CHAR(10)),"")</f>
        <v>\features\data_products\wholesale_settlement_reports\given_standard_scenario_for_settlement_report_views</v>
      </c>
      <c r="D52" s="1"/>
      <c r="E52" s="1"/>
    </row>
    <row r="53" spans="1:5">
      <c r="A53" s="13" t="str">
        <v>wholesale_settlement_reports</v>
      </c>
      <c r="B53" s="2" t="str">
        <v>metering_point_periods_v1</v>
      </c>
      <c r="C53" s="1" t="str" cm="1">
        <f t="array" ref="C53">IFERROR(SUBSTITUTE(_xlfn.ARRAYTOTEXT(_xlfn._xlws.FILTER(results_coverage[Scenario],(results_coverage[Results]=B53)*(ISNUMBER(SEARCH(A53,results_coverage[Scenario])))),0),"; ",CHAR(10)),"")</f>
        <v>\features\data_products\wholesale_settlement_reports\given_standard_scenario_for_settlement_report_views</v>
      </c>
      <c r="D53" s="1"/>
      <c r="E53" s="1"/>
    </row>
    <row r="54" spans="1:5">
      <c r="A54" s="13" t="str">
        <v>wholesale_settlement_reports</v>
      </c>
      <c r="B54" s="2" t="str">
        <v>energy_v1</v>
      </c>
      <c r="C54" s="1" t="str" cm="1">
        <f t="array" ref="C54">IFERROR(SUBSTITUTE(_xlfn.ARRAYTOTEXT(_xlfn._xlws.FILTER(results_coverage[Scenario],(results_coverage[Results]=B54)*(ISNUMBER(SEARCH(A54,results_coverage[Scenario])))),0),"; ",CHAR(10)),"")</f>
        <v>\features\data_products\wholesale_settlement_reports\given_standard_scenario_for_settlement_report_views</v>
      </c>
      <c r="D54" s="1"/>
      <c r="E54" s="1"/>
    </row>
    <row r="55" spans="1:5" ht="29">
      <c r="A55" s="13" t="str">
        <v>wholesale_settlement_reports</v>
      </c>
      <c r="B55" s="2" t="str">
        <v>charge_link_periods_v1</v>
      </c>
      <c r="C55" s="1" t="str" cm="1">
        <f t="array" ref="C55">IFERROR(SUBSTITUTE(_xlfn.ARRAYTOTEXT(_xlfn._xlws.FILTER(results_coverage[Scenario],(results_coverage[Results]=B55)*(ISNUMBER(SEARCH(A55,results_coverage[Scenario])))),0),"; ",CHAR(10)),"")</f>
        <v>\features\data_products\wholesale_settlement_reports\given_different_combinations_of_chargelink_and_mp_periods
\features\data_products\wholesale_settlement_reports\given_standard_scenario_for_settlement_report_views</v>
      </c>
      <c r="D55" s="1"/>
      <c r="E55" s="1"/>
    </row>
    <row r="56" spans="1:5">
      <c r="A56" s="13" t="str">
        <v>wholesale_settlement_reports</v>
      </c>
      <c r="B56" s="2" t="str">
        <v>current_balance_fixing_calculation_version_v1</v>
      </c>
      <c r="C56" s="1" t="str" cm="1">
        <f t="array" ref="C56">IFERROR(SUBSTITUTE(_xlfn.ARRAYTOTEXT(_xlfn._xlws.FILTER(results_coverage[Scenario],(results_coverage[Results]=B56)*(ISNUMBER(SEARCH(A56,results_coverage[Scenario])))),0),"; ",CHAR(10)),"")</f>
        <v>\features\data_products\wholesale_settlement_reports\given_multiple_versions_for_some_calculation_types</v>
      </c>
      <c r="D56" s="1"/>
      <c r="E56" s="1"/>
    </row>
    <row r="57" spans="1:5">
      <c r="A57" s="13" t="str">
        <v>wholesale_settlement_reports</v>
      </c>
      <c r="B57" s="2" t="str">
        <v>charge_prices_v1</v>
      </c>
      <c r="C57" s="1" t="str" cm="1">
        <f t="array" ref="C57">IFERROR(SUBSTITUTE(_xlfn.ARRAYTOTEXT(_xlfn._xlws.FILTER(results_coverage[Scenario],(results_coverage[Results]=B57)*(ISNUMBER(SEARCH(A57,results_coverage[Scenario])))),0),"; ",CHAR(10)),"")</f>
        <v>\features\data_products\wholesale_settlement_reports\given_standard_scenario_for_settlement_report_views</v>
      </c>
      <c r="D57" s="1"/>
      <c r="E57" s="1"/>
    </row>
    <row r="58" spans="1:5">
      <c r="A58" s="13" t="str">
        <v>wholesale_settlement_reports</v>
      </c>
      <c r="B58" s="2" t="str">
        <v>amounts_per_charge_v1</v>
      </c>
      <c r="C58" s="1" t="str" cm="1">
        <f t="array" ref="C58">IFERROR(SUBSTITUTE(_xlfn.ARRAYTOTEXT(_xlfn._xlws.FILTER(results_coverage[Scenario],(results_coverage[Results]=B58)*(ISNUMBER(SEARCH(A58,results_coverage[Scenario])))),0),"; ",CHAR(10)),"")</f>
        <v>\features\data_products\wholesale_settlement_reports\given_standard_scenario_for_settlement_report_views</v>
      </c>
      <c r="D58" s="1"/>
      <c r="E58" s="1"/>
    </row>
    <row r="59" spans="1:5">
      <c r="A59" s="13" t="str">
        <v>wholesale_settlement_reports</v>
      </c>
      <c r="B59" s="2" t="str">
        <v>monthly_amounts_v1</v>
      </c>
      <c r="C59" s="1" t="str" cm="1">
        <f t="array" ref="C59">IFERROR(SUBSTITUTE(_xlfn.ARRAYTOTEXT(_xlfn._xlws.FILTER(results_coverage[Scenario],(results_coverage[Results]=B59)*(ISNUMBER(SEARCH(A59,results_coverage[Scenario])))),0),"; ",CHAR(10)),"")</f>
        <v>\features\data_products\wholesale_settlement_reports\given_standard_scenario_for_settlement_report_views</v>
      </c>
      <c r="D59" s="1"/>
      <c r="E59" s="1"/>
    </row>
    <row r="60" spans="1:5">
      <c r="A60" s="13" t="str">
        <v>wholesale_settlement_reports</v>
      </c>
      <c r="B60" s="2" t="str">
        <v>energy_per_es_v1</v>
      </c>
      <c r="C60" s="1" t="str" cm="1">
        <f t="array" ref="C60">IFERROR(SUBSTITUTE(_xlfn.ARRAYTOTEXT(_xlfn._xlws.FILTER(results_coverage[Scenario],(results_coverage[Results]=B60)*(ISNUMBER(SEARCH(A60,results_coverage[Scenario])))),0),"; ",CHAR(10)),"")</f>
        <v>\features\data_products\wholesale_settlement_reports\given_standard_scenario_for_settlement_report_views</v>
      </c>
      <c r="D60" s="1"/>
      <c r="E60" s="1"/>
    </row>
    <row r="61" spans="1:5">
      <c r="A61" s="13" t="str">
        <v>wholesale_settlement_reports</v>
      </c>
      <c r="B61" s="2" t="str">
        <v>total_monthly_amounts_v1</v>
      </c>
      <c r="C61" s="1" t="str" cm="1">
        <f t="array" ref="C61">IFERROR(SUBSTITUTE(_xlfn.ARRAYTOTEXT(_xlfn._xlws.FILTER(results_coverage[Scenario],(results_coverage[Results]=B61)*(ISNUMBER(SEARCH(A61,results_coverage[Scenario])))),0),"; ",CHAR(10)),"")</f>
        <v>\features\data_products\wholesale_settlement_reports\given_standard_scenario_for_settlement_report_views</v>
      </c>
      <c r="D61" s="1"/>
      <c r="E61" s="1"/>
    </row>
    <row r="62" spans="1:5">
      <c r="A62" s="13"/>
      <c r="B62" s="2"/>
      <c r="C62" s="1" t="str" cm="1">
        <f t="array" ref="C62">IFERROR(SUBSTITUTE(_xlfn.ARRAYTOTEXT(_xlfn._xlws.FILTER(results_coverage[Scenario],(results_coverage[Results]=B62)*(ISNUMBER(SEARCH(A62,results_coverage[Scenario])))),0),"; ",CHAR(10)),"")</f>
        <v/>
      </c>
      <c r="D62" s="1"/>
      <c r="E62" s="1"/>
    </row>
    <row r="63" spans="1:5">
      <c r="A63" s="13"/>
      <c r="B63" s="2"/>
      <c r="C63" s="1" t="str" cm="1">
        <f t="array" ref="C63">IFERROR(SUBSTITUTE(_xlfn.ARRAYTOTEXT(_xlfn._xlws.FILTER(results_coverage[Scenario],(results_coverage[Results]=B63)*(ISNUMBER(SEARCH(A63,results_coverage[Scenario])))),0),"; ",CHAR(10)),"")</f>
        <v/>
      </c>
      <c r="D63" s="1"/>
      <c r="E63" s="1"/>
    </row>
    <row r="64" spans="1:5">
      <c r="A64" s="13"/>
      <c r="B64" s="2"/>
      <c r="C64" s="1" t="str" cm="1">
        <f t="array" ref="C64">IFERROR(SUBSTITUTE(_xlfn.ARRAYTOTEXT(_xlfn._xlws.FILTER(results_coverage[Scenario],(results_coverage[Results]=B64)*(ISNUMBER(SEARCH(A64,results_coverage[Scenario])))),0),"; ",CHAR(10)),"")</f>
        <v/>
      </c>
      <c r="D64" s="1"/>
      <c r="E64" s="1"/>
    </row>
    <row r="65" spans="1:5">
      <c r="A65" s="13"/>
      <c r="B65" s="2"/>
      <c r="C65" s="1" t="str" cm="1">
        <f t="array" ref="C65">IFERROR(SUBSTITUTE(_xlfn.ARRAYTOTEXT(_xlfn._xlws.FILTER(results_coverage[Scenario],(results_coverage[Results]=B65)*(ISNUMBER(SEARCH(A65,results_coverage[Scenario])))),0),"; ",CHAR(10)),"")</f>
        <v/>
      </c>
      <c r="D65" s="1"/>
      <c r="E65" s="1"/>
    </row>
    <row r="66" spans="1:5">
      <c r="A66" s="13"/>
      <c r="B66" s="2"/>
      <c r="C66" s="1" t="str" cm="1">
        <f t="array" ref="C66">IFERROR(SUBSTITUTE(_xlfn.ARRAYTOTEXT(_xlfn._xlws.FILTER(results_coverage[Scenario],(results_coverage[Results]=B66)*(ISNUMBER(SEARCH(A66,results_coverage[Scenario])))),0),"; ",CHAR(10)),"")</f>
        <v/>
      </c>
      <c r="D66" s="1"/>
      <c r="E66" s="1"/>
    </row>
    <row r="67" spans="1:5">
      <c r="A67" s="13"/>
      <c r="B67" s="2"/>
      <c r="C67" s="1" t="str" cm="1">
        <f t="array" ref="C67">IFERROR(SUBSTITUTE(_xlfn.ARRAYTOTEXT(_xlfn._xlws.FILTER(results_coverage[Scenario],(results_coverage[Results]=B67)*(ISNUMBER(SEARCH(A67,results_coverage[Scenario])))),0),"; ",CHAR(10)),"")</f>
        <v/>
      </c>
      <c r="D67" s="1"/>
      <c r="E67" s="1"/>
    </row>
    <row r="68" spans="1:5">
      <c r="A68" s="13"/>
      <c r="B68" s="2"/>
      <c r="C68" s="1" t="str" cm="1">
        <f t="array" ref="C68">IFERROR(SUBSTITUTE(_xlfn.ARRAYTOTEXT(_xlfn._xlws.FILTER(results_coverage[Scenario],(results_coverage[Results]=B68)*(ISNUMBER(SEARCH(A68,results_coverage[Scenario])))),0),"; ",CHAR(10)),"")</f>
        <v/>
      </c>
      <c r="D68" s="1"/>
      <c r="E68" s="1"/>
    </row>
    <row r="69" spans="1:5">
      <c r="A69" s="13"/>
      <c r="B69" s="2"/>
      <c r="C69" s="1" t="str" cm="1">
        <f t="array" ref="C69">IFERROR(SUBSTITUTE(_xlfn.ARRAYTOTEXT(_xlfn._xlws.FILTER(results_coverage[Scenario],(results_coverage[Results]=B69)*(ISNUMBER(SEARCH(A69,results_coverage[Scenario])))),0),"; ",CHAR(10)),"")</f>
        <v/>
      </c>
      <c r="D69" s="1"/>
      <c r="E69" s="1"/>
    </row>
    <row r="70" spans="1:5">
      <c r="A70" s="13"/>
      <c r="B70" s="2"/>
      <c r="C70" s="1" t="str" cm="1">
        <f t="array" ref="C70">IFERROR(SUBSTITUTE(_xlfn.ARRAYTOTEXT(_xlfn._xlws.FILTER(results_coverage[Scenario],(results_coverage[Results]=B70)*(ISNUMBER(SEARCH(A70,results_coverage[Scenario])))),0),"; ",CHAR(10)),"")</f>
        <v/>
      </c>
      <c r="D70" s="1"/>
      <c r="E70" s="1"/>
    </row>
    <row r="71" spans="1:5">
      <c r="A71" s="13"/>
      <c r="B71" s="2"/>
      <c r="C71" s="1" t="str" cm="1">
        <f t="array" ref="C71">IFERROR(SUBSTITUTE(_xlfn.ARRAYTOTEXT(_xlfn._xlws.FILTER(results_coverage[Scenario],(results_coverage[Results]=B71)*(ISNUMBER(SEARCH(A71,results_coverage[Scenario])))),0),"; ",CHAR(10)),"")</f>
        <v/>
      </c>
      <c r="D71" s="1"/>
      <c r="E71" s="1"/>
    </row>
    <row r="72" spans="1:5">
      <c r="A72" s="13"/>
      <c r="B72" s="2"/>
      <c r="C72" s="1" t="str" cm="1">
        <f t="array" ref="C72">IFERROR(SUBSTITUTE(_xlfn.ARRAYTOTEXT(_xlfn._xlws.FILTER(results_coverage[Scenario],(results_coverage[Results]=B72)*(ISNUMBER(SEARCH(A72,results_coverage[Scenario])))),0),"; ",CHAR(10)),"")</f>
        <v/>
      </c>
      <c r="D72" s="1"/>
      <c r="E72" s="1"/>
    </row>
    <row r="73" spans="1:5">
      <c r="A73" s="13"/>
      <c r="B73" s="2"/>
      <c r="C73" s="1" t="str" cm="1">
        <f t="array" ref="C73">IFERROR(SUBSTITUTE(_xlfn.ARRAYTOTEXT(_xlfn._xlws.FILTER(results_coverage[Scenario],(results_coverage[Results]=B73)*(ISNUMBER(SEARCH(A73,results_coverage[Scenario])))),0),"; ",CHAR(10)),"")</f>
        <v/>
      </c>
      <c r="D73" s="1"/>
      <c r="E73" s="1"/>
    </row>
    <row r="74" spans="1:5">
      <c r="A74" s="13"/>
      <c r="B74" s="2"/>
      <c r="C74" s="1" t="str" cm="1">
        <f t="array" ref="C74">IFERROR(SUBSTITUTE(_xlfn.ARRAYTOTEXT(_xlfn._xlws.FILTER(results_coverage[Scenario],(results_coverage[Results]=B74)*(ISNUMBER(SEARCH(A74,results_coverage[Scenario])))),0),"; ",CHAR(10)),"")</f>
        <v/>
      </c>
      <c r="D74" s="1"/>
      <c r="E74" s="1"/>
    </row>
    <row r="75" spans="1:5">
      <c r="A75" s="13"/>
      <c r="B75" s="2"/>
      <c r="C75" s="1" t="str" cm="1">
        <f t="array" ref="C75">IFERROR(SUBSTITUTE(_xlfn.ARRAYTOTEXT(_xlfn._xlws.FILTER(results_coverage[Scenario],(results_coverage[Results]=B75)*(ISNUMBER(SEARCH(A75,results_coverage[Scenario])))),0),"; ",CHAR(10)),"")</f>
        <v/>
      </c>
      <c r="D75" s="1"/>
      <c r="E75" s="1"/>
    </row>
    <row r="76" spans="1:5">
      <c r="A76" s="13"/>
      <c r="B76" s="2"/>
      <c r="C76" s="1" t="str" cm="1">
        <f t="array" ref="C76">IFERROR(SUBSTITUTE(_xlfn.ARRAYTOTEXT(_xlfn._xlws.FILTER(results_coverage[Scenario],(results_coverage[Results]=B76)*(ISNUMBER(SEARCH(A76,results_coverage[Scenario])))),0),"; ",CHAR(10)),"")</f>
        <v/>
      </c>
      <c r="D76" s="1"/>
      <c r="E76" s="1"/>
    </row>
    <row r="77" spans="1:5">
      <c r="A77" s="13"/>
      <c r="B77" s="2"/>
      <c r="C77" s="1" t="str" cm="1">
        <f t="array" ref="C77">IFERROR(SUBSTITUTE(_xlfn.ARRAYTOTEXT(_xlfn._xlws.FILTER(results_coverage[Scenario],(results_coverage[Results]=B77)*(ISNUMBER(SEARCH(A77,results_coverage[Scenario])))),0),"; ",CHAR(10)),"")</f>
        <v/>
      </c>
      <c r="D77" s="1"/>
      <c r="E77" s="1"/>
    </row>
    <row r="78" spans="1:5">
      <c r="A78" s="13"/>
      <c r="B78" s="2"/>
      <c r="C78" s="1" t="str" cm="1">
        <f t="array" ref="C78">IFERROR(SUBSTITUTE(_xlfn.ARRAYTOTEXT(_xlfn._xlws.FILTER(results_coverage[Scenario],(results_coverage[Results]=B78)*(ISNUMBER(SEARCH(A78,results_coverage[Scenario])))),0),"; ",CHAR(10)),"")</f>
        <v/>
      </c>
      <c r="D78" s="1"/>
      <c r="E78" s="1"/>
    </row>
    <row r="79" spans="1:5">
      <c r="A79" s="13"/>
      <c r="B79" s="2"/>
      <c r="C79" s="1" t="str" cm="1">
        <f t="array" ref="C79">IFERROR(SUBSTITUTE(_xlfn.ARRAYTOTEXT(_xlfn._xlws.FILTER(results_coverage[Scenario],(results_coverage[Results]=B79)*(ISNUMBER(SEARCH(A79,results_coverage[Scenario])))),0),"; ",CHAR(10)),"")</f>
        <v/>
      </c>
      <c r="D79" s="1"/>
      <c r="E79" s="1"/>
    </row>
    <row r="80" spans="1:5">
      <c r="A80" s="13"/>
      <c r="B80" s="14"/>
      <c r="C80" s="1" t="str" cm="1">
        <f t="array" ref="C80">IFERROR(SUBSTITUTE(_xlfn.ARRAYTOTEXT(_xlfn._xlws.FILTER(results_coverage[Scenario],(results_coverage[Results]=B80)*(ISNUMBER(SEARCH(A80,results_coverage[Scenario])))),0),"; ",CHAR(10)),"")</f>
        <v/>
      </c>
      <c r="D80" s="13"/>
      <c r="E80" s="13"/>
    </row>
    <row r="81" spans="1:5">
      <c r="A81" s="13"/>
      <c r="B81" s="14"/>
      <c r="C81" s="1" t="str" cm="1">
        <f t="array" ref="C81">IFERROR(SUBSTITUTE(_xlfn.ARRAYTOTEXT(_xlfn._xlws.FILTER(results_coverage[Scenario],(results_coverage[Results]=B81)*(ISNUMBER(SEARCH(A81,results_coverage[Scenario])))),0),"; ",CHAR(10)),"")</f>
        <v/>
      </c>
      <c r="D81" s="13"/>
      <c r="E81" s="13"/>
    </row>
    <row r="82" spans="1:5">
      <c r="C82" s="1" t="str" cm="1">
        <f t="array" ref="C82">IFERROR(SUBSTITUTE(_xlfn.ARRAYTOTEXT(_xlfn._xlws.FILTER(results_coverage[Scenario],(results_coverage[Results]=B82)*(ISNUMBER(SEARCH(A82,results_coverage[Scenario])))),0),"; ",CHAR(10)),"")</f>
        <v/>
      </c>
    </row>
    <row r="83" spans="1:5">
      <c r="C83" s="1" t="str" cm="1">
        <f t="array" ref="C83">IFERROR(SUBSTITUTE(_xlfn.ARRAYTOTEXT(_xlfn._xlws.FILTER(results_coverage[Scenario],(results_coverage[Results]=B83)*(ISNUMBER(SEARCH(A83,results_coverage[Scenario])))),0),"; ",CHAR(10)),"")</f>
        <v/>
      </c>
    </row>
    <row r="84" spans="1:5">
      <c r="C84" s="1" t="str" cm="1">
        <f t="array" ref="C84">IFERROR(SUBSTITUTE(_xlfn.ARRAYTOTEXT(_xlfn._xlws.FILTER(results_coverage[Scenario],(results_coverage[Results]=B84)*(ISNUMBER(SEARCH(A84,results_coverage[Scenario])))),0),"; ",CHAR(10)),"")</f>
        <v/>
      </c>
    </row>
    <row r="85" spans="1:5">
      <c r="C85" s="1" t="str" cm="1">
        <f t="array" ref="C85">IFERROR(SUBSTITUTE(_xlfn.ARRAYTOTEXT(_xlfn._xlws.FILTER(results_coverage[Scenario],(results_coverage[Results]=B85)*(ISNUMBER(SEARCH(A85,results_coverage[Scenario])))),0),"; ",CHAR(10)),"")</f>
        <v/>
      </c>
    </row>
    <row r="86" spans="1:5">
      <c r="C86" s="1" t="str" cm="1">
        <f t="array" ref="C86">IFERROR(SUBSTITUTE(_xlfn.ARRAYTOTEXT(_xlfn._xlws.FILTER(results_coverage[Scenario],(results_coverage[Results]=B86)*(ISNUMBER(SEARCH(A86,results_coverage[Scenario])))),0),"; ",CHAR(10)),"")</f>
        <v/>
      </c>
    </row>
    <row r="87" spans="1:5">
      <c r="C87" s="1" t="str" cm="1">
        <f t="array" ref="C87">IFERROR(SUBSTITUTE(_xlfn.ARRAYTOTEXT(_xlfn._xlws.FILTER(results_coverage[Scenario],(results_coverage[Results]=B87)*(ISNUMBER(SEARCH(A87,results_coverage[Scenario])))),0),"; ",CHAR(10)),"")</f>
        <v/>
      </c>
    </row>
    <row r="88" spans="1:5">
      <c r="C88" s="1" t="str" cm="1">
        <f t="array" ref="C88">IFERROR(SUBSTITUTE(_xlfn.ARRAYTOTEXT(_xlfn._xlws.FILTER(results_coverage[Scenario],(results_coverage[Results]=B88)*(ISNUMBER(SEARCH(A88,results_coverage[Scenario])))),0),"; ",CHAR(10)),"")</f>
        <v/>
      </c>
    </row>
    <row r="89" spans="1:5">
      <c r="C89" s="1" t="str" cm="1">
        <f t="array" ref="C89">IFERROR(SUBSTITUTE(_xlfn.ARRAYTOTEXT(_xlfn._xlws.FILTER(results_coverage[Scenario],(results_coverage[Results]=B89)*(ISNUMBER(SEARCH(A89,results_coverage[Scenario])))),0),"; ",CHAR(10)),"")</f>
        <v/>
      </c>
    </row>
    <row r="90" spans="1:5">
      <c r="C90" s="1" t="str" cm="1">
        <f t="array" ref="C90">IFERROR(SUBSTITUTE(_xlfn.ARRAYTOTEXT(_xlfn._xlws.FILTER(results_coverage[Scenario],(results_coverage[Results]=B90)*(ISNUMBER(SEARCH(A90,results_coverage[Scenario])))),0),"; ",CHAR(10)),"")</f>
        <v/>
      </c>
    </row>
    <row r="91" spans="1:5">
      <c r="C91" s="1" t="str" cm="1">
        <f t="array" ref="C91">IFERROR(SUBSTITUTE(_xlfn.ARRAYTOTEXT(_xlfn._xlws.FILTER(results_coverage[Scenario],(results_coverage[Results]=B91)*(ISNUMBER(SEARCH(A91,results_coverage[Scenario])))),0),"; ",CHAR(10)),"")</f>
        <v/>
      </c>
    </row>
  </sheetData>
  <conditionalFormatting sqref="A3:B79">
    <cfRule type="expression" dxfId="6" priority="2">
      <formula>A3&lt;&gt;""</formula>
    </cfRule>
  </conditionalFormatting>
  <conditionalFormatting sqref="C3:C91">
    <cfRule type="expression" dxfId="5" priority="1">
      <formula>AND(B3&lt;&gt;"",C3="")</formula>
    </cfRule>
    <cfRule type="expression" dxfId="4" priority="3">
      <formula>AND(B3&lt;&gt;"",C3&lt;&gt;"")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79BEE-711A-432B-B910-80EA094CF30B}">
  <dimension ref="A1:C76"/>
  <sheetViews>
    <sheetView topLeftCell="A3" zoomScale="85" zoomScaleNormal="85" workbookViewId="0">
      <selection activeCell="A3" sqref="A3"/>
    </sheetView>
  </sheetViews>
  <sheetFormatPr defaultColWidth="8.7265625" defaultRowHeight="14.5"/>
  <cols>
    <col min="1" max="1" width="146.26953125" style="5" bestFit="1" customWidth="1"/>
    <col min="2" max="2" width="113.453125" style="7" customWidth="1"/>
    <col min="3" max="3" width="88.26953125" style="7" customWidth="1"/>
    <col min="4" max="4" width="50.81640625" style="5" bestFit="1" customWidth="1"/>
    <col min="5" max="16384" width="8.7265625" style="5"/>
  </cols>
  <sheetData>
    <row r="1" spans="1:3" ht="23.5">
      <c r="A1" s="9" t="s">
        <v>31</v>
      </c>
      <c r="B1" s="10" t="s">
        <v>29</v>
      </c>
      <c r="C1" s="10" t="s">
        <v>30</v>
      </c>
    </row>
    <row r="2" spans="1:3" ht="101.5">
      <c r="A2" s="6" t="str" cm="1">
        <f t="array" ref="A2:A29">_xlfn.UNIQUE(results_coverage[Scenario])</f>
        <v>\features\data_products\wholesale_basis_data\given_minimal_wholesale_basis_data_scenario</v>
      </c>
      <c r="B2" s="7" t="str" cm="1">
        <f t="array" ref="B2">IFERROR(SUBSTITUTE(_xlfn.ARRAYTOTEXT(_xlfn._xlws.FILTER(case_coverage[CaseCoverage],case_coverage[Scenario]=A2),0),"; ",CHAR(10)),"")</f>
        <v>Only_calculation_ids_in_internal_calculations_included
Only_external_calculation_ids_included
Calculation_ids_without_calculation_succeeded_time_not_included</v>
      </c>
      <c r="C2" s="7" t="str" cm="1">
        <f t="array" ref="C2">IFERROR(SUBSTITUTE(_xlfn.ARRAYTOTEXT(_xlfn._xlws.FILTER(results_coverage[Results],results_coverage[Scenario]=A2),0),"; ",CHAR(10)),"")</f>
        <v>charge_link_periods_v1
charge_price_information_periods_v1
charge_price_points_v1
grid_loss_metering_points_v1
metering_point_periods_v1
time_series_points_v1
succeeded_external_calculations_v1</v>
      </c>
    </row>
    <row r="3" spans="1:3" ht="87">
      <c r="A3" s="6" t="str">
        <v>\features\data_products\wholesale_results\given_minimal_energy_results_scenario</v>
      </c>
      <c r="B3" s="7" t="str" cm="1">
        <f t="array" ref="B3">IFERROR(SUBSTITUTE(_xlfn.ARRAYTOTEXT(_xlfn._xlws.FILTER(case_coverage[CaseCoverage],case_coverage[Scenario]=A3),0),"; ",CHAR(10)),"")</f>
        <v>Only_calculation_ids_in_internal_calculations_included
Only_external_calculation_ids_included
Calculation_ids_without_calculation_succeeded_time_not_included
Correct_mp_types_included_in_energy_v1_output</v>
      </c>
      <c r="C3" s="7" t="str" cm="1">
        <f t="array" ref="C3">IFERROR(SUBSTITUTE(_xlfn.ARRAYTOTEXT(_xlfn._xlws.FILTER(results_coverage[Results],results_coverage[Scenario]=A3),0),"; ",CHAR(10)),"")</f>
        <v>exchange_per_neighbor_v1
energy_v1
grid_loss_metering_point_time_series_v1
energy_per_brp_v1
succeeded_external_calculations_v1
energy_per_es_v1</v>
      </c>
    </row>
    <row r="4" spans="1:3" ht="43.5">
      <c r="A4" s="6" t="str">
        <v>\features\data_products\wholesale_results\given_minimal_wholesale_results_scenario</v>
      </c>
      <c r="B4" s="7" t="str" cm="1">
        <f t="array" ref="B4">IFERROR(SUBSTITUTE(_xlfn.ARRAYTOTEXT(_xlfn._xlws.FILTER(case_coverage[CaseCoverage],case_coverage[Scenario]=A4),0),"; ",CHAR(10)),"")</f>
        <v>Only_calculation_ids_in_internal_calculations_included
Only_external_calculation_ids_included
Calculation_ids_without_calculation_succeeded_time_not_included</v>
      </c>
      <c r="C4" s="7" t="str" cm="1">
        <f t="array" ref="C4">IFERROR(SUBSTITUTE(_xlfn.ARRAYTOTEXT(_xlfn._xlws.FILTER(results_coverage[Results],results_coverage[Scenario]=A4),0),"; ",CHAR(10)),"")</f>
        <v>amounts_per_charge_v1
monthly_amounts_per_charge_v1
total_monthly_amounts_v1</v>
      </c>
    </row>
    <row r="5" spans="1:3" ht="29">
      <c r="A5" s="6" t="str">
        <v>\features\data_products\wholesale_sap\given_energy_scenario</v>
      </c>
      <c r="B5" s="7" t="str" cm="1">
        <f t="array" ref="B5">IFERROR(SUBSTITUTE(_xlfn.ARRAYTOTEXT(_xlfn._xlws.FILTER(case_coverage[CaseCoverage],case_coverage[Scenario]=A5),0),"; ",CHAR(10)),"")</f>
        <v>Only_calculation_ids_with_succeeded_time_included
Correct_calculation_ids_included_in_output</v>
      </c>
      <c r="C5" s="7" t="str" cm="1">
        <f t="array" ref="C5">IFERROR(SUBSTITUTE(_xlfn.ARRAYTOTEXT(_xlfn._xlws.FILTER(results_coverage[Results],results_coverage[Scenario]=A5),0),"; ",CHAR(10)),"")</f>
        <v>amounts_per_charge_v1
energy_v1</v>
      </c>
    </row>
    <row r="6" spans="1:3" ht="43.5">
      <c r="A6" s="6" t="str">
        <v>\features\data_products\wholesale_sap\given_latest_calculations_history_scenario</v>
      </c>
      <c r="B6" s="7" t="str" cm="1">
        <f t="array" ref="B6">IFERROR(SUBSTITUTE(_xlfn.ARRAYTOTEXT(_xlfn._xlws.FILTER(case_coverage[CaseCoverage],case_coverage[Scenario]=A6),0),"; ",CHAR(10)),"")</f>
        <v>Correct_calculation_ids_included_in_output
Calculation_history_splits_period_in_correct_amount_of_days
Calculation_history_sets_correct_latest_calculation_when_periods_overlap</v>
      </c>
      <c r="C6" s="7" t="str" cm="1">
        <f t="array" ref="C6">IFERROR(SUBSTITUTE(_xlfn.ARRAYTOTEXT(_xlfn._xlws.FILTER(results_coverage[Results],results_coverage[Scenario]=A6),0),"; ",CHAR(10)),"")</f>
        <v>latest_calculations_history_v1</v>
      </c>
    </row>
    <row r="7" spans="1:3" ht="174">
      <c r="A7" s="6" t="str">
        <v>\features\data_products\wholesale_settlement_reports\given_different_combinations_of_chargelink_and_mp_periods</v>
      </c>
      <c r="B7" s="7" t="str" cm="1">
        <f t="array" ref="B7">IFERROR(SUBSTITUTE(_xlfn.ARRAYTOTEXT(_xlfn._xlws.FILTER(case_coverage[CaseCoverage],case_coverage[Scenario]=A7),0),"; ",CHAR(10)),"")</f>
        <v>Charge_price_information_periods_multiple
Charge_link_period_between_MP_periods
Charge_link_periods_multiple
MP_period_and_charge_link_period_overlap
Charge_link_periods_have_a_gap
MP_period_multiple
MP_period_subset_of_charge_link_period
Charge_link_period_is_a_subset_of_the_MP_period
MP_period_and_charge_link_period_do_not_overlap
MP_period_and_charge_link_period_overlap
Charge_link_period_missing
MP_period_missing</v>
      </c>
      <c r="C7" s="7" t="str" cm="1">
        <f t="array" ref="C7">IFERROR(SUBSTITUTE(_xlfn.ARRAYTOTEXT(_xlfn._xlws.FILTER(results_coverage[Results],results_coverage[Scenario]=A7),0),"; ",CHAR(10)),"")</f>
        <v>charge_link_periods_v1</v>
      </c>
    </row>
    <row r="8" spans="1:3" ht="29">
      <c r="A8" s="6" t="str">
        <v>\features\data_products\wholesale_settlement_reports\given_multiple_versions_for_some_calculation_types</v>
      </c>
      <c r="B8" s="7" t="str" cm="1">
        <f t="array" ref="B8">IFERROR(SUBSTITUTE(_xlfn.ARRAYTOTEXT(_xlfn._xlws.FILTER(case_coverage[CaseCoverage],case_coverage[Scenario]=A8),0),"; ",CHAR(10)),"")</f>
        <v>Calculation_versions_different
Calculation_types_different</v>
      </c>
      <c r="C8" s="7" t="str" cm="1">
        <f t="array" ref="C8">IFERROR(SUBSTITUTE(_xlfn.ARRAYTOTEXT(_xlfn._xlws.FILTER(results_coverage[Results],results_coverage[Scenario]=A8),0),"; ",CHAR(10)),"")</f>
        <v>current_balance_fixing_calculation_version_v1</v>
      </c>
    </row>
    <row r="9" spans="1:3" ht="145">
      <c r="A9" s="6" t="str">
        <v>\features\data_products\wholesale_settlement_reports\given_standard_scenario_for_settlement_report_views</v>
      </c>
      <c r="B9" s="7" t="str" cm="1">
        <f t="array" ref="B9">IFERROR(SUBSTITUTE(_xlfn.ARRAYTOTEXT(_xlfn._xlws.FILTER(case_coverage[CaseCoverage],case_coverage[Scenario]=A9),0),"; ",CHAR(10)),"")</f>
        <v>Calculation_versions_different
MP_with_same_masterdata_but_different_to_and_from_only_one_entry_in_charge_prices
Typical_wholesale_scenario</v>
      </c>
      <c r="C9" s="7" t="str" cm="1">
        <f t="array" ref="C9">IFERROR(SUBSTITUTE(_xlfn.ARRAYTOTEXT(_xlfn._xlws.FILTER(results_coverage[Results],results_coverage[Scenario]=A9),0),"; ",CHAR(10)),"")</f>
        <v>metering_point_time_series_v1
total_monthly_amounts_v1
monthly_amounts_v1
monthly_amounts_per_charge_v1
metering_point_periods_v1
charge_prices_v1
energy_per_es_v1
charge_link_periods_v1
amounts_per_charge_v1
energy_v1</v>
      </c>
    </row>
    <row r="10" spans="1:3" ht="159.5">
      <c r="A10" s="6" t="str">
        <v>\features\energy_calculation\given_calculation_period_before_quarterly_resolution_transition_datetime</v>
      </c>
      <c r="B10" s="7" t="str" cm="1">
        <f t="array" ref="B10">IFERROR(SUBSTITUTE(_xlfn.ARRAYTOTEXT(_xlfn._xlws.FILTER(case_coverage[CaseCoverage],case_coverage[Scenario]=A10),0),"; ",CHAR(10)),"")</f>
        <v>Calculation_results_are_hourly_when_calculation_period_is_before_result_resolution_change</v>
      </c>
      <c r="C10" s="7" t="str" cm="1">
        <f t="array" ref="C10">IFERROR(SUBSTITUTE(_xlfn.ARRAYTOTEXT(_xlfn._xlws.FILTER(results_coverage[Results],results_coverage[Scenario]=A10),0),"; ",CHAR(10)),"")</f>
        <v>total_consumption
temporary_production
temporary_flex_consumption
production_per_es
positive_grid_loss
non_profiled_consumption_per_es
grid_loss
flex_consumption_per_es
exchange_per_neighbor
exchange
negative_grid_loss</v>
      </c>
    </row>
    <row r="11" spans="1:3" ht="145">
      <c r="A11" s="6" t="str">
        <v>\features\energy_calculation\given_energy_withdrawal_scenario</v>
      </c>
      <c r="B11" s="7" t="str" cm="1">
        <f t="array" ref="B11">IFERROR(SUBSTITUTE(_xlfn.ARRAYTOTEXT(_xlfn._xlws.FILTER(case_coverage[CaseCoverage],case_coverage[Scenario]=A11),0),"; ",CHAR(10)),"")</f>
        <v>WithDrawal_when_mp_changes_es
WithDrawal_when_mp_changes_es_and_brp
WithDrawal_when_mp_changes_settlement_method
WithDrawal_when_mp_is_closed_down
WithDrawal_when_combination_previously_missing_reintroduced
WithDrawal_when_time_series_removed_which_were_previously_withdrawn</v>
      </c>
      <c r="C11" s="7" t="str" cm="1">
        <f t="array" ref="C11">IFERROR(SUBSTITUTE(_xlfn.ARRAYTOTEXT(_xlfn._xlws.FILTER(results_coverage[Results],results_coverage[Scenario]=A11),0),"; ",CHAR(10)),"")</f>
        <v>production
total_consumption
production_per_es
production_per_brp
non_profiled_consumption_per_es
flex_consumption_per_es
non_profiled_consumption
non_profiled_consumption_per_brp
flex_consumption_per_brp
flex_consumption</v>
      </c>
    </row>
    <row r="12" spans="1:3" ht="101.5">
      <c r="A12" s="6" t="str">
        <v>\features\energy_calculation\given_es_and_brp_and_res_change</v>
      </c>
      <c r="B12" s="7" t="str" cm="1">
        <f t="array" ref="B12">IFERROR(SUBSTITUTE(_xlfn.ARRAYTOTEXT(_xlfn._xlws.FILTER(case_coverage[CaseCoverage],case_coverage[Scenario]=A12),0),"; ",CHAR(10)),"")</f>
        <v>Balance_Responsible_change_on_Grid_Loss_MP
Balance_Responsible_change_on_System_Correction_MP
Energy_Supplier_change_on_System_Correction_MP
Change_of_resolution_on_an_MP
Change_of_energy_supplier_on_an_MP
Change_of_balance_responsible_on_an_MP
Energy_Supplier_change_on_Grid_Loss_MP</v>
      </c>
      <c r="C12" s="7" t="str" cm="1">
        <f t="array" ref="C12">IFERROR(SUBSTITUTE(_xlfn.ARRAYTOTEXT(_xlfn._xlws.FILTER(results_coverage[Results],results_coverage[Scenario]=A12),0),"; ",CHAR(10)),"")</f>
        <v>exchange
flex_consumption_per_es
grid_loss
non_profiled_consumption_per_es
production_per_es</v>
      </c>
    </row>
    <row r="13" spans="1:3" ht="87">
      <c r="A13" s="6" t="str">
        <v>\features\energy_calculation\given_exchange_between_two_other_ga</v>
      </c>
      <c r="B13" s="7" t="str" cm="1">
        <f t="array" ref="B13">IFERROR(SUBSTITUTE(_xlfn.ARRAYTOTEXT(_xlfn._xlws.FILTER(case_coverage[CaseCoverage],case_coverage[Scenario]=A13),0),"; ",CHAR(10)),"")</f>
        <v>Exchange_between_two_ga_where_exchange_MP_is_in_neither_ga</v>
      </c>
      <c r="C13" s="7" t="str" cm="1">
        <f t="array" ref="C13">IFERROR(SUBSTITUTE(_xlfn.ARRAYTOTEXT(_xlfn._xlws.FILTER(results_coverage[Results],results_coverage[Scenario]=A13),0),"; ",CHAR(10)),"")</f>
        <v>total_consumption
production_per_es
grid_loss
exchange_per_neighbor
exchange
flex_consumption_per_es</v>
      </c>
    </row>
    <row r="14" spans="1:3" ht="43.5">
      <c r="A14" s="6" t="str">
        <v>\features\energy_calculation\given_exchange_to_and_from_is_same_ga</v>
      </c>
      <c r="B14" s="7" t="str" cm="1">
        <f t="array" ref="B14">IFERROR(SUBSTITUTE(_xlfn.ARRAYTOTEXT(_xlfn._xlws.FILTER(case_coverage[CaseCoverage],case_coverage[Scenario]=A14),0),"; ",CHAR(10)),"")</f>
        <v>Exchange_MP_where_from_and_to_is_the_same_grid_area</v>
      </c>
      <c r="C14" s="7" t="str" cm="1">
        <f t="array" ref="C14">IFERROR(SUBSTITUTE(_xlfn.ARRAYTOTEXT(_xlfn._xlws.FILTER(results_coverage[Results],results_coverage[Scenario]=A14),0),"; ",CHAR(10)),"")</f>
        <v>exchange
exchange_per_neighbor
grid_loss</v>
      </c>
    </row>
    <row r="15" spans="1:3" ht="246.5">
      <c r="A15" s="6" t="str">
        <v>\features\energy_calculation\given_minimal_standard_energy_scenario</v>
      </c>
      <c r="B15" s="7" t="str" cm="1">
        <f t="array" ref="B15">IFERROR(SUBSTITUTE(_xlfn.ARRAYTOTEXT(_xlfn._xlws.FILTER(case_coverage[CaseCoverage],case_coverage[Scenario]=A15),0),"; ",CHAR(10)),"")</f>
        <v>Typical_energy_scenario
Calculation_input_data_includes_other_ga</v>
      </c>
      <c r="C15" s="7" t="str" cm="1">
        <f t="array" ref="C15">IFERROR(SUBSTITUTE(_xlfn.ARRAYTOTEXT(_xlfn._xlws.FILTER(results_coverage[Results],results_coverage[Scenario]=A15),0),"; ",CHAR(10)),"")</f>
        <v>positive_grid_loss
temporary_production
temporary_flex_consumption
total_consumption
production_per_es
production_per_brp
production
non_profiled_consumption_per_es
flex_consumption
non_profiled_consumption
negative_grid_loss
grid_loss
flex_consumption_per_es
flex_consumption_per_brp
exchange_per_neighbor
exchange
non_profiled_consumption_per_brp</v>
      </c>
    </row>
    <row r="16" spans="1:3" ht="72.5">
      <c r="A16" s="6" t="str">
        <v>\features\energy_calculation\given_mp_starts_or_stops</v>
      </c>
      <c r="B16" s="7" t="str" cm="1">
        <f t="array" ref="B16">IFERROR(SUBSTITUTE(_xlfn.ARRAYTOTEXT(_xlfn._xlws.FILTER(case_coverage[CaseCoverage],case_coverage[Scenario]=A16),0),"; ",CHAR(10)),"")</f>
        <v>Energy_Supplier_only_has_Grid_Loss_MP_or_System_Correction_MP
MP_is_shut_down_in_calculation_period
MP_is_starts_up_in_calculation_period</v>
      </c>
      <c r="C16" s="7" t="str" cm="1">
        <f t="array" ref="C16">IFERROR(SUBSTITUTE(_xlfn.ARRAYTOTEXT(_xlfn._xlws.FILTER(results_coverage[Results],results_coverage[Scenario]=A16),0),"; ",CHAR(10)),"")</f>
        <v>exchange_per_neighbor
flex_consumption_per_es
grid_loss
non_profiled_consumption_per_es
production_per_es</v>
      </c>
    </row>
    <row r="17" spans="1:3" ht="87">
      <c r="A17" s="6" t="str">
        <v>\features\energy_calculation\given_only_exchange_mp_in_ga</v>
      </c>
      <c r="B17" s="7" t="str" cm="1">
        <f t="array" ref="B17">IFERROR(SUBSTITUTE(_xlfn.ARRAYTOTEXT(_xlfn._xlws.FILTER(case_coverage[CaseCoverage],case_coverage[Scenario]=A17),0),"; ",CHAR(10)),"")</f>
        <v>Grid_area_with_only_exchange_MP
Energy_Supplier_only_has_Grid_Loss_MP_or_System_Correction_MP</v>
      </c>
      <c r="C17" s="7" t="str" cm="1">
        <f t="array" ref="C17">IFERROR(SUBSTITUTE(_xlfn.ARRAYTOTEXT(_xlfn._xlws.FILTER(results_coverage[Results],results_coverage[Scenario]=A17),0),"; ",CHAR(10)),"")</f>
        <v>total_consumption
production_per_es
grid_loss
flex_consumption_per_es
exchange_per_neighbor
exchange</v>
      </c>
    </row>
    <row r="18" spans="1:3" ht="101.5">
      <c r="A18" s="6" t="str">
        <v>\features\energy_calculation\given_only_nonprofiled_in_ga</v>
      </c>
      <c r="B18" s="7" t="str" cm="1">
        <f t="array" ref="B18">IFERROR(SUBSTITUTE(_xlfn.ARRAYTOTEXT(_xlfn._xlws.FILTER(case_coverage[CaseCoverage],case_coverage[Scenario]=A18),0),"; ",CHAR(10)),"")</f>
        <v>Grid_area_with_only_non_profiled_MP
Energy_Supplier_only_has_Grid_Loss_MP_or_System_Correction_MP</v>
      </c>
      <c r="C18" s="7" t="str" cm="1">
        <f t="array" ref="C18">IFERROR(SUBSTITUTE(_xlfn.ARRAYTOTEXT(_xlfn._xlws.FILTER(results_coverage[Results],results_coverage[Scenario]=A18),0),"; ",CHAR(10)),"")</f>
        <v>total_consumption
positive_grid_loss
non_profiled_consumption_per_es
production_per_es
grid_loss
flex_consumption_per_es
negative_grid_loss</v>
      </c>
    </row>
    <row r="19" spans="1:3" ht="87">
      <c r="A19" s="6" t="str">
        <v>\features\energy_calculation\given_only_production_in_ga</v>
      </c>
      <c r="B19" s="7" t="str" cm="1">
        <f t="array" ref="B19">IFERROR(SUBSTITUTE(_xlfn.ARRAYTOTEXT(_xlfn._xlws.FILTER(case_coverage[CaseCoverage],case_coverage[Scenario]=A19),0),"; ",CHAR(10)),"")</f>
        <v>Grid_area_with_only_production_MP
Energy_Supplier_only_has_Grid_Loss_MP_or_System_Correction_MP</v>
      </c>
      <c r="C19" s="7" t="str" cm="1">
        <f t="array" ref="C19">IFERROR(SUBSTITUTE(_xlfn.ARRAYTOTEXT(_xlfn._xlws.FILTER(results_coverage[Results],results_coverage[Scenario]=A19),0),"; ",CHAR(10)),"")</f>
        <v>flex_consumption_per_es
grid_loss
negative_grid_loss
positive_grid_loss
production_per_es
total_consumption</v>
      </c>
    </row>
    <row r="20" spans="1:3" ht="72.5">
      <c r="A20" s="6" t="str">
        <v>\features\energy_calculation\given_period_is_two_days_with_settlement_change</v>
      </c>
      <c r="B20" s="7" t="str" cm="1">
        <f t="array" ref="B20">IFERROR(SUBSTITUTE(_xlfn.ARRAYTOTEXT(_xlfn._xlws.FILTER(case_coverage[CaseCoverage],case_coverage[Scenario]=A20),0),"; ",CHAR(10)),"")</f>
        <v>Change_of_resolution_on_an_MP
Change_of_settlement_method_on_an_MP</v>
      </c>
      <c r="C20" s="7" t="str" cm="1">
        <f t="array" ref="C20">IFERROR(SUBSTITUTE(_xlfn.ARRAYTOTEXT(_xlfn._xlws.FILTER(results_coverage[Results],results_coverage[Scenario]=A20),0),"; ",CHAR(10)),"")</f>
        <v>temporary_flex_consumption
non_profiled_consumption_per_es
grid_loss
flex_consumption_per_es
production_per_es</v>
      </c>
    </row>
    <row r="21" spans="1:3" ht="43.5">
      <c r="A21" s="6" t="str">
        <v>\features\energy_calculation\given_withdrawal_before_quarterly_resolution_transition_datetime</v>
      </c>
      <c r="B21" s="7" t="str" cm="1">
        <f t="array" ref="B21">IFERROR(SUBSTITUTE(_xlfn.ARRAYTOTEXT(_xlfn._xlws.FILTER(case_coverage[CaseCoverage],case_coverage[Scenario]=A21),0),"; ",CHAR(10)),"")</f>
        <v>WithDrawal_when_new_calculation_period_before_quarterly_transition</v>
      </c>
      <c r="C21" s="7" t="str" cm="1">
        <f t="array" ref="C21">IFERROR(SUBSTITUTE(_xlfn.ARRAYTOTEXT(_xlfn._xlws.FILTER(results_coverage[Results],results_coverage[Scenario]=A21),0),"; ",CHAR(10)),"")</f>
        <v>flex_consumption_per_es
non_profiled_consumption_per_es
production_per_es</v>
      </c>
    </row>
    <row r="22" spans="1:3" ht="130.5">
      <c r="A22" s="6" t="str">
        <v>\features\energy_calculation\given_withdrawal_period_partially_covers_previous_calculation</v>
      </c>
      <c r="B22" s="7" t="str" cm="1">
        <f t="array" ref="B22">IFERROR(SUBSTITUTE(_xlfn.ARRAYTOTEXT(_xlfn._xlws.FILTER(case_coverage[CaseCoverage],case_coverage[Scenario]=A22),0),"; ",CHAR(10)),"")</f>
        <v>WithDrawal_when_new_calculation_period_only_partially_covers_previous_calculation</v>
      </c>
      <c r="C22" s="7" t="str" cm="1">
        <f t="array" ref="C22">IFERROR(SUBSTITUTE(_xlfn.ARRAYTOTEXT(_xlfn._xlws.FILTER(results_coverage[Results],results_coverage[Scenario]=A22),0),"; ",CHAR(10)),"")</f>
        <v>flex_consumption
flex_consumption_per_brp
flex_consumption_per_es
non_profiled_consumption
non_profiled_consumption_per_brp
non_profiled_consumption_per_es
production
production_per_brp
production_per_es</v>
      </c>
    </row>
    <row r="23" spans="1:3" ht="217.5">
      <c r="A23" s="6" t="str">
        <v>\features\wholesale_calculation\given_calculation_covers_multiple_ga</v>
      </c>
      <c r="B23" s="7" t="str" cm="1">
        <f t="array" ref="B23">IFERROR(SUBSTITUTE(_xlfn.ARRAYTOTEXT(_xlfn._xlws.FILTER(case_coverage[CaseCoverage],case_coverage[Scenario]=A23),0),"; ",CHAR(10)),"")</f>
        <v>Calculation_includes_2_out_of_3_MP_grid_areas_in_input_data
Calculation_covers_multiple_grid_areas</v>
      </c>
      <c r="C23" s="7" t="str" cm="1">
        <f t="array" ref="C23">IFERROR(SUBSTITUTE(_xlfn.ARRAYTOTEXT(_xlfn._xlws.FILTER(results_coverage[Results],results_coverage[Scenario]=A23),0),"; ",CHAR(10)),"")</f>
        <v>monthly_subscription_per_co_es
monthly_tariff_from_daily_per_co_es
total_monthly_amounts_per_co_es
total_monthly_amounts_per_es
monthly_fee_per_co_es
subscription_per_co_es
hourly_tariff_per_co_es
monthly_tariff_from_hourly_per_co_es
daily_tariff_per_co_es
total_consumption
production_per_es
fee_per_co_es
grid_loss
flex_consumption_per_es
exchange</v>
      </c>
    </row>
    <row r="24" spans="1:3" ht="130.5">
      <c r="A24" s="6" t="str">
        <v>\features\wholesale_calculation\given_es_and_brp_and_res_change</v>
      </c>
      <c r="B24" s="7" t="str" cm="1">
        <f t="array" ref="B24">IFERROR(SUBSTITUTE(_xlfn.ARRAYTOTEXT(_xlfn._xlws.FILTER(case_coverage[CaseCoverage],case_coverage[Scenario]=A24),0),"; ",CHAR(10)),"")</f>
        <v>Change_of_resolution_on_an_MP
Change_of_energy_supplier_on_an_MP
Change_of_balance_responsible_on_an_MP
Energy_Supplier_change_on_Grid_Loss_MP
Energy_Supplier_change_on_System_Correction_MP
Balance_Responsible_change_on_Grid_Loss_MP
Balance_Responsible_change_on_System_Correction_MP</v>
      </c>
      <c r="C24" s="7" t="str" cm="1">
        <f t="array" ref="C24">IFERROR(SUBSTITUTE(_xlfn.ARRAYTOTEXT(_xlfn._xlws.FILTER(results_coverage[Results],results_coverage[Scenario]=A24),0),"; ",CHAR(10)),"")</f>
        <v>subscription_per_co_es
hourly_tariff_per_co_es
daily_tariff_per_co_es
production_per_es
fee_per_co_es
grid_loss
flex_consumption_per_es
exchange
non_profiled_consumption_per_es</v>
      </c>
    </row>
    <row r="25" spans="1:3" ht="29">
      <c r="A25" s="6" t="str">
        <v>\features\wholesale_calculation\given_extra_fees_or_subscriptions_are_added</v>
      </c>
      <c r="B25" s="7" t="str" cm="1">
        <f t="array" ref="B25">IFERROR(SUBSTITUTE(_xlfn.ARRAYTOTEXT(_xlfn._xlws.FILTER(case_coverage[CaseCoverage],case_coverage[Scenario]=A25),0),"; ",CHAR(10)),"")</f>
        <v>Extra_subscriptions_are_added_to_MP_in_calculation_period
Extra_fees_are_added_to_MP_in_calculation_period</v>
      </c>
      <c r="C25" s="7" t="str" cm="1">
        <f t="array" ref="C25">IFERROR(SUBSTITUTE(_xlfn.ARRAYTOTEXT(_xlfn._xlws.FILTER(results_coverage[Results],results_coverage[Scenario]=A25),0),"; ",CHAR(10)),"")</f>
        <v>fee_per_co_es
subscription_per_co_es</v>
      </c>
    </row>
    <row r="26" spans="1:3" ht="304.5">
      <c r="A26" s="6" t="str">
        <v>\features\wholesale_calculation\given_minimal_standard_wholesale_scenario</v>
      </c>
      <c r="B26" s="7" t="str" cm="1">
        <f t="array" ref="B26">IFERROR(SUBSTITUTE(_xlfn.ARRAYTOTEXT(_xlfn._xlws.FILTER(case_coverage[CaseCoverage],case_coverage[Scenario]=A26),0),"; ",CHAR(10)),"")</f>
        <v>Typical_wholesale_scenario</v>
      </c>
      <c r="C26" s="7" t="str" cm="1">
        <f t="array" ref="C26">IFERROR(SUBSTITUTE(_xlfn.ARRAYTOTEXT(_xlfn._xlws.FILTER(results_coverage[Results],results_coverage[Scenario]=A26),0),"; ",CHAR(10)),"")</f>
        <v>fee_per_co_es
total_monthly_amounts_per_co_es
subscription_per_co_es
monthly_tariff_from_hourly_per_co_es
monthly_tariff_from_daily_per_co_es
monthly_subscription_per_co_es
total_monthly_amounts_per_es
monthly_fee_per_co_es
hourly_tariff_per_co_es
daily_tariff_per_co_es
non_profiled_consumption_per_es
temporary_production
temporary_flex_consumption
production_per_es
production
non_profiled_consumption
grid_loss
flex_consumption_per_es
flex_consumption
exchange
total_consumption</v>
      </c>
    </row>
    <row r="27" spans="1:3" ht="58">
      <c r="A27" s="6" t="str">
        <v>\features\wholesale_calculation\given_no_active_price_points_for_price_elements</v>
      </c>
      <c r="B27" s="7" t="str" cm="1">
        <f t="array" ref="B27">IFERROR(SUBSTITUTE(_xlfn.ARRAYTOTEXT(_xlfn._xlws.FILTER(case_coverage[CaseCoverage],case_coverage[Scenario]=A27),0),"; ",CHAR(10)),"")</f>
        <v>No_price_points_for_active_price_elements_in_the_calculation_period</v>
      </c>
      <c r="C27" s="7" t="str" cm="1">
        <f t="array" ref="C27">IFERROR(SUBSTITUTE(_xlfn.ARRAYTOTEXT(_xlfn._xlws.FILTER(results_coverage[Results],results_coverage[Scenario]=A27),0),"; ",CHAR(10)),"")</f>
        <v>daily_tariff_per_co_es
fee_per_co_es
hourly_tariff_per_co_es
subscription_per_co_es</v>
      </c>
    </row>
    <row r="28" spans="1:3" ht="58">
      <c r="A28" s="6" t="str">
        <v>\features\wholesale_calculation\given_price_elements_starts_or_stops</v>
      </c>
      <c r="B28" s="7" t="str" cm="1">
        <f t="array" ref="B28">IFERROR(SUBSTITUTE(_xlfn.ARRAYTOTEXT(_xlfn._xlws.FILTER(case_coverage[CaseCoverage],case_coverage[Scenario]=A28),0),"; ",CHAR(10)),"")</f>
        <v>Price_element_from_date_inside_calculation_period
Price_element_to_date_inside_calculation_period</v>
      </c>
      <c r="C28" s="7" t="str" cm="1">
        <f t="array" ref="C28">IFERROR(SUBSTITUTE(_xlfn.ARRAYTOTEXT(_xlfn._xlws.FILTER(results_coverage[Results],results_coverage[Scenario]=A28),0),"; ",CHAR(10)),"")</f>
        <v>hourly_tariff_per_co_es
subscription_per_co_es
daily_tariff_per_co_es
fee_per_co_es</v>
      </c>
    </row>
    <row r="29" spans="1:3" ht="72.5">
      <c r="A29" s="6" t="str">
        <v>\features\wholesale_calculation\given_wholesale_withdrawal_scenario</v>
      </c>
      <c r="B29" s="7" t="str" cm="1">
        <f t="array" ref="B29">IFERROR(SUBSTITUTE(_xlfn.ARRAYTOTEXT(_xlfn._xlws.FILTER(case_coverage[CaseCoverage],case_coverage[Scenario]=A29),0),"; ",CHAR(10)),"")</f>
        <v>WithDrawal_when_child_mp_relation_to_parent_ends_in_period_but_chargelink_not_updated
WithDrawal_when_price_element_disappears_but_chargelink_remains
WithDrawal_when_mp_changes_es
WithDrawal_when_mp_changes_settlement_method
WithDrawal_when_price_element_disappears</v>
      </c>
      <c r="C29" s="7" t="str" cm="1">
        <f t="array" ref="C29">IFERROR(SUBSTITUTE(_xlfn.ARRAYTOTEXT(_xlfn._xlws.FILTER(results_coverage[Results],results_coverage[Scenario]=A29),0),"; ",CHAR(10)),"")</f>
        <v>hourly_tariff_per_co_es
monthly_fee_per_co_es
daily_tariff_per_co_es
fee_per_co_es
subscription_per_co_es</v>
      </c>
    </row>
    <row r="30" spans="1:3" ht="17.5">
      <c r="A30" s="6"/>
      <c r="B30" s="7" t="str" cm="1">
        <f t="array" ref="B30">IFERROR(SUBSTITUTE(_xlfn.ARRAYTOTEXT(_xlfn._xlws.FILTER(case_coverage[CaseCoverage],case_coverage[Scenario]=A30),0),"; ",CHAR(10)),"")</f>
        <v/>
      </c>
      <c r="C30" s="7" t="str" cm="1">
        <f t="array" ref="C30">IFERROR(SUBSTITUTE(_xlfn.ARRAYTOTEXT(_xlfn._xlws.FILTER(results_coverage[Results],results_coverage[Scenario]=A30),0),"; ",CHAR(10)),"")</f>
        <v/>
      </c>
    </row>
    <row r="31" spans="1:3" ht="17.5">
      <c r="A31" s="6"/>
      <c r="B31" s="7" t="str" cm="1">
        <f t="array" ref="B31">IFERROR(SUBSTITUTE(_xlfn.ARRAYTOTEXT(_xlfn._xlws.FILTER(case_coverage[CaseCoverage],case_coverage[Scenario]=A31),0),"; ",CHAR(10)),"")</f>
        <v/>
      </c>
      <c r="C31" s="7" t="str" cm="1">
        <f t="array" ref="C31">IFERROR(SUBSTITUTE(_xlfn.ARRAYTOTEXT(_xlfn._xlws.FILTER(results_coverage[Results],results_coverage[Scenario]=A31),0),"; ",CHAR(10)),"")</f>
        <v/>
      </c>
    </row>
    <row r="32" spans="1:3" ht="17.5">
      <c r="A32" s="6"/>
      <c r="B32" s="7" t="str" cm="1">
        <f t="array" ref="B32">IFERROR(SUBSTITUTE(_xlfn.ARRAYTOTEXT(_xlfn._xlws.FILTER(case_coverage[CaseCoverage],case_coverage[Scenario]=A32),0),"; ",CHAR(10)),"")</f>
        <v/>
      </c>
      <c r="C32" s="7" t="str" cm="1">
        <f t="array" ref="C32">IFERROR(SUBSTITUTE(_xlfn.ARRAYTOTEXT(_xlfn._xlws.FILTER(results_coverage[Results],results_coverage[Scenario]=A32),0),"; ",CHAR(10)),"")</f>
        <v/>
      </c>
    </row>
    <row r="33" spans="1:3" ht="17.5">
      <c r="A33" s="6"/>
      <c r="B33" s="7" t="str" cm="1">
        <f t="array" ref="B33">IFERROR(SUBSTITUTE(_xlfn.ARRAYTOTEXT(_xlfn._xlws.FILTER(case_coverage[CaseCoverage],case_coverage[Scenario]=A33),0),"; ",CHAR(10)),"")</f>
        <v/>
      </c>
      <c r="C33" s="7" t="str" cm="1">
        <f t="array" ref="C33">IFERROR(SUBSTITUTE(_xlfn.ARRAYTOTEXT(_xlfn._xlws.FILTER(results_coverage[Results],results_coverage[Scenario]=A33),0),"; ",CHAR(10)),"")</f>
        <v/>
      </c>
    </row>
    <row r="34" spans="1:3" ht="17.5">
      <c r="A34" s="6"/>
      <c r="B34" s="7" t="str" cm="1">
        <f t="array" ref="B34">IFERROR(SUBSTITUTE(_xlfn.ARRAYTOTEXT(_xlfn._xlws.FILTER(case_coverage[CaseCoverage],case_coverage[Scenario]=A34),0),"; ",CHAR(10)),"")</f>
        <v/>
      </c>
      <c r="C34" s="7" t="str" cm="1">
        <f t="array" ref="C34">IFERROR(SUBSTITUTE(_xlfn.ARRAYTOTEXT(_xlfn._xlws.FILTER(results_coverage[Results],results_coverage[Scenario]=A34),0),"; ",CHAR(10)),"")</f>
        <v/>
      </c>
    </row>
    <row r="35" spans="1:3" ht="17.5">
      <c r="A35" s="6"/>
      <c r="B35" s="7" t="str" cm="1">
        <f t="array" ref="B35">IFERROR(SUBSTITUTE(_xlfn.ARRAYTOTEXT(_xlfn._xlws.FILTER(case_coverage[CaseCoverage],case_coverage[Scenario]=A35),0),"; ",CHAR(10)),"")</f>
        <v/>
      </c>
      <c r="C35" s="7" t="str" cm="1">
        <f t="array" ref="C35">IFERROR(SUBSTITUTE(_xlfn.ARRAYTOTEXT(_xlfn._xlws.FILTER(results_coverage[Results],results_coverage[Scenario]=A35),0),"; ",CHAR(10)),"")</f>
        <v/>
      </c>
    </row>
    <row r="36" spans="1:3" ht="17.5">
      <c r="A36" s="6"/>
      <c r="B36" s="7" t="str" cm="1">
        <f t="array" ref="B36">IFERROR(SUBSTITUTE(_xlfn.ARRAYTOTEXT(_xlfn._xlws.FILTER(case_coverage[CaseCoverage],case_coverage[Scenario]=A36),0),"; ",CHAR(10)),"")</f>
        <v/>
      </c>
      <c r="C36" s="7" t="str" cm="1">
        <f t="array" ref="C36">IFERROR(SUBSTITUTE(_xlfn.ARRAYTOTEXT(_xlfn._xlws.FILTER(results_coverage[Results],results_coverage[Scenario]=A36),0),"; ",CHAR(10)),"")</f>
        <v/>
      </c>
    </row>
    <row r="37" spans="1:3" ht="17.5">
      <c r="A37" s="6"/>
      <c r="B37" s="7" t="str" cm="1">
        <f t="array" ref="B37">IFERROR(SUBSTITUTE(_xlfn.ARRAYTOTEXT(_xlfn._xlws.FILTER(case_coverage[CaseCoverage],case_coverage[Scenario]=A37),0),"; ",CHAR(10)),"")</f>
        <v/>
      </c>
      <c r="C37" s="7" t="str" cm="1">
        <f t="array" ref="C37">IFERROR(SUBSTITUTE(_xlfn.ARRAYTOTEXT(_xlfn._xlws.FILTER(results_coverage[Results],results_coverage[Scenario]=A37),0),"; ",CHAR(10)),"")</f>
        <v/>
      </c>
    </row>
    <row r="38" spans="1:3" ht="17.5">
      <c r="A38" s="6"/>
      <c r="B38" s="7" t="str" cm="1">
        <f t="array" ref="B38">IFERROR(SUBSTITUTE(_xlfn.ARRAYTOTEXT(_xlfn._xlws.FILTER(case_coverage[CaseCoverage],case_coverage[Scenario]=A38),0),"; ",CHAR(10)),"")</f>
        <v/>
      </c>
      <c r="C38" s="7" t="str" cm="1">
        <f t="array" ref="C38">IFERROR(SUBSTITUTE(_xlfn.ARRAYTOTEXT(_xlfn._xlws.FILTER(results_coverage[Results],results_coverage[Scenario]=A38),0),"; ",CHAR(10)),"")</f>
        <v/>
      </c>
    </row>
    <row r="39" spans="1:3" ht="17.5">
      <c r="A39" s="6"/>
      <c r="B39" s="7" t="str" cm="1">
        <f t="array" ref="B39">IFERROR(SUBSTITUTE(_xlfn.ARRAYTOTEXT(_xlfn._xlws.FILTER(case_coverage[CaseCoverage],case_coverage[Scenario]=A39),0),"; ",CHAR(10)),"")</f>
        <v/>
      </c>
      <c r="C39" s="7" t="str" cm="1">
        <f t="array" ref="C39">IFERROR(SUBSTITUTE(_xlfn.ARRAYTOTEXT(_xlfn._xlws.FILTER(results_coverage[Results],results_coverage[Scenario]=A39),0),"; ",CHAR(10)),"")</f>
        <v/>
      </c>
    </row>
    <row r="40" spans="1:3" ht="17.5">
      <c r="A40" s="6"/>
      <c r="B40" s="7" t="str" cm="1">
        <f t="array" ref="B40">IFERROR(SUBSTITUTE(_xlfn.ARRAYTOTEXT(_xlfn._xlws.FILTER(case_coverage[CaseCoverage],case_coverage[Scenario]=A40),0),"; ",CHAR(10)),"")</f>
        <v/>
      </c>
      <c r="C40" s="7" t="str" cm="1">
        <f t="array" ref="C40">IFERROR(SUBSTITUTE(_xlfn.ARRAYTOTEXT(_xlfn._xlws.FILTER(results_coverage[Results],results_coverage[Scenario]=A40),0),"; ",CHAR(10)),"")</f>
        <v/>
      </c>
    </row>
    <row r="41" spans="1:3" ht="17.5">
      <c r="A41" s="6"/>
      <c r="B41" s="7" t="str" cm="1">
        <f t="array" ref="B41">IFERROR(SUBSTITUTE(_xlfn.ARRAYTOTEXT(_xlfn._xlws.FILTER(case_coverage[CaseCoverage],case_coverage[Scenario]=A41),0),"; ",CHAR(10)),"")</f>
        <v/>
      </c>
      <c r="C41" s="7" t="str" cm="1">
        <f t="array" ref="C41">IFERROR(SUBSTITUTE(_xlfn.ARRAYTOTEXT(_xlfn._xlws.FILTER(results_coverage[Results],results_coverage[Scenario]=A41),0),"; ",CHAR(10)),"")</f>
        <v/>
      </c>
    </row>
    <row r="42" spans="1:3" ht="17.5">
      <c r="A42" s="6"/>
      <c r="B42" s="7" t="str" cm="1">
        <f t="array" ref="B42">IFERROR(SUBSTITUTE(_xlfn.ARRAYTOTEXT(_xlfn._xlws.FILTER(case_coverage[CaseCoverage],case_coverage[Scenario]=A42),0),"; ",CHAR(10)),"")</f>
        <v/>
      </c>
      <c r="C42" s="7" t="str" cm="1">
        <f t="array" ref="C42">IFERROR(SUBSTITUTE(_xlfn.ARRAYTOTEXT(_xlfn._xlws.FILTER(results_coverage[Results],results_coverage[Scenario]=A42),0),"; ",CHAR(10)),"")</f>
        <v/>
      </c>
    </row>
    <row r="43" spans="1:3" ht="17.5">
      <c r="A43" s="6"/>
      <c r="B43" s="7" t="str" cm="1">
        <f t="array" ref="B43">IFERROR(SUBSTITUTE(_xlfn.ARRAYTOTEXT(_xlfn._xlws.FILTER(case_coverage[CaseCoverage],case_coverage[Scenario]=A43),0),"; ",CHAR(10)),"")</f>
        <v/>
      </c>
      <c r="C43" s="7" t="str" cm="1">
        <f t="array" ref="C43">IFERROR(SUBSTITUTE(_xlfn.ARRAYTOTEXT(_xlfn._xlws.FILTER(results_coverage[Results],results_coverage[Scenario]=A43),0),"; ",CHAR(10)),"")</f>
        <v/>
      </c>
    </row>
    <row r="44" spans="1:3" ht="17.5">
      <c r="A44" s="6"/>
      <c r="B44" s="7" t="str" cm="1">
        <f t="array" ref="B44">IFERROR(SUBSTITUTE(_xlfn.ARRAYTOTEXT(_xlfn._xlws.FILTER(case_coverage[CaseCoverage],case_coverage[Scenario]=A44),0),"; ",CHAR(10)),"")</f>
        <v/>
      </c>
      <c r="C44" s="7" t="str" cm="1">
        <f t="array" ref="C44">IFERROR(SUBSTITUTE(_xlfn.ARRAYTOTEXT(_xlfn._xlws.FILTER(results_coverage[Results],results_coverage[Scenario]=A44),0),"; ",CHAR(10)),"")</f>
        <v/>
      </c>
    </row>
    <row r="45" spans="1:3" ht="17.5">
      <c r="A45" s="6"/>
      <c r="B45" s="7" t="str" cm="1">
        <f t="array" ref="B45">IFERROR(SUBSTITUTE(_xlfn.ARRAYTOTEXT(_xlfn._xlws.FILTER(case_coverage[CaseCoverage],case_coverage[Scenario]=A45),0),"; ",CHAR(10)),"")</f>
        <v/>
      </c>
      <c r="C45" s="7" t="str" cm="1">
        <f t="array" ref="C45">IFERROR(SUBSTITUTE(_xlfn.ARRAYTOTEXT(_xlfn._xlws.FILTER(results_coverage[Results],results_coverage[Scenario]=A45),0),"; ",CHAR(10)),"")</f>
        <v/>
      </c>
    </row>
    <row r="46" spans="1:3" ht="17.5">
      <c r="A46" s="6"/>
      <c r="B46" s="7" t="str" cm="1">
        <f t="array" ref="B46">IFERROR(SUBSTITUTE(_xlfn.ARRAYTOTEXT(_xlfn._xlws.FILTER(case_coverage[CaseCoverage],case_coverage[Scenario]=A46),0),"; ",CHAR(10)),"")</f>
        <v/>
      </c>
      <c r="C46" s="7" t="str" cm="1">
        <f t="array" ref="C46">IFERROR(SUBSTITUTE(_xlfn.ARRAYTOTEXT(_xlfn._xlws.FILTER(results_coverage[Results],results_coverage[Scenario]=A46),0),"; ",CHAR(10)),"")</f>
        <v/>
      </c>
    </row>
    <row r="47" spans="1:3" ht="17.5">
      <c r="A47" s="6"/>
      <c r="B47" s="7" t="str" cm="1">
        <f t="array" ref="B47">IFERROR(SUBSTITUTE(_xlfn.ARRAYTOTEXT(_xlfn._xlws.FILTER(case_coverage[CaseCoverage],case_coverage[Scenario]=A47),0),"; ",CHAR(10)),"")</f>
        <v/>
      </c>
      <c r="C47" s="7" t="str" cm="1">
        <f t="array" ref="C47">IFERROR(SUBSTITUTE(_xlfn.ARRAYTOTEXT(_xlfn._xlws.FILTER(results_coverage[Results],results_coverage[Scenario]=A47),0),"; ",CHAR(10)),"")</f>
        <v/>
      </c>
    </row>
    <row r="48" spans="1:3" ht="17.5">
      <c r="A48" s="6"/>
      <c r="B48" s="7" t="str" cm="1">
        <f t="array" ref="B48">IFERROR(SUBSTITUTE(_xlfn.ARRAYTOTEXT(_xlfn._xlws.FILTER(case_coverage[CaseCoverage],case_coverage[Scenario]=A48),0),"; ",CHAR(10)),"")</f>
        <v/>
      </c>
      <c r="C48" s="7" t="str" cm="1">
        <f t="array" ref="C48">IFERROR(SUBSTITUTE(_xlfn.ARRAYTOTEXT(_xlfn._xlws.FILTER(results_coverage[Results],results_coverage[Scenario]=A48),0),"; ",CHAR(10)),"")</f>
        <v/>
      </c>
    </row>
    <row r="49" spans="1:3" ht="17.5">
      <c r="A49" s="6"/>
      <c r="B49" s="7" t="str" cm="1">
        <f t="array" ref="B49">IFERROR(SUBSTITUTE(_xlfn.ARRAYTOTEXT(_xlfn._xlws.FILTER(case_coverage[CaseCoverage],case_coverage[Scenario]=A49),0),"; ",CHAR(10)),"")</f>
        <v/>
      </c>
      <c r="C49" s="7" t="str" cm="1">
        <f t="array" ref="C49">IFERROR(SUBSTITUTE(_xlfn.ARRAYTOTEXT(_xlfn._xlws.FILTER(results_coverage[Results],results_coverage[Scenario]=A49),0),"; ",CHAR(10)),"")</f>
        <v/>
      </c>
    </row>
    <row r="50" spans="1:3" ht="17.5">
      <c r="A50" s="6"/>
      <c r="B50" s="7" t="str" cm="1">
        <f t="array" ref="B50">IFERROR(SUBSTITUTE(_xlfn.ARRAYTOTEXT(_xlfn._xlws.FILTER(case_coverage[CaseCoverage],case_coverage[Scenario]=A50),0),"; ",CHAR(10)),"")</f>
        <v/>
      </c>
      <c r="C50" s="7" t="str" cm="1">
        <f t="array" ref="C50">IFERROR(SUBSTITUTE(_xlfn.ARRAYTOTEXT(_xlfn._xlws.FILTER(results_coverage[Results],results_coverage[Scenario]=A50),0),"; ",CHAR(10)),"")</f>
        <v/>
      </c>
    </row>
    <row r="51" spans="1:3" ht="17.5">
      <c r="A51" s="6"/>
      <c r="B51" s="7" t="str" cm="1">
        <f t="array" ref="B51">IFERROR(SUBSTITUTE(_xlfn.ARRAYTOTEXT(_xlfn._xlws.FILTER(case_coverage[CaseCoverage],case_coverage[Scenario]=A51),0),"; ",CHAR(10)),"")</f>
        <v/>
      </c>
      <c r="C51" s="7" t="str" cm="1">
        <f t="array" ref="C51">IFERROR(SUBSTITUTE(_xlfn.ARRAYTOTEXT(_xlfn._xlws.FILTER(results_coverage[Results],results_coverage[Scenario]=A51),0),"; ",CHAR(10)),"")</f>
        <v/>
      </c>
    </row>
    <row r="52" spans="1:3" ht="17.5">
      <c r="A52" s="6"/>
      <c r="B52" s="7" t="str" cm="1">
        <f t="array" ref="B52">IFERROR(SUBSTITUTE(_xlfn.ARRAYTOTEXT(_xlfn._xlws.FILTER(case_coverage[CaseCoverage],case_coverage[Scenario]=A52),0),"; ",CHAR(10)),"")</f>
        <v/>
      </c>
      <c r="C52" s="7" t="str" cm="1">
        <f t="array" ref="C52">IFERROR(SUBSTITUTE(_xlfn.ARRAYTOTEXT(_xlfn._xlws.FILTER(results_coverage[Results],results_coverage[Scenario]=A52),0),"; ",CHAR(10)),"")</f>
        <v/>
      </c>
    </row>
    <row r="53" spans="1:3" ht="17.5">
      <c r="A53" s="6"/>
      <c r="B53" s="7" t="str" cm="1">
        <f t="array" ref="B53">IFERROR(SUBSTITUTE(_xlfn.ARRAYTOTEXT(_xlfn._xlws.FILTER(case_coverage[CaseCoverage],case_coverage[Scenario]=A53),0),"; ",CHAR(10)),"")</f>
        <v/>
      </c>
      <c r="C53" s="7" t="str" cm="1">
        <f t="array" ref="C53">IFERROR(SUBSTITUTE(_xlfn.ARRAYTOTEXT(_xlfn._xlws.FILTER(results_coverage[Results],results_coverage[Scenario]=A53),0),"; ",CHAR(10)),"")</f>
        <v/>
      </c>
    </row>
    <row r="54" spans="1:3" ht="17.5">
      <c r="A54" s="6"/>
      <c r="B54" s="7" t="str" cm="1">
        <f t="array" ref="B54">IFERROR(SUBSTITUTE(_xlfn.ARRAYTOTEXT(_xlfn._xlws.FILTER(case_coverage[CaseCoverage],case_coverage[Scenario]=A54),0),"; ",CHAR(10)),"")</f>
        <v/>
      </c>
      <c r="C54" s="7" t="str" cm="1">
        <f t="array" ref="C54">IFERROR(SUBSTITUTE(_xlfn.ARRAYTOTEXT(_xlfn._xlws.FILTER(results_coverage[Results],results_coverage[Scenario]=A54),0),"; ",CHAR(10)),"")</f>
        <v/>
      </c>
    </row>
    <row r="55" spans="1:3" ht="17.5">
      <c r="A55" s="6"/>
      <c r="B55" s="7" t="str" cm="1">
        <f t="array" ref="B55">IFERROR(SUBSTITUTE(_xlfn.ARRAYTOTEXT(_xlfn._xlws.FILTER(case_coverage[CaseCoverage],case_coverage[Scenario]=A55),0),"; ",CHAR(10)),"")</f>
        <v/>
      </c>
      <c r="C55" s="7" t="str" cm="1">
        <f t="array" ref="C55">IFERROR(SUBSTITUTE(_xlfn.ARRAYTOTEXT(_xlfn._xlws.FILTER(results_coverage[Results],results_coverage[Scenario]=A55),0),"; ",CHAR(10)),"")</f>
        <v/>
      </c>
    </row>
    <row r="56" spans="1:3" ht="17.5">
      <c r="A56" s="6"/>
      <c r="B56" s="7" t="str" cm="1">
        <f t="array" ref="B56">IFERROR(SUBSTITUTE(_xlfn.ARRAYTOTEXT(_xlfn._xlws.FILTER(case_coverage[CaseCoverage],case_coverage[Scenario]=A56),0),"; ",CHAR(10)),"")</f>
        <v/>
      </c>
      <c r="C56" s="7" t="str" cm="1">
        <f t="array" ref="C56">IFERROR(SUBSTITUTE(_xlfn.ARRAYTOTEXT(_xlfn._xlws.FILTER(results_coverage[Results],results_coverage[Scenario]=A56),0),"; ",CHAR(10)),"")</f>
        <v/>
      </c>
    </row>
    <row r="57" spans="1:3" ht="17.5">
      <c r="A57" s="6"/>
      <c r="B57" s="7" t="str" cm="1">
        <f t="array" ref="B57">IFERROR(SUBSTITUTE(_xlfn.ARRAYTOTEXT(_xlfn._xlws.FILTER(case_coverage[CaseCoverage],case_coverage[Scenario]=A57),0),"; ",CHAR(10)),"")</f>
        <v/>
      </c>
      <c r="C57" s="7" t="str" cm="1">
        <f t="array" ref="C57">IFERROR(SUBSTITUTE(_xlfn.ARRAYTOTEXT(_xlfn._xlws.FILTER(results_coverage[Results],results_coverage[Scenario]=A57),0),"; ",CHAR(10)),"")</f>
        <v/>
      </c>
    </row>
    <row r="58" spans="1:3" ht="17.5">
      <c r="A58" s="6"/>
      <c r="B58" s="7" t="str" cm="1">
        <f t="array" ref="B58">IFERROR(SUBSTITUTE(_xlfn.ARRAYTOTEXT(_xlfn._xlws.FILTER(case_coverage[CaseCoverage],case_coverage[Scenario]=A58),0),"; ",CHAR(10)),"")</f>
        <v/>
      </c>
      <c r="C58" s="7" t="str" cm="1">
        <f t="array" ref="C58">IFERROR(SUBSTITUTE(_xlfn.ARRAYTOTEXT(_xlfn._xlws.FILTER(results_coverage[Results],results_coverage[Scenario]=A58),0),"; ",CHAR(10)),"")</f>
        <v/>
      </c>
    </row>
    <row r="59" spans="1:3" ht="17.5">
      <c r="A59" s="6"/>
      <c r="B59" s="7" t="str" cm="1">
        <f t="array" ref="B59">IFERROR(SUBSTITUTE(_xlfn.ARRAYTOTEXT(_xlfn._xlws.FILTER(case_coverage[CaseCoverage],case_coverage[Scenario]=A59),0),"; ",CHAR(10)),"")</f>
        <v/>
      </c>
      <c r="C59" s="7" t="str" cm="1">
        <f t="array" ref="C59">IFERROR(SUBSTITUTE(_xlfn.ARRAYTOTEXT(_xlfn._xlws.FILTER(results_coverage[Results],results_coverage[Scenario]=A59),0),"; ",CHAR(10)),"")</f>
        <v/>
      </c>
    </row>
    <row r="60" spans="1:3" ht="17.5">
      <c r="A60" s="6"/>
      <c r="B60" s="7" t="str" cm="1">
        <f t="array" ref="B60">IFERROR(SUBSTITUTE(_xlfn.ARRAYTOTEXT(_xlfn._xlws.FILTER(case_coverage[CaseCoverage],case_coverage[Scenario]=A60),0),"; ",CHAR(10)),"")</f>
        <v/>
      </c>
      <c r="C60" s="7" t="str" cm="1">
        <f t="array" ref="C60">IFERROR(SUBSTITUTE(_xlfn.ARRAYTOTEXT(_xlfn._xlws.FILTER(results_coverage[Results],results_coverage[Scenario]=A60),0),"; ",CHAR(10)),"")</f>
        <v/>
      </c>
    </row>
    <row r="61" spans="1:3" ht="17.5">
      <c r="A61" s="6"/>
      <c r="B61" s="7" t="str" cm="1">
        <f t="array" ref="B61">IFERROR(SUBSTITUTE(_xlfn.ARRAYTOTEXT(_xlfn._xlws.FILTER(case_coverage[CaseCoverage],case_coverage[Scenario]=A61),0),"; ",CHAR(10)),"")</f>
        <v/>
      </c>
      <c r="C61" s="7" t="str" cm="1">
        <f t="array" ref="C61">IFERROR(SUBSTITUTE(_xlfn.ARRAYTOTEXT(_xlfn._xlws.FILTER(results_coverage[Results],results_coverage[Scenario]=A61),0),"; ",CHAR(10)),"")</f>
        <v/>
      </c>
    </row>
    <row r="62" spans="1:3" ht="17.5">
      <c r="A62" s="6"/>
      <c r="B62" s="7" t="str" cm="1">
        <f t="array" ref="B62">IFERROR(SUBSTITUTE(_xlfn.ARRAYTOTEXT(_xlfn._xlws.FILTER(case_coverage[CaseCoverage],case_coverage[Scenario]=A62),0),"; ",CHAR(10)),"")</f>
        <v/>
      </c>
      <c r="C62" s="7" t="str" cm="1">
        <f t="array" ref="C62">IFERROR(SUBSTITUTE(_xlfn.ARRAYTOTEXT(_xlfn._xlws.FILTER(results_coverage[Results],results_coverage[Scenario]=A62),0),"; ",CHAR(10)),"")</f>
        <v/>
      </c>
    </row>
    <row r="63" spans="1:3" ht="17.5">
      <c r="A63" s="6"/>
      <c r="B63" s="7" t="str" cm="1">
        <f t="array" ref="B63">IFERROR(SUBSTITUTE(_xlfn.ARRAYTOTEXT(_xlfn._xlws.FILTER(case_coverage[CaseCoverage],case_coverage[Scenario]=A63),0),"; ",CHAR(10)),"")</f>
        <v/>
      </c>
      <c r="C63" s="7" t="str" cm="1">
        <f t="array" ref="C63">IFERROR(SUBSTITUTE(_xlfn.ARRAYTOTEXT(_xlfn._xlws.FILTER(results_coverage[Results],results_coverage[Scenario]=A63),0),"; ",CHAR(10)),"")</f>
        <v/>
      </c>
    </row>
    <row r="64" spans="1:3" ht="17.5">
      <c r="A64" s="6"/>
      <c r="B64" s="7" t="str" cm="1">
        <f t="array" ref="B64">IFERROR(SUBSTITUTE(_xlfn.ARRAYTOTEXT(_xlfn._xlws.FILTER(case_coverage[CaseCoverage],case_coverage[Scenario]=A64),0),"; ",CHAR(10)),"")</f>
        <v/>
      </c>
      <c r="C64" s="7" t="str" cm="1">
        <f t="array" ref="C64">IFERROR(SUBSTITUTE(_xlfn.ARRAYTOTEXT(_xlfn._xlws.FILTER(results_coverage[Results],results_coverage[Scenario]=A64),0),"; ",CHAR(10)),"")</f>
        <v/>
      </c>
    </row>
    <row r="65" spans="1:3" ht="17.5">
      <c r="A65" s="6"/>
      <c r="B65" s="7" t="str" cm="1">
        <f t="array" ref="B65">IFERROR(SUBSTITUTE(_xlfn.ARRAYTOTEXT(_xlfn._xlws.FILTER(case_coverage[CaseCoverage],case_coverage[Scenario]=A65),0),"; ",CHAR(10)),"")</f>
        <v/>
      </c>
      <c r="C65" s="7" t="str" cm="1">
        <f t="array" ref="C65">IFERROR(SUBSTITUTE(_xlfn.ARRAYTOTEXT(_xlfn._xlws.FILTER(results_coverage[Results],results_coverage[Scenario]=A65),0),"; ",CHAR(10)),"")</f>
        <v/>
      </c>
    </row>
    <row r="66" spans="1:3">
      <c r="B66" s="7" t="str" cm="1">
        <f t="array" ref="B66">IFERROR(SUBSTITUTE(_xlfn.ARRAYTOTEXT(_xlfn._xlws.FILTER(case_coverage[CaseCoverage],case_coverage[Scenario]=A66),0),"; ",CHAR(10)),"")</f>
        <v/>
      </c>
      <c r="C66" s="7" t="str" cm="1">
        <f t="array" ref="C66">IFERROR(SUBSTITUTE(_xlfn.ARRAYTOTEXT(_xlfn._xlws.FILTER(results_coverage[Results],results_coverage[Scenario]=A66),0),"; ",CHAR(10)),"")</f>
        <v/>
      </c>
    </row>
    <row r="67" spans="1:3">
      <c r="B67" s="7" t="str" cm="1">
        <f t="array" ref="B67">IFERROR(SUBSTITUTE(_xlfn.ARRAYTOTEXT(_xlfn._xlws.FILTER(case_coverage[CaseCoverage],case_coverage[Scenario]=A67),0),"; ",CHAR(10)),"")</f>
        <v/>
      </c>
      <c r="C67" s="7" t="str" cm="1">
        <f t="array" ref="C67">IFERROR(SUBSTITUTE(_xlfn.ARRAYTOTEXT(_xlfn._xlws.FILTER(results_coverage[Results],results_coverage[Scenario]=A67),0),"; ",CHAR(10)),"")</f>
        <v/>
      </c>
    </row>
    <row r="68" spans="1:3">
      <c r="B68" s="7" t="str" cm="1">
        <f t="array" ref="B68">IFERROR(SUBSTITUTE(_xlfn.ARRAYTOTEXT(_xlfn._xlws.FILTER(case_coverage[CaseCoverage],case_coverage[Scenario]=A68),0),"; ",CHAR(10)),"")</f>
        <v/>
      </c>
      <c r="C68" s="7" t="str" cm="1">
        <f t="array" ref="C68">IFERROR(SUBSTITUTE(_xlfn.ARRAYTOTEXT(_xlfn._xlws.FILTER(results_coverage[Results],results_coverage[Scenario]=A68),0),"; ",CHAR(10)),"")</f>
        <v/>
      </c>
    </row>
    <row r="69" spans="1:3">
      <c r="B69" s="7" t="str" cm="1">
        <f t="array" ref="B69">IFERROR(SUBSTITUTE(_xlfn.ARRAYTOTEXT(_xlfn._xlws.FILTER(case_coverage[CaseCoverage],case_coverage[Scenario]=A69),0),"; ",CHAR(10)),"")</f>
        <v/>
      </c>
      <c r="C69" s="7" t="str" cm="1">
        <f t="array" ref="C69">IFERROR(SUBSTITUTE(_xlfn.ARRAYTOTEXT(_xlfn._xlws.FILTER(results_coverage[Results],results_coverage[Scenario]=A69),0),"; ",CHAR(10)),"")</f>
        <v/>
      </c>
    </row>
    <row r="70" spans="1:3">
      <c r="B70" s="7" t="str" cm="1">
        <f t="array" ref="B70">IFERROR(SUBSTITUTE(_xlfn.ARRAYTOTEXT(_xlfn._xlws.FILTER(case_coverage[CaseCoverage],case_coverage[Scenario]=A70),0),"; ",CHAR(10)),"")</f>
        <v/>
      </c>
      <c r="C70" s="7" t="str" cm="1">
        <f t="array" ref="C70">IFERROR(SUBSTITUTE(_xlfn.ARRAYTOTEXT(_xlfn._xlws.FILTER(results_coverage[Results],results_coverage[Scenario]=A70),0),"; ",CHAR(10)),"")</f>
        <v/>
      </c>
    </row>
    <row r="71" spans="1:3">
      <c r="B71" s="7" t="str" cm="1">
        <f t="array" ref="B71">IFERROR(SUBSTITUTE(_xlfn.ARRAYTOTEXT(_xlfn._xlws.FILTER(case_coverage[CaseCoverage],case_coverage[Scenario]=A71),0),"; ",CHAR(10)),"")</f>
        <v/>
      </c>
      <c r="C71" s="7" t="str" cm="1">
        <f t="array" ref="C71">IFERROR(SUBSTITUTE(_xlfn.ARRAYTOTEXT(_xlfn._xlws.FILTER(results_coverage[Results],results_coverage[Scenario]=A71),0),"; ",CHAR(10)),"")</f>
        <v/>
      </c>
    </row>
    <row r="72" spans="1:3">
      <c r="B72" s="7" t="str" cm="1">
        <f t="array" ref="B72">IFERROR(SUBSTITUTE(_xlfn.ARRAYTOTEXT(_xlfn._xlws.FILTER(case_coverage[CaseCoverage],case_coverage[Scenario]=A72),0),"; ",CHAR(10)),"")</f>
        <v/>
      </c>
      <c r="C72" s="7" t="str" cm="1">
        <f t="array" ref="C72">IFERROR(SUBSTITUTE(_xlfn.ARRAYTOTEXT(_xlfn._xlws.FILTER(results_coverage[Results],results_coverage[Scenario]=A72),0),"; ",CHAR(10)),"")</f>
        <v/>
      </c>
    </row>
    <row r="73" spans="1:3">
      <c r="B73" s="7" t="str" cm="1">
        <f t="array" ref="B73">IFERROR(SUBSTITUTE(_xlfn.ARRAYTOTEXT(_xlfn._xlws.FILTER(case_coverage[CaseCoverage],case_coverage[Scenario]=A73),0),"; ",CHAR(10)),"")</f>
        <v/>
      </c>
      <c r="C73" s="7" t="str" cm="1">
        <f t="array" ref="C73">IFERROR(SUBSTITUTE(_xlfn.ARRAYTOTEXT(_xlfn._xlws.FILTER(results_coverage[Results],results_coverage[Scenario]=A73),0),"; ",CHAR(10)),"")</f>
        <v/>
      </c>
    </row>
    <row r="74" spans="1:3">
      <c r="B74" s="7" t="str" cm="1">
        <f t="array" ref="B74">IFERROR(SUBSTITUTE(_xlfn.ARRAYTOTEXT(_xlfn._xlws.FILTER(case_coverage[CaseCoverage],case_coverage[Scenario]=A74),0),"; ",CHAR(10)),"")</f>
        <v/>
      </c>
      <c r="C74" s="7" t="str" cm="1">
        <f t="array" ref="C74">IFERROR(SUBSTITUTE(_xlfn.ARRAYTOTEXT(_xlfn._xlws.FILTER(results_coverage[Results],results_coverage[Scenario]=A74),0),"; ",CHAR(10)),"")</f>
        <v/>
      </c>
    </row>
    <row r="75" spans="1:3">
      <c r="B75" s="7" t="str" cm="1">
        <f t="array" ref="B75">IFERROR(SUBSTITUTE(_xlfn.ARRAYTOTEXT(_xlfn._xlws.FILTER(case_coverage[CaseCoverage],case_coverage[Scenario]=A75),0),"; ",CHAR(10)),"")</f>
        <v/>
      </c>
      <c r="C75" s="7" t="str" cm="1">
        <f t="array" ref="C75">IFERROR(SUBSTITUTE(_xlfn.ARRAYTOTEXT(_xlfn._xlws.FILTER(results_coverage[Results],results_coverage[Scenario]=A75),0),"; ",CHAR(10)),"")</f>
        <v/>
      </c>
    </row>
    <row r="76" spans="1:3">
      <c r="B76" s="7" t="str" cm="1">
        <f t="array" ref="B76">IFERROR(SUBSTITUTE(_xlfn.ARRAYTOTEXT(_xlfn._xlws.FILTER(case_coverage[CaseCoverage],case_coverage[Scenario]=A76),0),"; ",CHAR(10)),"")</f>
        <v/>
      </c>
      <c r="C76" s="7" t="str" cm="1">
        <f t="array" ref="C76">IFERROR(SUBSTITUTE(_xlfn.ARRAYTOTEXT(_xlfn._xlws.FILTER(results_coverage[Results],results_coverage[Scenario]=A76),0),"; ",CHAR(10)),"")</f>
        <v/>
      </c>
    </row>
  </sheetData>
  <conditionalFormatting sqref="A2:A58">
    <cfRule type="expression" dxfId="3" priority="2">
      <formula>$A2&lt;&gt;""</formula>
    </cfRule>
  </conditionalFormatting>
  <conditionalFormatting sqref="B2:B402">
    <cfRule type="expression" dxfId="2" priority="1">
      <formula>AND($A2&lt;&gt;"",$B2="")</formula>
    </cfRule>
    <cfRule type="expression" dxfId="1" priority="5">
      <formula>AND($A2&lt;&gt;"",$B2&lt;&gt;"")</formula>
    </cfRule>
  </conditionalFormatting>
  <conditionalFormatting sqref="C2:C76">
    <cfRule type="expression" dxfId="0" priority="3">
      <formula>AND($A2&lt;&gt;"",$C2&lt;&gt;"")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D38DDE1C-2679-48DB-97F6-DBA29053F5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590F61-4F55-4F76-8570-5615920ED418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17d0a144-7218-432a-80c1-1473a2ac0f8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725449D-9659-414A-943F-30CCEC184B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2A47539-84A2-4087-9524-557DD68F48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all_cases</vt:lpstr>
      <vt:lpstr>all_views</vt:lpstr>
      <vt:lpstr>all_results</vt:lpstr>
      <vt:lpstr>case_coverage</vt:lpstr>
      <vt:lpstr>results_coverage</vt:lpstr>
      <vt:lpstr>The Covernator</vt:lpstr>
      <vt:lpstr>Coverage by Case</vt:lpstr>
      <vt:lpstr>Coverage by Result</vt:lpstr>
      <vt:lpstr>Coverage by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2024-08-20T10:51:21Z</dcterms:created>
  <dcterms:modified xsi:type="dcterms:W3CDTF">2024-10-29T09:59:50Z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2024-08-20T13:02:12Z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9f8b66b3-dff6-4ed6-bcb1-38163454b3fd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