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D740FC6F-A568-473A-B1E2-641295E93641}" xr6:coauthVersionLast="47" xr6:coauthVersionMax="47" xr10:uidLastSave="{00000000-0000-0000-0000-000000000000}"/>
  <bookViews>
    <workbookView xWindow="2550" yWindow="1850" windowWidth="17140" windowHeight="8890" firstSheet="5" activeTab="5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all_views!$A$1:$B$29</definedName>
    <definedName name="ExternalData_3" localSheetId="3" hidden="1">'case_coverage'!$A$1:$B$84</definedName>
    <definedName name="ExternalData_4" localSheetId="0" hidden="1">all_cases!$A$1:$B$67</definedName>
    <definedName name="ExternalData_4" localSheetId="4" hidden="1">'results_coverage'!$A$1:$B$185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B16" i="13" l="1"/>
  <c r="C68" i="4" a="1"/>
  <c r="C68" i="4" s="1"/>
  <c r="C30" i="2" a="1"/>
  <c r="C30" i="2" s="1"/>
  <c r="B30" i="2" a="1"/>
  <c r="B30" i="2" s="1"/>
  <c r="C31" i="2" a="1"/>
  <c r="C31" i="2" s="1"/>
  <c r="B31" i="2" a="1"/>
  <c r="B31" i="2" s="1"/>
  <c r="B29" i="2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3" i="13"/>
  <c r="B1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<sst xmlns="http://schemas.openxmlformats.org/spreadsheetml/2006/main" count="814" uniqueCount="186">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</sst>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</cellXfs>
  <cellStyles count="1">
    <cellStyle name="Normal" xfId="0" builtinId="0"/>
  </cellStyles>
  <dxfs count="23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7" tableType="queryTable" totalsRowShown="0">
  <autoFilter ref="A1:B67" xr:uid="{F78C47F1-48F4-4DB4-9E80-3D80B9555FD3}"/>
  <tableColumns count="2">
    <tableColumn id="1" xr3:uid="{959523B6-9C5C-4583-9CA8-3EF41560CFA6}" uniqueName="1" name="Path" queryTableFieldId="1" dataDxfId="22"/>
    <tableColumn id="2" xr3:uid="{DDC53675-3E37-4A18-9BC4-9F1A16BAAA7E}" uniqueName="2" name="TestCase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9" tableType="queryTable" totalsRowShown="0">
  <autoFilter ref="A1:B29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8"/>
    <tableColumn id="2" xr3:uid="{96E3C1C1-6960-4F47-B122-9569BB0F2E3A}" name="Field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4" tableType="queryTable" totalsRowShown="0">
  <autoFilter ref="A1:B84" xr:uid="{926013A7-61BA-4DF5-9BF5-D0B8B4CA2CD7}"/>
  <tableColumns count="2">
    <tableColumn id="1" xr3:uid="{87A9AE40-0EEC-4B3B-A4D7-AE4924596F7F}" uniqueName="1" name="Scenario" queryTableFieldId="1" dataDxfId="16"/>
    <tableColumn id="2" xr3:uid="{6808C79B-D55D-4C46-ACE4-31FC0378F329}" uniqueName="2" name="CaseCoverage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5" tableType="queryTable" totalsRowShown="0">
  <autoFilter ref="A1:B185" xr:uid="{E0E6106A-B483-47A5-B58B-FA5903F17AC3}"/>
  <tableColumns count="2">
    <tableColumn id="1" xr3:uid="{CD80882F-A633-4BA0-AE3F-F5799B97DC3E}" uniqueName="1" name="Scenario" queryTableFieldId="1" dataDxfId="14"/>
    <tableColumn id="2" xr3:uid="{FA62AF40-6E7D-4800-8E79-992D37554B8C}" uniqueName="2" name="Results" queryTableFieldId="2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7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129</v>
      </c>
      <c r="B2" t="s">
        <v>127</v>
      </c>
    </row>
    <row r="3" spans="1:2">
      <c r="A3" t="s">
        <v>129</v>
      </c>
      <c r="B3" t="s">
        <v>128</v>
      </c>
    </row>
    <row r="4" spans="1:2">
      <c r="A4" t="s">
        <v>129</v>
      </c>
      <c r="B4" t="s">
        <v>70</v>
      </c>
    </row>
    <row r="5" spans="1:2">
      <c r="A5" t="s">
        <v>129</v>
      </c>
      <c r="B5" t="s">
        <v>101</v>
      </c>
    </row>
    <row r="6" spans="1:2">
      <c r="A6" t="s">
        <v>130</v>
      </c>
      <c r="B6" t="s">
        <v>81</v>
      </c>
    </row>
    <row r="7" spans="1:2">
      <c r="A7" t="s">
        <v>130</v>
      </c>
      <c r="B7" t="s">
        <v>80</v>
      </c>
    </row>
    <row r="8" spans="1:2">
      <c r="A8" t="s">
        <v>131</v>
      </c>
      <c r="B8" t="s">
        <v>102</v>
      </c>
    </row>
    <row r="9" spans="1:2">
      <c r="A9" t="s">
        <v>131</v>
      </c>
      <c r="B9" t="s">
        <v>79</v>
      </c>
    </row>
    <row r="10" spans="1:2">
      <c r="A10" t="s">
        <v>131</v>
      </c>
      <c r="B10" t="s">
        <v>77</v>
      </c>
    </row>
    <row r="11" spans="1:2">
      <c r="A11" t="s">
        <v>131</v>
      </c>
      <c r="B11" t="s">
        <v>78</v>
      </c>
    </row>
    <row r="12" spans="1:2">
      <c r="A12" t="s">
        <v>131</v>
      </c>
      <c r="B12" t="s">
        <v>75</v>
      </c>
    </row>
    <row r="13" spans="1:2">
      <c r="A13" t="s">
        <v>131</v>
      </c>
      <c r="B13" t="s">
        <v>74</v>
      </c>
    </row>
    <row r="14" spans="1:2">
      <c r="A14" t="s">
        <v>131</v>
      </c>
      <c r="B14" t="s">
        <v>73</v>
      </c>
    </row>
    <row r="15" spans="1:2">
      <c r="A15" t="s">
        <v>131</v>
      </c>
      <c r="B15" t="s">
        <v>72</v>
      </c>
    </row>
    <row r="16" spans="1:2">
      <c r="A16" t="s">
        <v>131</v>
      </c>
      <c r="B16" t="s">
        <v>71</v>
      </c>
    </row>
    <row r="17" spans="1:2">
      <c r="A17" t="s">
        <v>131</v>
      </c>
      <c r="B17" t="s">
        <v>76</v>
      </c>
    </row>
    <row r="18" spans="1:2">
      <c r="A18" t="s">
        <v>132</v>
      </c>
      <c r="B18" t="s">
        <v>86</v>
      </c>
    </row>
    <row r="19" spans="1:2">
      <c r="A19" t="s">
        <v>132</v>
      </c>
      <c r="B19" t="s">
        <v>85</v>
      </c>
    </row>
    <row r="20" spans="1:2">
      <c r="A20" t="s">
        <v>133</v>
      </c>
      <c r="B20" t="s">
        <v>84</v>
      </c>
    </row>
    <row r="21" spans="1:2">
      <c r="A21" t="s">
        <v>133</v>
      </c>
      <c r="B21" t="s">
        <v>83</v>
      </c>
    </row>
    <row r="22" spans="1:2">
      <c r="A22" t="s">
        <v>134</v>
      </c>
      <c r="B22" t="s">
        <v>108</v>
      </c>
    </row>
    <row r="23" spans="1:2">
      <c r="A23" t="s">
        <v>134</v>
      </c>
      <c r="B23" t="s">
        <v>107</v>
      </c>
    </row>
    <row r="24" spans="1:2">
      <c r="A24" t="s">
        <v>134</v>
      </c>
      <c r="B24" t="s">
        <v>106</v>
      </c>
    </row>
    <row r="25" spans="1:2">
      <c r="A25" t="s">
        <v>135</v>
      </c>
      <c r="B25" t="s">
        <v>103</v>
      </c>
    </row>
    <row r="26" spans="1:2">
      <c r="A26" t="s">
        <v>135</v>
      </c>
      <c r="B26" t="s">
        <v>105</v>
      </c>
    </row>
    <row r="27" spans="1:2">
      <c r="A27" t="s">
        <v>135</v>
      </c>
      <c r="B27" t="s">
        <v>104</v>
      </c>
    </row>
    <row r="28" spans="1:2">
      <c r="A28" t="s">
        <v>135</v>
      </c>
      <c r="B28" t="s">
        <v>82</v>
      </c>
    </row>
    <row r="29" spans="1:2">
      <c r="A29" t="s">
        <v>160</v>
      </c>
      <c r="B29" t="s">
        <v>163</v>
      </c>
    </row>
    <row r="30" spans="1:2">
      <c r="A30" t="s">
        <v>160</v>
      </c>
      <c r="B30" t="s">
        <v>175</v>
      </c>
    </row>
    <row r="31" spans="1:2">
      <c r="A31" t="s">
        <v>160</v>
      </c>
      <c r="B31" t="s">
        <v>176</v>
      </c>
    </row>
    <row r="32" spans="1:2">
      <c r="A32" t="s">
        <v>160</v>
      </c>
      <c r="B32" t="s">
        <v>173</v>
      </c>
    </row>
    <row r="33" spans="1:2">
      <c r="A33" t="s">
        <v>160</v>
      </c>
      <c r="B33" t="s">
        <v>164</v>
      </c>
    </row>
    <row r="34" spans="1:2">
      <c r="A34" t="s">
        <v>160</v>
      </c>
      <c r="B34" t="s">
        <v>161</v>
      </c>
    </row>
    <row r="35" spans="1:2">
      <c r="A35" t="s">
        <v>160</v>
      </c>
      <c r="B35" t="s">
        <v>165</v>
      </c>
    </row>
    <row r="36" spans="1:2">
      <c r="A36" t="s">
        <v>160</v>
      </c>
      <c r="B36" t="s">
        <v>169</v>
      </c>
    </row>
    <row r="37" spans="1:2">
      <c r="A37" t="s">
        <v>160</v>
      </c>
      <c r="B37" t="s">
        <v>170</v>
      </c>
    </row>
    <row r="38" spans="1:2">
      <c r="A38" t="s">
        <v>160</v>
      </c>
      <c r="B38" t="s">
        <v>168</v>
      </c>
    </row>
    <row r="39" spans="1:2">
      <c r="A39" t="s">
        <v>160</v>
      </c>
      <c r="B39" t="s">
        <v>166</v>
      </c>
    </row>
    <row r="40" spans="1:2">
      <c r="A40" t="s">
        <v>160</v>
      </c>
      <c r="B40" t="s">
        <v>167</v>
      </c>
    </row>
    <row r="41" spans="1:2">
      <c r="A41" t="s">
        <v>160</v>
      </c>
      <c r="B41" t="s">
        <v>162</v>
      </c>
    </row>
    <row r="42" spans="1:2">
      <c r="A42" t="s">
        <v>139</v>
      </c>
      <c r="B42" t="s">
        <v>141</v>
      </c>
    </row>
    <row r="43" spans="1:2">
      <c r="A43" t="s">
        <v>139</v>
      </c>
      <c r="B43" t="s">
        <v>142</v>
      </c>
    </row>
    <row r="44" spans="1:2">
      <c r="A44" t="s">
        <v>139</v>
      </c>
      <c r="B44" t="s">
        <v>143</v>
      </c>
    </row>
    <row r="45" spans="1:2">
      <c r="A45" t="s">
        <v>139</v>
      </c>
      <c r="B45" t="s">
        <v>140</v>
      </c>
    </row>
    <row r="46" spans="1:2">
      <c r="A46" t="s">
        <v>144</v>
      </c>
      <c r="B46" t="s">
        <v>119</v>
      </c>
    </row>
    <row r="47" spans="1:2">
      <c r="A47" t="s">
        <v>144</v>
      </c>
      <c r="B47" t="s">
        <v>117</v>
      </c>
    </row>
    <row r="48" spans="1:2">
      <c r="A48" t="s">
        <v>144</v>
      </c>
      <c r="B48" t="s">
        <v>121</v>
      </c>
    </row>
    <row r="49" spans="1:2">
      <c r="A49" t="s">
        <v>144</v>
      </c>
      <c r="B49" t="s">
        <v>122</v>
      </c>
    </row>
    <row r="50" spans="1:2">
      <c r="A50" t="s">
        <v>144</v>
      </c>
      <c r="B50" t="s">
        <v>89</v>
      </c>
    </row>
    <row r="51" spans="1:2">
      <c r="A51" t="s">
        <v>144</v>
      </c>
      <c r="B51" t="s">
        <v>120</v>
      </c>
    </row>
    <row r="52" spans="1:2">
      <c r="A52" t="s">
        <v>144</v>
      </c>
      <c r="B52" t="s">
        <v>118</v>
      </c>
    </row>
    <row r="53" spans="1:2">
      <c r="A53" t="s">
        <v>144</v>
      </c>
      <c r="B53" t="s">
        <v>90</v>
      </c>
    </row>
    <row r="54" spans="1:2">
      <c r="A54" t="s">
        <v>144</v>
      </c>
      <c r="B54" t="s">
        <v>117</v>
      </c>
    </row>
    <row r="55" spans="1:2">
      <c r="A55" t="s">
        <v>144</v>
      </c>
      <c r="B55" t="s">
        <v>88</v>
      </c>
    </row>
    <row r="56" spans="1:2">
      <c r="A56" t="s">
        <v>144</v>
      </c>
      <c r="B56" t="s">
        <v>124</v>
      </c>
    </row>
    <row r="57" spans="1:2">
      <c r="A57" t="s">
        <v>144</v>
      </c>
      <c r="B57" t="s">
        <v>125</v>
      </c>
    </row>
    <row r="58" spans="1:2">
      <c r="A58" t="s">
        <v>144</v>
      </c>
      <c r="B58" t="s">
        <v>126</v>
      </c>
    </row>
    <row r="59" spans="1:2">
      <c r="A59" t="s">
        <v>144</v>
      </c>
      <c r="B59" t="s">
        <v>87</v>
      </c>
    </row>
    <row r="60" spans="1:2">
      <c r="A60" t="s">
        <v>144</v>
      </c>
      <c r="B60" t="s">
        <v>123</v>
      </c>
    </row>
    <row r="61" spans="1:2">
      <c r="A61" t="s">
        <v>177</v>
      </c>
      <c r="B61" t="s">
        <v>146</v>
      </c>
    </row>
    <row r="62" spans="1:2">
      <c r="A62" t="s">
        <v>177</v>
      </c>
      <c r="B62" t="s">
        <v>157</v>
      </c>
    </row>
    <row r="63" spans="1:2">
      <c r="A63" t="s">
        <v>177</v>
      </c>
      <c r="B63" t="s">
        <v>147</v>
      </c>
    </row>
    <row r="64" spans="1:2">
      <c r="A64" t="s">
        <v>145</v>
      </c>
      <c r="B64" t="s">
        <v>147</v>
      </c>
    </row>
    <row r="65" spans="1:2">
      <c r="A65" t="s">
        <v>145</v>
      </c>
      <c r="B65" t="s">
        <v>157</v>
      </c>
    </row>
    <row r="66" spans="1:2">
      <c r="A66" t="s">
        <v>145</v>
      </c>
      <c r="B66" t="s">
        <v>146</v>
      </c>
    </row>
    <row r="67" spans="1:2">
      <c r="A67" t="s">
        <v>145</v>
      </c>
      <c r="B67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9"/>
  <sheetViews>
    <sheetView workbookViewId="0">
      <selection activeCell="A7" sqref="A7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178</v>
      </c>
      <c r="B2" t="s">
        <v>50</v>
      </c>
    </row>
    <row r="3" spans="1:2">
      <c r="A3" t="s">
        <v>178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178</v>
      </c>
      <c r="B5" t="s">
        <v>179</v>
      </c>
    </row>
    <row r="6" spans="1:2">
      <c r="A6" t="s">
        <v>178</v>
      </c>
      <c r="B6" t="s">
        <v>53</v>
      </c>
    </row>
    <row r="7" spans="1:2">
      <c r="A7" t="s">
        <v>178</v>
      </c>
      <c r="B7" t="s">
        <v>180</v>
      </c>
    </row>
    <row r="8" spans="1:2">
      <c r="A8" t="s">
        <v>96</v>
      </c>
      <c r="B8" t="s">
        <v>47</v>
      </c>
    </row>
    <row r="9" spans="1:2">
      <c r="A9" t="s">
        <v>96</v>
      </c>
      <c r="B9" t="s">
        <v>46</v>
      </c>
    </row>
    <row r="10" spans="1:2">
      <c r="A10" t="s">
        <v>96</v>
      </c>
      <c r="B10" t="s">
        <v>45</v>
      </c>
    </row>
    <row r="11" spans="1:2">
      <c r="A11" t="s">
        <v>96</v>
      </c>
      <c r="B11" t="s">
        <v>48</v>
      </c>
    </row>
    <row r="12" spans="1:2">
      <c r="A12" t="s">
        <v>96</v>
      </c>
      <c r="B12" t="s">
        <v>43</v>
      </c>
    </row>
    <row r="13" spans="1:2">
      <c r="A13" t="s">
        <v>96</v>
      </c>
      <c r="B13" t="s">
        <v>42</v>
      </c>
    </row>
    <row r="14" spans="1:2">
      <c r="A14" t="s">
        <v>96</v>
      </c>
      <c r="B14" t="s">
        <v>41</v>
      </c>
    </row>
    <row r="15" spans="1:2">
      <c r="A15" t="s">
        <v>96</v>
      </c>
      <c r="B15" t="s">
        <v>44</v>
      </c>
    </row>
    <row r="16" spans="1:2">
      <c r="A16" t="s">
        <v>97</v>
      </c>
      <c r="B16" t="s">
        <v>41</v>
      </c>
    </row>
    <row r="17" spans="1:2">
      <c r="A17" t="s">
        <v>97</v>
      </c>
      <c r="B17" t="s">
        <v>44</v>
      </c>
    </row>
    <row r="18" spans="1:2">
      <c r="A18" t="s">
        <v>97</v>
      </c>
      <c r="B18" t="s">
        <v>49</v>
      </c>
    </row>
    <row r="19" spans="1:2">
      <c r="A19" t="s">
        <v>98</v>
      </c>
      <c r="B19" t="s">
        <v>47</v>
      </c>
    </row>
    <row r="20" spans="1:2">
      <c r="A20" t="s">
        <v>98</v>
      </c>
      <c r="B20" t="s">
        <v>54</v>
      </c>
    </row>
    <row r="21" spans="1:2">
      <c r="A21" t="s">
        <v>98</v>
      </c>
      <c r="B21" t="s">
        <v>53</v>
      </c>
    </row>
    <row r="22" spans="1:2">
      <c r="A22" t="s">
        <v>98</v>
      </c>
      <c r="B22" t="s">
        <v>44</v>
      </c>
    </row>
    <row r="23" spans="1:2">
      <c r="A23" t="s">
        <v>98</v>
      </c>
      <c r="B23" t="s">
        <v>50</v>
      </c>
    </row>
    <row r="24" spans="1:2">
      <c r="A24" t="s">
        <v>98</v>
      </c>
      <c r="B24" t="s">
        <v>52</v>
      </c>
    </row>
    <row r="25" spans="1:2">
      <c r="A25" t="s">
        <v>98</v>
      </c>
      <c r="B25" t="s">
        <v>51</v>
      </c>
    </row>
    <row r="26" spans="1:2">
      <c r="A26" t="s">
        <v>98</v>
      </c>
      <c r="B26" t="s">
        <v>41</v>
      </c>
    </row>
    <row r="27" spans="1:2">
      <c r="A27" t="s">
        <v>98</v>
      </c>
      <c r="B27" t="s">
        <v>55</v>
      </c>
    </row>
    <row r="28" spans="1:2">
      <c r="A28" t="s">
        <v>98</v>
      </c>
      <c r="B28" t="s">
        <v>43</v>
      </c>
    </row>
    <row r="29" spans="1:2">
      <c r="A29" t="s">
        <v>98</v>
      </c>
      <c r="B2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A7" sqref="A7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4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183</v>
      </c>
      <c r="B2" t="s">
        <v>146</v>
      </c>
    </row>
    <row r="3" spans="1:2">
      <c r="A3" t="s">
        <v>183</v>
      </c>
      <c r="B3" t="s">
        <v>157</v>
      </c>
    </row>
    <row r="4" spans="1:2">
      <c r="A4" t="s">
        <v>183</v>
      </c>
      <c r="B4" t="s">
        <v>147</v>
      </c>
    </row>
    <row r="5" spans="1:2">
      <c r="A5" t="s">
        <v>159</v>
      </c>
      <c r="B5" t="s">
        <v>146</v>
      </c>
    </row>
    <row r="6" spans="1:2">
      <c r="A6" t="s">
        <v>159</v>
      </c>
      <c r="B6" t="s">
        <v>157</v>
      </c>
    </row>
    <row r="7" spans="1:2">
      <c r="A7" t="s">
        <v>159</v>
      </c>
      <c r="B7" t="s">
        <v>147</v>
      </c>
    </row>
    <row r="8" spans="1:2">
      <c r="A8" t="s">
        <v>159</v>
      </c>
      <c r="B8" t="s">
        <v>148</v>
      </c>
    </row>
    <row r="9" spans="1:2">
      <c r="A9" t="s">
        <v>158</v>
      </c>
      <c r="B9" t="s">
        <v>146</v>
      </c>
    </row>
    <row r="10" spans="1:2">
      <c r="A10" t="s">
        <v>158</v>
      </c>
      <c r="B10" t="s">
        <v>157</v>
      </c>
    </row>
    <row r="11" spans="1:2">
      <c r="A11" t="s">
        <v>158</v>
      </c>
      <c r="B11" t="s">
        <v>147</v>
      </c>
    </row>
    <row r="12" spans="1:2">
      <c r="A12" t="s">
        <v>61</v>
      </c>
      <c r="B12" t="s">
        <v>142</v>
      </c>
    </row>
    <row r="13" spans="1:2">
      <c r="A13" t="s">
        <v>61</v>
      </c>
      <c r="B13" t="s">
        <v>141</v>
      </c>
    </row>
    <row r="14" spans="1:2">
      <c r="A14" t="s">
        <v>62</v>
      </c>
      <c r="B14" t="s">
        <v>141</v>
      </c>
    </row>
    <row r="15" spans="1:2">
      <c r="A15" t="s">
        <v>62</v>
      </c>
      <c r="B15" t="s">
        <v>143</v>
      </c>
    </row>
    <row r="16" spans="1:2">
      <c r="A16" t="s">
        <v>62</v>
      </c>
      <c r="B16" t="s">
        <v>140</v>
      </c>
    </row>
    <row r="17" spans="1:2">
      <c r="A17" t="s">
        <v>136</v>
      </c>
      <c r="B17" t="s">
        <v>120</v>
      </c>
    </row>
    <row r="18" spans="1:2">
      <c r="A18" t="s">
        <v>136</v>
      </c>
      <c r="B18" t="s">
        <v>117</v>
      </c>
    </row>
    <row r="19" spans="1:2">
      <c r="A19" t="s">
        <v>136</v>
      </c>
      <c r="B19" t="s">
        <v>118</v>
      </c>
    </row>
    <row r="20" spans="1:2">
      <c r="A20" t="s">
        <v>136</v>
      </c>
      <c r="B20" t="s">
        <v>88</v>
      </c>
    </row>
    <row r="21" spans="1:2">
      <c r="A21" t="s">
        <v>136</v>
      </c>
      <c r="B21" t="s">
        <v>87</v>
      </c>
    </row>
    <row r="22" spans="1:2">
      <c r="A22" t="s">
        <v>136</v>
      </c>
      <c r="B22" t="s">
        <v>122</v>
      </c>
    </row>
    <row r="23" spans="1:2">
      <c r="A23" t="s">
        <v>136</v>
      </c>
      <c r="B23" t="s">
        <v>123</v>
      </c>
    </row>
    <row r="24" spans="1:2">
      <c r="A24" t="s">
        <v>136</v>
      </c>
      <c r="B24" t="s">
        <v>90</v>
      </c>
    </row>
    <row r="25" spans="1:2">
      <c r="A25" t="s">
        <v>136</v>
      </c>
      <c r="B25" t="s">
        <v>89</v>
      </c>
    </row>
    <row r="26" spans="1:2">
      <c r="A26" t="s">
        <v>136</v>
      </c>
      <c r="B26" t="s">
        <v>88</v>
      </c>
    </row>
    <row r="27" spans="1:2">
      <c r="A27" t="s">
        <v>136</v>
      </c>
      <c r="B27" t="s">
        <v>119</v>
      </c>
    </row>
    <row r="28" spans="1:2">
      <c r="A28" t="s">
        <v>136</v>
      </c>
      <c r="B28" t="s">
        <v>121</v>
      </c>
    </row>
    <row r="29" spans="1:2">
      <c r="A29" t="s">
        <v>137</v>
      </c>
      <c r="B29" t="s">
        <v>125</v>
      </c>
    </row>
    <row r="30" spans="1:2">
      <c r="A30" t="s">
        <v>137</v>
      </c>
      <c r="B30" t="s">
        <v>126</v>
      </c>
    </row>
    <row r="31" spans="1:2">
      <c r="A31" t="s">
        <v>138</v>
      </c>
      <c r="B31" t="s">
        <v>125</v>
      </c>
    </row>
    <row r="32" spans="1:2">
      <c r="A32" t="s">
        <v>138</v>
      </c>
      <c r="B32" t="s">
        <v>124</v>
      </c>
    </row>
    <row r="33" spans="1:2">
      <c r="A33" t="s">
        <v>138</v>
      </c>
      <c r="B33" t="s">
        <v>128</v>
      </c>
    </row>
    <row r="34" spans="1:2">
      <c r="A34" t="s">
        <v>57</v>
      </c>
      <c r="B34" t="s">
        <v>70</v>
      </c>
    </row>
    <row r="35" spans="1:2">
      <c r="A35" t="s">
        <v>171</v>
      </c>
      <c r="B35" t="s">
        <v>168</v>
      </c>
    </row>
    <row r="36" spans="1:2">
      <c r="A36" t="s">
        <v>171</v>
      </c>
      <c r="B36" t="s">
        <v>170</v>
      </c>
    </row>
    <row r="37" spans="1:2">
      <c r="A37" t="s">
        <v>171</v>
      </c>
      <c r="B37" t="s">
        <v>169</v>
      </c>
    </row>
    <row r="38" spans="1:2">
      <c r="A38" t="s">
        <v>171</v>
      </c>
      <c r="B38" t="s">
        <v>165</v>
      </c>
    </row>
    <row r="39" spans="1:2">
      <c r="A39" t="s">
        <v>171</v>
      </c>
      <c r="B39" t="s">
        <v>166</v>
      </c>
    </row>
    <row r="40" spans="1:2">
      <c r="A40" t="s">
        <v>171</v>
      </c>
      <c r="B40" t="s">
        <v>163</v>
      </c>
    </row>
    <row r="41" spans="1:2">
      <c r="A41" t="s">
        <v>109</v>
      </c>
      <c r="B41" t="s">
        <v>77</v>
      </c>
    </row>
    <row r="42" spans="1:2">
      <c r="A42" t="s">
        <v>109</v>
      </c>
      <c r="B42" t="s">
        <v>78</v>
      </c>
    </row>
    <row r="43" spans="1:2">
      <c r="A43" t="s">
        <v>109</v>
      </c>
      <c r="B43" t="s">
        <v>76</v>
      </c>
    </row>
    <row r="44" spans="1:2">
      <c r="A44" t="s">
        <v>109</v>
      </c>
      <c r="B44" t="s">
        <v>72</v>
      </c>
    </row>
    <row r="45" spans="1:2">
      <c r="A45" t="s">
        <v>109</v>
      </c>
      <c r="B45" t="s">
        <v>74</v>
      </c>
    </row>
    <row r="46" spans="1:2">
      <c r="A46" t="s">
        <v>109</v>
      </c>
      <c r="B46" t="s">
        <v>73</v>
      </c>
    </row>
    <row r="47" spans="1:2">
      <c r="A47" t="s">
        <v>109</v>
      </c>
      <c r="B47" t="s">
        <v>75</v>
      </c>
    </row>
    <row r="48" spans="1:2">
      <c r="A48" t="s">
        <v>58</v>
      </c>
      <c r="B48" t="s">
        <v>80</v>
      </c>
    </row>
    <row r="49" spans="1:2">
      <c r="A49" t="s">
        <v>110</v>
      </c>
      <c r="B49" t="s">
        <v>81</v>
      </c>
    </row>
    <row r="50" spans="1:2">
      <c r="A50" t="s">
        <v>184</v>
      </c>
      <c r="B50" t="s">
        <v>127</v>
      </c>
    </row>
    <row r="51" spans="1:2">
      <c r="A51" t="s">
        <v>184</v>
      </c>
      <c r="B51" t="s">
        <v>101</v>
      </c>
    </row>
    <row r="52" spans="1:2">
      <c r="A52" t="s">
        <v>111</v>
      </c>
      <c r="B52" t="s">
        <v>82</v>
      </c>
    </row>
    <row r="53" spans="1:2">
      <c r="A53" t="s">
        <v>111</v>
      </c>
      <c r="B53" t="s">
        <v>79</v>
      </c>
    </row>
    <row r="54" spans="1:2">
      <c r="A54" t="s">
        <v>111</v>
      </c>
      <c r="B54" t="s">
        <v>102</v>
      </c>
    </row>
    <row r="55" spans="1:2">
      <c r="A55" t="s">
        <v>112</v>
      </c>
      <c r="B55" t="s">
        <v>104</v>
      </c>
    </row>
    <row r="56" spans="1:2">
      <c r="A56" t="s">
        <v>112</v>
      </c>
      <c r="B56" t="s">
        <v>82</v>
      </c>
    </row>
    <row r="57" spans="1:2">
      <c r="A57" t="s">
        <v>113</v>
      </c>
      <c r="B57" t="s">
        <v>103</v>
      </c>
    </row>
    <row r="58" spans="1:2">
      <c r="A58" t="s">
        <v>113</v>
      </c>
      <c r="B58" t="s">
        <v>82</v>
      </c>
    </row>
    <row r="59" spans="1:2">
      <c r="A59" t="s">
        <v>114</v>
      </c>
      <c r="B59" t="s">
        <v>105</v>
      </c>
    </row>
    <row r="60" spans="1:2">
      <c r="A60" t="s">
        <v>114</v>
      </c>
      <c r="B60" t="s">
        <v>82</v>
      </c>
    </row>
    <row r="61" spans="1:2">
      <c r="A61" t="s">
        <v>59</v>
      </c>
      <c r="B61" t="s">
        <v>72</v>
      </c>
    </row>
    <row r="62" spans="1:2">
      <c r="A62" t="s">
        <v>59</v>
      </c>
      <c r="B62" t="s">
        <v>71</v>
      </c>
    </row>
    <row r="63" spans="1:2">
      <c r="A63" t="s">
        <v>185</v>
      </c>
      <c r="B63" t="s">
        <v>175</v>
      </c>
    </row>
    <row r="64" spans="1:2">
      <c r="A64" t="s">
        <v>174</v>
      </c>
      <c r="B64" t="s">
        <v>176</v>
      </c>
    </row>
    <row r="65" spans="1:2">
      <c r="A65" t="s">
        <v>63</v>
      </c>
      <c r="B65" t="s">
        <v>86</v>
      </c>
    </row>
    <row r="66" spans="1:2">
      <c r="A66" t="s">
        <v>63</v>
      </c>
      <c r="B66" t="s">
        <v>85</v>
      </c>
    </row>
    <row r="67" spans="1:2">
      <c r="A67" t="s">
        <v>115</v>
      </c>
      <c r="B67" t="s">
        <v>72</v>
      </c>
    </row>
    <row r="68" spans="1:2">
      <c r="A68" t="s">
        <v>115</v>
      </c>
      <c r="B68" t="s">
        <v>74</v>
      </c>
    </row>
    <row r="69" spans="1:2">
      <c r="A69" t="s">
        <v>115</v>
      </c>
      <c r="B69" t="s">
        <v>73</v>
      </c>
    </row>
    <row r="70" spans="1:2">
      <c r="A70" t="s">
        <v>115</v>
      </c>
      <c r="B70" t="s">
        <v>75</v>
      </c>
    </row>
    <row r="71" spans="1:2">
      <c r="A71" t="s">
        <v>115</v>
      </c>
      <c r="B71" t="s">
        <v>76</v>
      </c>
    </row>
    <row r="72" spans="1:2">
      <c r="A72" t="s">
        <v>115</v>
      </c>
      <c r="B72" t="s">
        <v>77</v>
      </c>
    </row>
    <row r="73" spans="1:2">
      <c r="A73" t="s">
        <v>115</v>
      </c>
      <c r="B73" t="s">
        <v>78</v>
      </c>
    </row>
    <row r="74" spans="1:2">
      <c r="A74" t="s">
        <v>64</v>
      </c>
      <c r="B74" t="s">
        <v>84</v>
      </c>
    </row>
    <row r="75" spans="1:2">
      <c r="A75" t="s">
        <v>64</v>
      </c>
      <c r="B75" t="s">
        <v>83</v>
      </c>
    </row>
    <row r="76" spans="1:2">
      <c r="A76" t="s">
        <v>65</v>
      </c>
      <c r="B76" t="s">
        <v>128</v>
      </c>
    </row>
    <row r="77" spans="1:2">
      <c r="A77" t="s">
        <v>66</v>
      </c>
      <c r="B77" t="s">
        <v>108</v>
      </c>
    </row>
    <row r="78" spans="1:2">
      <c r="A78" t="s">
        <v>67</v>
      </c>
      <c r="B78" t="s">
        <v>106</v>
      </c>
    </row>
    <row r="79" spans="1:2">
      <c r="A79" t="s">
        <v>67</v>
      </c>
      <c r="B79" t="s">
        <v>107</v>
      </c>
    </row>
    <row r="80" spans="1:2">
      <c r="A80" t="s">
        <v>172</v>
      </c>
      <c r="B80" t="s">
        <v>167</v>
      </c>
    </row>
    <row r="81" spans="1:2">
      <c r="A81" t="s">
        <v>172</v>
      </c>
      <c r="B81" t="s">
        <v>161</v>
      </c>
    </row>
    <row r="82" spans="1:2">
      <c r="A82" t="s">
        <v>172</v>
      </c>
      <c r="B82" t="s">
        <v>168</v>
      </c>
    </row>
    <row r="83" spans="1:2">
      <c r="A83" t="s">
        <v>172</v>
      </c>
      <c r="B83" t="s">
        <v>169</v>
      </c>
    </row>
    <row r="84" spans="1:2">
      <c r="A84" t="s">
        <v>172</v>
      </c>
      <c r="B84" t="s">
        <v>162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5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183</v>
      </c>
      <c r="B2" t="s">
        <v>50</v>
      </c>
    </row>
    <row r="3" spans="1:2">
      <c r="A3" t="s">
        <v>183</v>
      </c>
      <c r="B3" t="s">
        <v>181</v>
      </c>
    </row>
    <row r="4" spans="1:2">
      <c r="A4" t="s">
        <v>183</v>
      </c>
      <c r="B4" t="s">
        <v>182</v>
      </c>
    </row>
    <row r="5" spans="1:2">
      <c r="A5" t="s">
        <v>183</v>
      </c>
      <c r="B5" t="s">
        <v>179</v>
      </c>
    </row>
    <row r="6" spans="1:2">
      <c r="A6" t="s">
        <v>183</v>
      </c>
      <c r="B6" t="s">
        <v>53</v>
      </c>
    </row>
    <row r="7" spans="1:2">
      <c r="A7" t="s">
        <v>183</v>
      </c>
      <c r="B7" t="s">
        <v>180</v>
      </c>
    </row>
    <row r="8" spans="1:2">
      <c r="A8" t="s">
        <v>183</v>
      </c>
      <c r="B8" t="s">
        <v>95</v>
      </c>
    </row>
    <row r="9" spans="1:2">
      <c r="A9" t="s">
        <v>159</v>
      </c>
      <c r="B9" t="s">
        <v>45</v>
      </c>
    </row>
    <row r="10" spans="1:2">
      <c r="A10" t="s">
        <v>159</v>
      </c>
      <c r="B10" t="s">
        <v>44</v>
      </c>
    </row>
    <row r="11" spans="1:2">
      <c r="A11" t="s">
        <v>159</v>
      </c>
      <c r="B11" t="s">
        <v>46</v>
      </c>
    </row>
    <row r="12" spans="1:2">
      <c r="A12" t="s">
        <v>159</v>
      </c>
      <c r="B12" t="s">
        <v>42</v>
      </c>
    </row>
    <row r="13" spans="1:2">
      <c r="A13" t="s">
        <v>159</v>
      </c>
      <c r="B13" t="s">
        <v>95</v>
      </c>
    </row>
    <row r="14" spans="1:2">
      <c r="A14" t="s">
        <v>159</v>
      </c>
      <c r="B14" t="s">
        <v>43</v>
      </c>
    </row>
    <row r="15" spans="1:2">
      <c r="A15" t="s">
        <v>158</v>
      </c>
      <c r="B15" t="s">
        <v>41</v>
      </c>
    </row>
    <row r="16" spans="1:2">
      <c r="A16" t="s">
        <v>158</v>
      </c>
      <c r="B16" t="s">
        <v>47</v>
      </c>
    </row>
    <row r="17" spans="1:2">
      <c r="A17" t="s">
        <v>158</v>
      </c>
      <c r="B17" t="s">
        <v>48</v>
      </c>
    </row>
    <row r="18" spans="1:2">
      <c r="A18" t="s">
        <v>61</v>
      </c>
      <c r="B18" t="s">
        <v>41</v>
      </c>
    </row>
    <row r="19" spans="1:2">
      <c r="A19" t="s">
        <v>61</v>
      </c>
      <c r="B19" t="s">
        <v>44</v>
      </c>
    </row>
    <row r="20" spans="1:2">
      <c r="A20" t="s">
        <v>62</v>
      </c>
      <c r="B20" t="s">
        <v>49</v>
      </c>
    </row>
    <row r="21" spans="1:2">
      <c r="A21" t="s">
        <v>136</v>
      </c>
      <c r="B21" t="s">
        <v>50</v>
      </c>
    </row>
    <row r="22" spans="1:2">
      <c r="A22" t="s">
        <v>137</v>
      </c>
      <c r="B22" t="s">
        <v>52</v>
      </c>
    </row>
    <row r="23" spans="1:2">
      <c r="A23" t="s">
        <v>138</v>
      </c>
      <c r="B23" t="s">
        <v>54</v>
      </c>
    </row>
    <row r="24" spans="1:2">
      <c r="A24" t="s">
        <v>138</v>
      </c>
      <c r="B24" t="s">
        <v>48</v>
      </c>
    </row>
    <row r="25" spans="1:2">
      <c r="A25" t="s">
        <v>138</v>
      </c>
      <c r="B25" t="s">
        <v>55</v>
      </c>
    </row>
    <row r="26" spans="1:2">
      <c r="A26" t="s">
        <v>138</v>
      </c>
      <c r="B26" t="s">
        <v>47</v>
      </c>
    </row>
    <row r="27" spans="1:2">
      <c r="A27" t="s">
        <v>138</v>
      </c>
      <c r="B27" t="s">
        <v>53</v>
      </c>
    </row>
    <row r="28" spans="1:2">
      <c r="A28" t="s">
        <v>138</v>
      </c>
      <c r="B28" t="s">
        <v>51</v>
      </c>
    </row>
    <row r="29" spans="1:2">
      <c r="A29" t="s">
        <v>138</v>
      </c>
      <c r="B29" t="s">
        <v>43</v>
      </c>
    </row>
    <row r="30" spans="1:2">
      <c r="A30" t="s">
        <v>138</v>
      </c>
      <c r="B30" t="s">
        <v>50</v>
      </c>
    </row>
    <row r="31" spans="1:2">
      <c r="A31" t="s">
        <v>138</v>
      </c>
      <c r="B31" t="s">
        <v>41</v>
      </c>
    </row>
    <row r="32" spans="1:2">
      <c r="A32" t="s">
        <v>138</v>
      </c>
      <c r="B32" t="s">
        <v>44</v>
      </c>
    </row>
    <row r="33" spans="1:2">
      <c r="A33" t="s">
        <v>57</v>
      </c>
      <c r="B33" t="s">
        <v>1</v>
      </c>
    </row>
    <row r="34" spans="1:2">
      <c r="A34" t="s">
        <v>57</v>
      </c>
      <c r="B34" t="s">
        <v>11</v>
      </c>
    </row>
    <row r="35" spans="1:2">
      <c r="A35" t="s">
        <v>57</v>
      </c>
      <c r="B35" t="s">
        <v>2</v>
      </c>
    </row>
    <row r="36" spans="1:2">
      <c r="A36" t="s">
        <v>57</v>
      </c>
      <c r="B36" t="s">
        <v>10</v>
      </c>
    </row>
    <row r="37" spans="1:2">
      <c r="A37" t="s">
        <v>57</v>
      </c>
      <c r="B37" t="s">
        <v>3</v>
      </c>
    </row>
    <row r="38" spans="1:2">
      <c r="A38" t="s">
        <v>57</v>
      </c>
      <c r="B38" t="s">
        <v>9</v>
      </c>
    </row>
    <row r="39" spans="1:2">
      <c r="A39" t="s">
        <v>57</v>
      </c>
      <c r="B39" t="s">
        <v>0</v>
      </c>
    </row>
    <row r="40" spans="1:2">
      <c r="A40" t="s">
        <v>57</v>
      </c>
      <c r="B40" t="s">
        <v>8</v>
      </c>
    </row>
    <row r="41" spans="1:2">
      <c r="A41" t="s">
        <v>57</v>
      </c>
      <c r="B41" t="s">
        <v>7</v>
      </c>
    </row>
    <row r="42" spans="1:2">
      <c r="A42" t="s">
        <v>57</v>
      </c>
      <c r="B42" t="s">
        <v>6</v>
      </c>
    </row>
    <row r="43" spans="1:2">
      <c r="A43" t="s">
        <v>57</v>
      </c>
      <c r="B43" t="s">
        <v>4</v>
      </c>
    </row>
    <row r="44" spans="1:2">
      <c r="A44" t="s">
        <v>171</v>
      </c>
      <c r="B44" t="s">
        <v>16</v>
      </c>
    </row>
    <row r="45" spans="1:2">
      <c r="A45" t="s">
        <v>171</v>
      </c>
      <c r="B45" t="s">
        <v>1</v>
      </c>
    </row>
    <row r="46" spans="1:2">
      <c r="A46" t="s">
        <v>171</v>
      </c>
      <c r="B46" t="s">
        <v>10</v>
      </c>
    </row>
    <row r="47" spans="1:2">
      <c r="A47" t="s">
        <v>171</v>
      </c>
      <c r="B47" t="s">
        <v>17</v>
      </c>
    </row>
    <row r="48" spans="1:2">
      <c r="A48" t="s">
        <v>171</v>
      </c>
      <c r="B48" t="s">
        <v>9</v>
      </c>
    </row>
    <row r="49" spans="1:2">
      <c r="A49" t="s">
        <v>171</v>
      </c>
      <c r="B49" t="s">
        <v>8</v>
      </c>
    </row>
    <row r="50" spans="1:2">
      <c r="A50" t="s">
        <v>171</v>
      </c>
      <c r="B50" t="s">
        <v>14</v>
      </c>
    </row>
    <row r="51" spans="1:2">
      <c r="A51" t="s">
        <v>171</v>
      </c>
      <c r="B51" t="s">
        <v>15</v>
      </c>
    </row>
    <row r="52" spans="1:2">
      <c r="A52" t="s">
        <v>171</v>
      </c>
      <c r="B52" t="s">
        <v>13</v>
      </c>
    </row>
    <row r="53" spans="1:2">
      <c r="A53" t="s">
        <v>171</v>
      </c>
      <c r="B53" t="s">
        <v>12</v>
      </c>
    </row>
    <row r="54" spans="1:2">
      <c r="A54" t="s">
        <v>109</v>
      </c>
      <c r="B54" t="s">
        <v>6</v>
      </c>
    </row>
    <row r="55" spans="1:2">
      <c r="A55" t="s">
        <v>109</v>
      </c>
      <c r="B55" t="s">
        <v>8</v>
      </c>
    </row>
    <row r="56" spans="1:2">
      <c r="A56" t="s">
        <v>109</v>
      </c>
      <c r="B56" t="s">
        <v>0</v>
      </c>
    </row>
    <row r="57" spans="1:2">
      <c r="A57" t="s">
        <v>109</v>
      </c>
      <c r="B57" t="s">
        <v>9</v>
      </c>
    </row>
    <row r="58" spans="1:2">
      <c r="A58" t="s">
        <v>109</v>
      </c>
      <c r="B58" t="s">
        <v>10</v>
      </c>
    </row>
    <row r="59" spans="1:2">
      <c r="A59" t="s">
        <v>58</v>
      </c>
      <c r="B59" t="s">
        <v>1</v>
      </c>
    </row>
    <row r="60" spans="1:2">
      <c r="A60" t="s">
        <v>58</v>
      </c>
      <c r="B60" t="s">
        <v>10</v>
      </c>
    </row>
    <row r="61" spans="1:2">
      <c r="A61" t="s">
        <v>58</v>
      </c>
      <c r="B61" t="s">
        <v>0</v>
      </c>
    </row>
    <row r="62" spans="1:2">
      <c r="A62" t="s">
        <v>58</v>
      </c>
      <c r="B62" t="s">
        <v>7</v>
      </c>
    </row>
    <row r="63" spans="1:2">
      <c r="A63" t="s">
        <v>58</v>
      </c>
      <c r="B63" t="s">
        <v>6</v>
      </c>
    </row>
    <row r="64" spans="1:2">
      <c r="A64" t="s">
        <v>58</v>
      </c>
      <c r="B64" t="s">
        <v>8</v>
      </c>
    </row>
    <row r="65" spans="1:2">
      <c r="A65" t="s">
        <v>110</v>
      </c>
      <c r="B65" t="s">
        <v>6</v>
      </c>
    </row>
    <row r="66" spans="1:2">
      <c r="A66" t="s">
        <v>110</v>
      </c>
      <c r="B66" t="s">
        <v>7</v>
      </c>
    </row>
    <row r="67" spans="1:2">
      <c r="A67" t="s">
        <v>110</v>
      </c>
      <c r="B67" t="s">
        <v>0</v>
      </c>
    </row>
    <row r="68" spans="1:2">
      <c r="A68" t="s">
        <v>184</v>
      </c>
      <c r="B68" t="s">
        <v>3</v>
      </c>
    </row>
    <row r="69" spans="1:2">
      <c r="A69" t="s">
        <v>184</v>
      </c>
      <c r="B69" t="s">
        <v>11</v>
      </c>
    </row>
    <row r="70" spans="1:2">
      <c r="A70" t="s">
        <v>184</v>
      </c>
      <c r="B70" t="s">
        <v>2</v>
      </c>
    </row>
    <row r="71" spans="1:2">
      <c r="A71" t="s">
        <v>184</v>
      </c>
      <c r="B71" t="s">
        <v>1</v>
      </c>
    </row>
    <row r="72" spans="1:2">
      <c r="A72" t="s">
        <v>184</v>
      </c>
      <c r="B72" t="s">
        <v>10</v>
      </c>
    </row>
    <row r="73" spans="1:2">
      <c r="A73" t="s">
        <v>184</v>
      </c>
      <c r="B73" t="s">
        <v>17</v>
      </c>
    </row>
    <row r="74" spans="1:2">
      <c r="A74" t="s">
        <v>184</v>
      </c>
      <c r="B74" t="s">
        <v>16</v>
      </c>
    </row>
    <row r="75" spans="1:2">
      <c r="A75" t="s">
        <v>184</v>
      </c>
      <c r="B75" t="s">
        <v>9</v>
      </c>
    </row>
    <row r="76" spans="1:2">
      <c r="A76" t="s">
        <v>184</v>
      </c>
      <c r="B76" t="s">
        <v>12</v>
      </c>
    </row>
    <row r="77" spans="1:2">
      <c r="A77" t="s">
        <v>184</v>
      </c>
      <c r="B77" t="s">
        <v>14</v>
      </c>
    </row>
    <row r="78" spans="1:2">
      <c r="A78" t="s">
        <v>184</v>
      </c>
      <c r="B78" t="s">
        <v>4</v>
      </c>
    </row>
    <row r="79" spans="1:2">
      <c r="A79" t="s">
        <v>184</v>
      </c>
      <c r="B79" t="s">
        <v>0</v>
      </c>
    </row>
    <row r="80" spans="1:2">
      <c r="A80" t="s">
        <v>184</v>
      </c>
      <c r="B80" t="s">
        <v>8</v>
      </c>
    </row>
    <row r="81" spans="1:2">
      <c r="A81" t="s">
        <v>184</v>
      </c>
      <c r="B81" t="s">
        <v>13</v>
      </c>
    </row>
    <row r="82" spans="1:2">
      <c r="A82" t="s">
        <v>184</v>
      </c>
      <c r="B82" t="s">
        <v>7</v>
      </c>
    </row>
    <row r="83" spans="1:2">
      <c r="A83" t="s">
        <v>184</v>
      </c>
      <c r="B83" t="s">
        <v>6</v>
      </c>
    </row>
    <row r="84" spans="1:2">
      <c r="A84" t="s">
        <v>184</v>
      </c>
      <c r="B84" t="s">
        <v>15</v>
      </c>
    </row>
    <row r="85" spans="1:2">
      <c r="A85" t="s">
        <v>111</v>
      </c>
      <c r="B85" t="s">
        <v>7</v>
      </c>
    </row>
    <row r="86" spans="1:2">
      <c r="A86" t="s">
        <v>111</v>
      </c>
      <c r="B86" t="s">
        <v>8</v>
      </c>
    </row>
    <row r="87" spans="1:2">
      <c r="A87" t="s">
        <v>111</v>
      </c>
      <c r="B87" t="s">
        <v>0</v>
      </c>
    </row>
    <row r="88" spans="1:2">
      <c r="A88" t="s">
        <v>111</v>
      </c>
      <c r="B88" t="s">
        <v>9</v>
      </c>
    </row>
    <row r="89" spans="1:2">
      <c r="A89" t="s">
        <v>111</v>
      </c>
      <c r="B89" t="s">
        <v>10</v>
      </c>
    </row>
    <row r="90" spans="1:2">
      <c r="A90" t="s">
        <v>112</v>
      </c>
      <c r="B90" t="s">
        <v>1</v>
      </c>
    </row>
    <row r="91" spans="1:2">
      <c r="A91" t="s">
        <v>112</v>
      </c>
      <c r="B91" t="s">
        <v>10</v>
      </c>
    </row>
    <row r="92" spans="1:2">
      <c r="A92" t="s">
        <v>112</v>
      </c>
      <c r="B92" t="s">
        <v>0</v>
      </c>
    </row>
    <row r="93" spans="1:2">
      <c r="A93" t="s">
        <v>112</v>
      </c>
      <c r="B93" t="s">
        <v>8</v>
      </c>
    </row>
    <row r="94" spans="1:2">
      <c r="A94" t="s">
        <v>112</v>
      </c>
      <c r="B94" t="s">
        <v>7</v>
      </c>
    </row>
    <row r="95" spans="1:2">
      <c r="A95" t="s">
        <v>112</v>
      </c>
      <c r="B95" t="s">
        <v>6</v>
      </c>
    </row>
    <row r="96" spans="1:2">
      <c r="A96" t="s">
        <v>113</v>
      </c>
      <c r="B96" t="s">
        <v>1</v>
      </c>
    </row>
    <row r="97" spans="1:2">
      <c r="A97" t="s">
        <v>113</v>
      </c>
      <c r="B97" t="s">
        <v>3</v>
      </c>
    </row>
    <row r="98" spans="1:2">
      <c r="A98" t="s">
        <v>113</v>
      </c>
      <c r="B98" t="s">
        <v>9</v>
      </c>
    </row>
    <row r="99" spans="1:2">
      <c r="A99" t="s">
        <v>113</v>
      </c>
      <c r="B99" t="s">
        <v>10</v>
      </c>
    </row>
    <row r="100" spans="1:2">
      <c r="A100" t="s">
        <v>113</v>
      </c>
      <c r="B100" t="s">
        <v>0</v>
      </c>
    </row>
    <row r="101" spans="1:2">
      <c r="A101" t="s">
        <v>113</v>
      </c>
      <c r="B101" t="s">
        <v>8</v>
      </c>
    </row>
    <row r="102" spans="1:2">
      <c r="A102" t="s">
        <v>113</v>
      </c>
      <c r="B102" t="s">
        <v>4</v>
      </c>
    </row>
    <row r="103" spans="1:2">
      <c r="A103" t="s">
        <v>114</v>
      </c>
      <c r="B103" t="s">
        <v>8</v>
      </c>
    </row>
    <row r="104" spans="1:2">
      <c r="A104" t="s">
        <v>114</v>
      </c>
      <c r="B104" t="s">
        <v>0</v>
      </c>
    </row>
    <row r="105" spans="1:2">
      <c r="A105" t="s">
        <v>114</v>
      </c>
      <c r="B105" t="s">
        <v>4</v>
      </c>
    </row>
    <row r="106" spans="1:2">
      <c r="A106" t="s">
        <v>114</v>
      </c>
      <c r="B106" t="s">
        <v>3</v>
      </c>
    </row>
    <row r="107" spans="1:2">
      <c r="A107" t="s">
        <v>114</v>
      </c>
      <c r="B107" t="s">
        <v>10</v>
      </c>
    </row>
    <row r="108" spans="1:2">
      <c r="A108" t="s">
        <v>114</v>
      </c>
      <c r="B108" t="s">
        <v>1</v>
      </c>
    </row>
    <row r="109" spans="1:2">
      <c r="A109" t="s">
        <v>59</v>
      </c>
      <c r="B109" t="s">
        <v>2</v>
      </c>
    </row>
    <row r="110" spans="1:2">
      <c r="A110" t="s">
        <v>59</v>
      </c>
      <c r="B110" t="s">
        <v>9</v>
      </c>
    </row>
    <row r="111" spans="1:2">
      <c r="A111" t="s">
        <v>59</v>
      </c>
      <c r="B111" t="s">
        <v>0</v>
      </c>
    </row>
    <row r="112" spans="1:2">
      <c r="A112" t="s">
        <v>59</v>
      </c>
      <c r="B112" t="s">
        <v>8</v>
      </c>
    </row>
    <row r="113" spans="1:2">
      <c r="A113" t="s">
        <v>59</v>
      </c>
      <c r="B113" t="s">
        <v>10</v>
      </c>
    </row>
    <row r="114" spans="1:2">
      <c r="A114" t="s">
        <v>185</v>
      </c>
      <c r="B114" t="s">
        <v>8</v>
      </c>
    </row>
    <row r="115" spans="1:2">
      <c r="A115" t="s">
        <v>185</v>
      </c>
      <c r="B115" t="s">
        <v>9</v>
      </c>
    </row>
    <row r="116" spans="1:2">
      <c r="A116" t="s">
        <v>185</v>
      </c>
      <c r="B116" t="s">
        <v>10</v>
      </c>
    </row>
    <row r="117" spans="1:2">
      <c r="A117" t="s">
        <v>174</v>
      </c>
      <c r="B117" t="s">
        <v>12</v>
      </c>
    </row>
    <row r="118" spans="1:2">
      <c r="A118" t="s">
        <v>174</v>
      </c>
      <c r="B118" t="s">
        <v>13</v>
      </c>
    </row>
    <row r="119" spans="1:2">
      <c r="A119" t="s">
        <v>174</v>
      </c>
      <c r="B119" t="s">
        <v>8</v>
      </c>
    </row>
    <row r="120" spans="1:2">
      <c r="A120" t="s">
        <v>174</v>
      </c>
      <c r="B120" t="s">
        <v>14</v>
      </c>
    </row>
    <row r="121" spans="1:2">
      <c r="A121" t="s">
        <v>174</v>
      </c>
      <c r="B121" t="s">
        <v>15</v>
      </c>
    </row>
    <row r="122" spans="1:2">
      <c r="A122" t="s">
        <v>174</v>
      </c>
      <c r="B122" t="s">
        <v>9</v>
      </c>
    </row>
    <row r="123" spans="1:2">
      <c r="A123" t="s">
        <v>174</v>
      </c>
      <c r="B123" t="s">
        <v>16</v>
      </c>
    </row>
    <row r="124" spans="1:2">
      <c r="A124" t="s">
        <v>174</v>
      </c>
      <c r="B124" t="s">
        <v>17</v>
      </c>
    </row>
    <row r="125" spans="1:2">
      <c r="A125" t="s">
        <v>174</v>
      </c>
      <c r="B125" t="s">
        <v>10</v>
      </c>
    </row>
    <row r="126" spans="1:2">
      <c r="A126" t="s">
        <v>63</v>
      </c>
      <c r="B126" t="s">
        <v>22</v>
      </c>
    </row>
    <row r="127" spans="1:2">
      <c r="A127" t="s">
        <v>63</v>
      </c>
      <c r="B127" t="s">
        <v>23</v>
      </c>
    </row>
    <row r="128" spans="1:2">
      <c r="A128" t="s">
        <v>63</v>
      </c>
      <c r="B128" t="s">
        <v>26</v>
      </c>
    </row>
    <row r="129" spans="1:2">
      <c r="A129" t="s">
        <v>63</v>
      </c>
      <c r="B129" t="s">
        <v>27</v>
      </c>
    </row>
    <row r="130" spans="1:2">
      <c r="A130" t="s">
        <v>63</v>
      </c>
      <c r="B130" t="s">
        <v>21</v>
      </c>
    </row>
    <row r="131" spans="1:2">
      <c r="A131" t="s">
        <v>63</v>
      </c>
      <c r="B131" t="s">
        <v>25</v>
      </c>
    </row>
    <row r="132" spans="1:2">
      <c r="A132" t="s">
        <v>63</v>
      </c>
      <c r="B132" t="s">
        <v>20</v>
      </c>
    </row>
    <row r="133" spans="1:2">
      <c r="A133" t="s">
        <v>63</v>
      </c>
      <c r="B133" t="s">
        <v>24</v>
      </c>
    </row>
    <row r="134" spans="1:2">
      <c r="A134" t="s">
        <v>63</v>
      </c>
      <c r="B134" t="s">
        <v>18</v>
      </c>
    </row>
    <row r="135" spans="1:2">
      <c r="A135" t="s">
        <v>63</v>
      </c>
      <c r="B135" t="s">
        <v>1</v>
      </c>
    </row>
    <row r="136" spans="1:2">
      <c r="A136" t="s">
        <v>63</v>
      </c>
      <c r="B136" t="s">
        <v>10</v>
      </c>
    </row>
    <row r="137" spans="1:2">
      <c r="A137" t="s">
        <v>63</v>
      </c>
      <c r="B137" t="s">
        <v>19</v>
      </c>
    </row>
    <row r="138" spans="1:2">
      <c r="A138" t="s">
        <v>63</v>
      </c>
      <c r="B138" t="s">
        <v>0</v>
      </c>
    </row>
    <row r="139" spans="1:2">
      <c r="A139" t="s">
        <v>63</v>
      </c>
      <c r="B139" t="s">
        <v>8</v>
      </c>
    </row>
    <row r="140" spans="1:2">
      <c r="A140" t="s">
        <v>63</v>
      </c>
      <c r="B140" t="s">
        <v>6</v>
      </c>
    </row>
    <row r="141" spans="1:2">
      <c r="A141" t="s">
        <v>115</v>
      </c>
      <c r="B141" t="s">
        <v>25</v>
      </c>
    </row>
    <row r="142" spans="1:2">
      <c r="A142" t="s">
        <v>115</v>
      </c>
      <c r="B142" t="s">
        <v>20</v>
      </c>
    </row>
    <row r="143" spans="1:2">
      <c r="A143" t="s">
        <v>115</v>
      </c>
      <c r="B143" t="s">
        <v>18</v>
      </c>
    </row>
    <row r="144" spans="1:2">
      <c r="A144" t="s">
        <v>115</v>
      </c>
      <c r="B144" t="s">
        <v>10</v>
      </c>
    </row>
    <row r="145" spans="1:2">
      <c r="A145" t="s">
        <v>115</v>
      </c>
      <c r="B145" t="s">
        <v>19</v>
      </c>
    </row>
    <row r="146" spans="1:2">
      <c r="A146" t="s">
        <v>115</v>
      </c>
      <c r="B146" t="s">
        <v>0</v>
      </c>
    </row>
    <row r="147" spans="1:2">
      <c r="A147" t="s">
        <v>115</v>
      </c>
      <c r="B147" t="s">
        <v>8</v>
      </c>
    </row>
    <row r="148" spans="1:2">
      <c r="A148" t="s">
        <v>115</v>
      </c>
      <c r="B148" t="s">
        <v>6</v>
      </c>
    </row>
    <row r="149" spans="1:2">
      <c r="A149" t="s">
        <v>115</v>
      </c>
      <c r="B149" t="s">
        <v>9</v>
      </c>
    </row>
    <row r="150" spans="1:2">
      <c r="A150" t="s">
        <v>64</v>
      </c>
      <c r="B150" t="s">
        <v>19</v>
      </c>
    </row>
    <row r="151" spans="1:2">
      <c r="A151" t="s">
        <v>64</v>
      </c>
      <c r="B151" t="s">
        <v>25</v>
      </c>
    </row>
    <row r="152" spans="1:2">
      <c r="A152" t="s">
        <v>65</v>
      </c>
      <c r="B152" t="s">
        <v>19</v>
      </c>
    </row>
    <row r="153" spans="1:2">
      <c r="A153" t="s">
        <v>65</v>
      </c>
      <c r="B153" t="s">
        <v>26</v>
      </c>
    </row>
    <row r="154" spans="1:2">
      <c r="A154" t="s">
        <v>65</v>
      </c>
      <c r="B154" t="s">
        <v>25</v>
      </c>
    </row>
    <row r="155" spans="1:2">
      <c r="A155" t="s">
        <v>65</v>
      </c>
      <c r="B155" t="s">
        <v>24</v>
      </c>
    </row>
    <row r="156" spans="1:2">
      <c r="A156" t="s">
        <v>65</v>
      </c>
      <c r="B156" t="s">
        <v>23</v>
      </c>
    </row>
    <row r="157" spans="1:2">
      <c r="A157" t="s">
        <v>65</v>
      </c>
      <c r="B157" t="s">
        <v>22</v>
      </c>
    </row>
    <row r="158" spans="1:2">
      <c r="A158" t="s">
        <v>65</v>
      </c>
      <c r="B158" t="s">
        <v>27</v>
      </c>
    </row>
    <row r="159" spans="1:2">
      <c r="A159" t="s">
        <v>65</v>
      </c>
      <c r="B159" t="s">
        <v>21</v>
      </c>
    </row>
    <row r="160" spans="1:2">
      <c r="A160" t="s">
        <v>65</v>
      </c>
      <c r="B160" t="s">
        <v>20</v>
      </c>
    </row>
    <row r="161" spans="1:2">
      <c r="A161" t="s">
        <v>65</v>
      </c>
      <c r="B161" t="s">
        <v>18</v>
      </c>
    </row>
    <row r="162" spans="1:2">
      <c r="A162" t="s">
        <v>65</v>
      </c>
      <c r="B162" t="s">
        <v>9</v>
      </c>
    </row>
    <row r="163" spans="1:2">
      <c r="A163" t="s">
        <v>65</v>
      </c>
      <c r="B163" t="s">
        <v>11</v>
      </c>
    </row>
    <row r="164" spans="1:2">
      <c r="A164" t="s">
        <v>65</v>
      </c>
      <c r="B164" t="s">
        <v>2</v>
      </c>
    </row>
    <row r="165" spans="1:2">
      <c r="A165" t="s">
        <v>65</v>
      </c>
      <c r="B165" t="s">
        <v>10</v>
      </c>
    </row>
    <row r="166" spans="1:2">
      <c r="A166" t="s">
        <v>65</v>
      </c>
      <c r="B166" t="s">
        <v>16</v>
      </c>
    </row>
    <row r="167" spans="1:2">
      <c r="A167" t="s">
        <v>65</v>
      </c>
      <c r="B167" t="s">
        <v>14</v>
      </c>
    </row>
    <row r="168" spans="1:2">
      <c r="A168" t="s">
        <v>65</v>
      </c>
      <c r="B168" t="s">
        <v>0</v>
      </c>
    </row>
    <row r="169" spans="1:2">
      <c r="A169" t="s">
        <v>65</v>
      </c>
      <c r="B169" t="s">
        <v>8</v>
      </c>
    </row>
    <row r="170" spans="1:2">
      <c r="A170" t="s">
        <v>65</v>
      </c>
      <c r="B170" t="s">
        <v>12</v>
      </c>
    </row>
    <row r="171" spans="1:2">
      <c r="A171" t="s">
        <v>65</v>
      </c>
      <c r="B171" t="s">
        <v>6</v>
      </c>
    </row>
    <row r="172" spans="1:2">
      <c r="A172" t="s">
        <v>65</v>
      </c>
      <c r="B172" t="s">
        <v>1</v>
      </c>
    </row>
    <row r="173" spans="1:2">
      <c r="A173" t="s">
        <v>66</v>
      </c>
      <c r="B173" t="s">
        <v>18</v>
      </c>
    </row>
    <row r="174" spans="1:2">
      <c r="A174" t="s">
        <v>66</v>
      </c>
      <c r="B174" t="s">
        <v>19</v>
      </c>
    </row>
    <row r="175" spans="1:2">
      <c r="A175" t="s">
        <v>66</v>
      </c>
      <c r="B175" t="s">
        <v>20</v>
      </c>
    </row>
    <row r="176" spans="1:2">
      <c r="A176" t="s">
        <v>66</v>
      </c>
      <c r="B176" t="s">
        <v>25</v>
      </c>
    </row>
    <row r="177" spans="1:2">
      <c r="A177" t="s">
        <v>67</v>
      </c>
      <c r="B177" t="s">
        <v>20</v>
      </c>
    </row>
    <row r="178" spans="1:2">
      <c r="A178" t="s">
        <v>67</v>
      </c>
      <c r="B178" t="s">
        <v>25</v>
      </c>
    </row>
    <row r="179" spans="1:2">
      <c r="A179" t="s">
        <v>67</v>
      </c>
      <c r="B179" t="s">
        <v>18</v>
      </c>
    </row>
    <row r="180" spans="1:2">
      <c r="A180" t="s">
        <v>67</v>
      </c>
      <c r="B180" t="s">
        <v>19</v>
      </c>
    </row>
    <row r="181" spans="1:2">
      <c r="A181" t="s">
        <v>172</v>
      </c>
      <c r="B181" t="s">
        <v>20</v>
      </c>
    </row>
    <row r="182" spans="1:2">
      <c r="A182" t="s">
        <v>172</v>
      </c>
      <c r="B182" t="s">
        <v>21</v>
      </c>
    </row>
    <row r="183" spans="1:2">
      <c r="A183" t="s">
        <v>172</v>
      </c>
      <c r="B183" t="s">
        <v>18</v>
      </c>
    </row>
    <row r="184" spans="1:2">
      <c r="A184" t="s">
        <v>172</v>
      </c>
      <c r="B184" t="s">
        <v>19</v>
      </c>
    </row>
    <row r="185" spans="1:2">
      <c r="A185" t="s">
        <v>172</v>
      </c>
      <c r="B185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9"/>
  <sheetViews>
    <sheetView tabSelected="1" workbookViewId="0">
      <selection activeCell="D18" sqref="D18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156</v>
      </c>
      <c r="B2" s="18">
        <f>COUNTA(all_cases[TestCase])</f>
        <v>66</v>
      </c>
    </row>
    <row r="3" spans="1:2" ht="23.5">
      <c r="A3" s="20" t="s">
        <v>152</v>
      </c>
      <c r="B3" s="18">
        <f ca="1">COUNTIF(INDIRECT("'Coverage by Case'!C2:C"&amp;COUNTA(all_cases[TestCase])+1),"")</f>
        <v>2</v>
      </c>
    </row>
    <row r="5" spans="1:2" ht="31.5">
      <c r="A5" s="17" t="s">
        <v>155</v>
      </c>
      <c r="B5" s="18">
        <f>COUNTA(_xlfn.UNIQUE(results_coverage[Scenario]))</f>
        <v>28</v>
      </c>
    </row>
    <row r="6" spans="1:2">
      <c r="A6" s="21" t="s">
        <v>149</v>
      </c>
      <c r="B6" s="16">
        <f>COUNTIF('Coverage by Scenario'!A:A,"\features\data_products\*")</f>
        <v>8</v>
      </c>
    </row>
    <row r="7" spans="1:2">
      <c r="A7" s="21" t="s">
        <v>150</v>
      </c>
      <c r="B7" s="16">
        <f>COUNTIF('Coverage by Scenario'!A:A,"\features\energy_calculation\*")</f>
        <v>13</v>
      </c>
    </row>
    <row r="8" spans="1:2">
      <c r="A8" s="21" t="s">
        <v>151</v>
      </c>
      <c r="B8" s="16">
        <f>COUNTIF('Coverage by Scenario'!A:A,"\features\wholesale_calculation\*")</f>
        <v>7</v>
      </c>
    </row>
    <row r="10" spans="1:2" ht="31.5">
      <c r="A10" s="17" t="s">
        <v>154</v>
      </c>
      <c r="B10" s="18">
        <f>COUNTA(all_results[Field])+COUNTA(all_views[FileName])</f>
        <v>59</v>
      </c>
    </row>
    <row r="11" spans="1:2">
      <c r="A11" s="21" t="str" cm="1">
        <f t="array" ref="A11:A16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wholesale_basis_data</v>
      </c>
      <c r="B13" s="16">
        <f>COUNTIF(all_results[Class],A13)+COUNTIF(all_views[Path],A13)</f>
        <v>6</v>
      </c>
    </row>
    <row r="14" spans="1:2">
      <c r="A14" s="21" t="str">
        <v>wholesale_results</v>
      </c>
      <c r="B14" s="16">
        <f>COUNTIF(all_results[Class],A14)+COUNTIF(all_views[Path],A14)</f>
        <v>8</v>
      </c>
    </row>
    <row r="15" spans="1:2">
      <c r="A15" s="21" t="str">
        <v>wholesale_sap</v>
      </c>
      <c r="B15" s="16">
        <f>COUNTIF(all_results[Class],A15)+COUNTIF(all_views[Path],A15)</f>
        <v>3</v>
      </c>
    </row>
    <row r="16" spans="1:2">
      <c r="A16" s="21" t="str">
        <v>wholesale_settlement_reports</v>
      </c>
      <c r="B16" s="16">
        <f>COUNTIF(all_results[Class],A16)+COUNTIF(all_views[Path],A16)</f>
        <v>11</v>
      </c>
    </row>
    <row r="17" spans="1:2">
      <c r="A17" s="21"/>
      <c r="B17" s="16"/>
    </row>
    <row r="18" spans="1:2">
      <c r="A18" s="21"/>
      <c r="B18" s="16"/>
    </row>
    <row r="19" spans="1:2" ht="23.5">
      <c r="A19" s="20" t="s">
        <v>153</v>
      </c>
      <c r="B19" s="18">
        <f ca="1">COUNTIF(INDIRECT("'Coverage by Result'!C3:C"&amp;COUNTA('Coverage by Result'!A:A)+1),"")</f>
        <v>4</v>
      </c>
    </row>
  </sheetData>
  <conditionalFormatting sqref="B3 B19">
    <cfRule type="cellIs" dxfId="12" priority="1" operator="greaterThan">
      <formula>0</formula>
    </cfRule>
    <cfRule type="cellIs" dxfId="11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C29" sqref="C29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7">all_cases[Path]</f>
        <v>Cases.CalculationTests</v>
      </c>
      <c r="B2" s="11" t="str" cm="1">
        <f t="array" ref="B2:B67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Cases.CalculationTests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Cases.CalculationTests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Cases.CalculationTests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Cases.CalculationTests.ExchangeCases</v>
      </c>
      <c r="B6" s="11" t="str">
        <v>Exchange_MP_where_from_and_to_is_the_same_grid_area</v>
      </c>
      <c r="C6" s="1" t="str" cm="1">
        <f t="array" ref="C6">IFERROR(TRANSPOSE(_xlfn._xlws.FILTER(case_coverage[Scenario],case_coverage[CaseCoverage]=B6)),"")</f>
        <v>\features\energy_calculation\given_exchange_to_and_from_is_same_ga</v>
      </c>
    </row>
    <row r="7" spans="1:6">
      <c r="A7" s="1" t="str">
        <v>Cases.CalculationTests.ExchangeCases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Cases.CalculationTests.MeteringPointMasterDataUpdates</v>
      </c>
      <c r="B8" s="11" t="str">
        <v>MP_is_starts_up_in_calculation_period</v>
      </c>
      <c r="C8" s="1" t="str" cm="1">
        <f t="array" ref="C8">IFERROR(TRANSPOSE(_xlfn._xlws.FILTER(case_coverage[Scenario],case_coverage[CaseCoverage]=B8)),"")</f>
        <v>\features\energy_calculation\given_mp_starts_or_stops</v>
      </c>
    </row>
    <row r="9" spans="1:6">
      <c r="A9" s="1" t="str">
        <v>Cases.CalculationTests.MeteringPointMasterDataUpdates</v>
      </c>
      <c r="B9" s="11" t="str">
        <v>MP_is_shut_down_in_calculation_period</v>
      </c>
      <c r="C9" s="1" t="str" cm="1">
        <f t="array" ref="C9">IFERROR(TRANSPOSE(_xlfn._xlws.FILTER(case_coverage[Scenario],case_coverage[CaseCoverage]=B9)),"")</f>
        <v>\features\energy_calculation\given_mp_starts_or_stops</v>
      </c>
    </row>
    <row r="10" spans="1:6">
      <c r="A10" s="1" t="str">
        <v>Cases.CalculationTests.MeteringPointMasterDataUpdates</v>
      </c>
      <c r="B10" s="11" t="str">
        <v>Balance_Responsible_change_on_Grid_Loss_MP</v>
      </c>
      <c r="C10" s="1" t="str" cm="1">
        <f t="array" ref="C10:D10">IFERROR(TRANSPOSE(_xlfn._xlws.FILTER(case_coverage[Scenario],case_coverage[CaseCoverage]=B10)),"")</f>
        <v>\features\energy_calculation\given_es_and_brp_and_res_change</v>
      </c>
      <c r="D10" s="1" t="str">
        <v>\features\wholesale_calculation\given_es_and_brp_and_res_change</v>
      </c>
    </row>
    <row r="11" spans="1:6">
      <c r="A11" s="1" t="str">
        <v>Cases.CalculationTests.MeteringPointMasterDataUpdates</v>
      </c>
      <c r="B11" s="11" t="str">
        <v>Balance_Responsible_change_on_System_Correction_MP</v>
      </c>
      <c r="C11" s="1" t="str" cm="1">
        <f t="array" ref="C11:D11">IFERROR(TRANSPOSE(_xlfn._xlws.FILTER(case_coverage[Scenario],case_coverage[CaseCoverage]=B11)),"")</f>
        <v>\features\energy_calculation\given_es_and_brp_and_res_change</v>
      </c>
      <c r="D11" s="1" t="str">
        <v>\features\wholesale_calculation\given_es_and_brp_and_res_change</v>
      </c>
    </row>
    <row r="12" spans="1:6">
      <c r="A12" s="1" t="str">
        <v>Cases.CalculationTests.MeteringPointMasterDataUpdates</v>
      </c>
      <c r="B12" s="11" t="str">
        <v>Energy_Supplier_change_on_Grid_Loss_MP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Change_of_energy_supplier_on_an_MP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Change_of_balance_responsible_on_an_MP</v>
      </c>
      <c r="C14" s="1" t="str" cm="1">
        <f t="array" ref="C14:D14">IFERROR(TRANSPOSE(_xlfn._xlws.FILTER(case_coverage[Scenario],case_coverage[CaseCoverage]=B14)),"")</f>
        <v>\features\energy_calculation\given_es_and_brp_and_res_change</v>
      </c>
      <c r="D14" s="1" t="str">
        <v>\features\wholesale_calculation\given_es_and_brp_and_res_change</v>
      </c>
    </row>
    <row r="15" spans="1:6">
      <c r="A15" s="1" t="str">
        <v>Cases.CalculationTests.MeteringPointMasterDataUpdates</v>
      </c>
      <c r="B15" s="11" t="str">
        <v>Change_of_resolution_on_an_MP</v>
      </c>
      <c r="C15" s="1" t="str" cm="1">
        <f t="array" ref="C15:E15">IFERROR(TRANSPOSE(_xlfn._xlws.FILTER(case_coverage[Scenario],case_coverage[CaseCoverage]=B15)),"")</f>
        <v>\features\energy_calculation\given_es_and_brp_and_res_change</v>
      </c>
      <c r="D15" s="1" t="str">
        <v>\features\energy_calculation\given_period_is_two_days_with_settlement_change</v>
      </c>
      <c r="E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Change_of_settlement_method_on_an_MP</v>
      </c>
      <c r="C16" s="1" t="str" cm="1">
        <f t="array" ref="C16">IFERROR(TRANSPOSE(_xlfn._xlws.FILTER(case_coverage[Scenario],case_coverage[CaseCoverage]=B16)),"")</f>
        <v>\features\energy_calculation\given_period_is_two_days_with_settlement_change</v>
      </c>
    </row>
    <row r="17" spans="1:6">
      <c r="A17" s="1" t="str">
        <v>Cases.CalculationTests.MeteringPointMasterDataUpdates</v>
      </c>
      <c r="B17" s="11" t="str">
        <v>Energy_Supplier_change_on_System_Correction_MP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Calculation_includes_2_out_of_3_MP_grid_areas_in_input_data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Calculation_covers_multiple_grid_areas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No_price_points_for_active_price_elements_in_the_calculation_period</v>
      </c>
      <c r="C22" s="1" t="str" cm="1">
        <f t="array" ref="C22">IFERROR(TRANSPOSE(_xlfn._xlws.FILTER(case_coverage[Scenario],case_coverage[CaseCoverage]=B22)),"")</f>
        <v>\features\wholesale_calculation\given_no_active_price_points_for_price_elements</v>
      </c>
    </row>
    <row r="23" spans="1:6">
      <c r="A23" s="1" t="str">
        <v>Cases.CalculationTests.PriceElementsAndMPPeriods</v>
      </c>
      <c r="B23" s="11" t="str">
        <v>Price_element_to_date_inside_calculation_period</v>
      </c>
      <c r="C23" s="1" t="str" cm="1">
        <f t="array" ref="C23">IFERROR(TRANSPOSE(_xlfn._xlws.FILTER(case_coverage[Scenario],case_coverage[CaseCoverage]=B23)),"")</f>
        <v>\features\wholesale_calculation\given_price_elements_starts_or_stops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Grid_area_with_only_non_profiled_MP</v>
      </c>
      <c r="C25" s="1" t="str" cm="1">
        <f t="array" ref="C25">IFERROR(TRANSPOSE(_xlfn._xlws.FILTER(case_coverage[Scenario],case_coverage[CaseCoverage]=B25)),"")</f>
        <v>\features\energy_calculation\given_only_nonprofiled_in_ga</v>
      </c>
    </row>
    <row r="26" spans="1:6">
      <c r="A26" s="1" t="str">
        <v>Cases.CalculationTests.UnusualGridAreaSetups</v>
      </c>
      <c r="B26" s="11" t="str">
        <v>Grid_area_with_only_production_MP</v>
      </c>
      <c r="C26" s="1" t="str" cm="1">
        <f t="array" ref="C26">IFERROR(TRANSPOSE(_xlfn._xlws.FILTER(case_coverage[Scenario],case_coverage[CaseCoverage]=B26)),"")</f>
        <v>\features\energy_calculation\given_only_production_in_ga</v>
      </c>
    </row>
    <row r="27" spans="1:6">
      <c r="A27" s="1" t="str">
        <v>Cases.CalculationTests.UnusualGridAreaSetups</v>
      </c>
      <c r="B27" s="11" t="str">
        <v>Grid_area_with_only_exchange_MP</v>
      </c>
      <c r="C27" s="1" t="str" cm="1">
        <f t="array" ref="C27">IFERROR(TRANSPOSE(_xlfn._xlws.FILTER(case_coverage[Scenario],case_coverage[CaseCoverage]=B27)),"")</f>
        <v>\features\energy_calculation\given_only_exchange_mp_in_ga</v>
      </c>
    </row>
    <row r="28" spans="1:6">
      <c r="A28" s="1" t="str">
        <v>Cases.CalculationTests.UnusualGridAreaSetups</v>
      </c>
      <c r="B28" s="11" t="str">
        <v>Energy_Supplier_only_has_Grid_Loss_MP_or_System_Correction_MP</v>
      </c>
      <c r="C28" s="1" t="str" cm="1">
        <f t="array" ref="C28:F28">IFERROR(TRANSPOSE(_xlfn._xlws.FILTER(case_coverage[Scenario],case_coverage[CaseCoverage]=B28)),"")</f>
        <v>\features\energy_calculation\given_mp_starts_or_stops</v>
      </c>
      <c r="D28" s="1" t="str">
        <v>\features\energy_calculation\given_only_exchange_mp_in_ga</v>
      </c>
      <c r="E28" s="1" t="str">
        <v>\features\energy_calculation\given_only_nonprofiled_in_ga</v>
      </c>
      <c r="F28" s="1" t="str"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WithDrawal_when_time_series_removed_which_were_previously_withdrawn</v>
      </c>
      <c r="C29" s="1" t="str" cm="1">
        <f t="array" ref="C29">IFERROR(TRANSPOSE(_xlfn._xlws.FILTER(case_coverage[Scenario],case_coverage[CaseCoverage]=B29)),"")</f>
        <v>\features\energy_calculation\given_energy_withdrawal_scenario</v>
      </c>
    </row>
    <row r="30" spans="1:6">
      <c r="A30" s="1" t="str">
        <v>Cases.CalculationTests.WithDrawalTests</v>
      </c>
      <c r="B30" s="11" t="str">
        <v>WithDrawal_when_new_calculation_period_before_quarterly_transition</v>
      </c>
      <c r="C30" s="1" t="str" cm="1">
        <f t="array" ref="C30">IFERROR(TRANSPOSE(_xlfn._xlws.FILTER(case_coverage[Scenario],case_coverage[CaseCoverage]=B30)),"")</f>
        <v>\features\energy_calculation\given_withdrawal_before_quarterly_resolution_transition_datetime</v>
      </c>
    </row>
    <row r="31" spans="1:6">
      <c r="A31" s="1" t="str">
        <v>Cases.CalculationTests.WithDrawalTests</v>
      </c>
      <c r="B31" s="11" t="str">
        <v>WithDrawal_when_new_calculation_period_only_partially_covers_previous_calculation</v>
      </c>
      <c r="C31" s="1" t="str" cm="1">
        <f t="array" ref="C31">IFERROR(TRANSPOSE(_xlfn._xlws.FILTER(case_coverage[Scenario],case_coverage[CaseCoverage]=B31)),"")</f>
        <v>\features\energy_calculation\given_withdrawal_period_partially_covers_previous_calculation</v>
      </c>
    </row>
    <row r="32" spans="1:6">
      <c r="A32" s="1" t="str">
        <v>Cases.CalculationTests.WithDrawalTests</v>
      </c>
      <c r="B32" s="11" t="str">
        <v>WithDrawal_when_current_calculation_is_internal</v>
      </c>
      <c r="C32" s="1" t="str" cm="1">
        <f t="array" ref="C32">IFERROR(TRANSPOSE(_xlfn._xlws.FILTER(case_coverage[Scenario],case_coverage[CaseCoverage]=B32)),"")</f>
        <v/>
      </c>
    </row>
    <row r="33" spans="1:4">
      <c r="A33" s="1" t="str">
        <v>Cases.CalculationTests.WithDrawalTests</v>
      </c>
      <c r="B33" s="11" t="str">
        <v>WithDrawal_when_previous_calculation_was_internal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WithDrawal_when_price_element_disappears_but_chargelink_remains</v>
      </c>
      <c r="C34" s="1" t="str" cm="1">
        <f t="array" ref="C34">IFERROR(TRANSPOSE(_xlfn._xlws.FILTER(case_coverage[Scenario],case_coverage[CaseCoverage]=B34)),"")</f>
        <v>\features\wholesale_calculation\given_wholesale_withdrawal_scenario</v>
      </c>
    </row>
    <row r="35" spans="1:4">
      <c r="A35" s="1" t="str">
        <v>Cases.CalculationTests.WithDrawalTests</v>
      </c>
      <c r="B35" s="11" t="str">
        <v>WithDrawal_when_mp_is_closed_down</v>
      </c>
      <c r="C35" s="1" t="str" cm="1">
        <f t="array" ref="C35">IFERROR(TRANSPOSE(_xlfn._xlws.FILTER(case_coverage[Scenario],case_coverage[CaseCoverage]=B35)),"")</f>
        <v>\features\energy_calculation\given_energy_withdrawal_scenario</v>
      </c>
    </row>
    <row r="36" spans="1:4">
      <c r="A36" s="1" t="str">
        <v>Cases.CalculationTests.WithDrawalTests</v>
      </c>
      <c r="B36" s="11" t="str">
        <v>WithDrawal_when_mp_changes_settlement_method</v>
      </c>
      <c r="C36" s="1" t="str" cm="1">
        <f t="array" ref="C36:D36">IFERROR(TRANSPOSE(_xlfn._xlws.FILTER(case_coverage[Scenario],case_coverage[CaseCoverage]=B36)),"")</f>
        <v>\features\energy_calculation\given_energy_withdrawal_scenario</v>
      </c>
      <c r="D36" s="1" t="str"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WithDrawal_when_mp_changes_es_and_brp</v>
      </c>
      <c r="C37" s="1" t="str" cm="1">
        <f t="array" ref="C37">IFERROR(TRANSPOSE(_xlfn._xlws.FILTER(case_coverage[Scenario],case_coverage[CaseCoverage]=B37)),"")</f>
        <v>\features\energy_calculation\given_energy_withdrawal_scenario</v>
      </c>
    </row>
    <row r="38" spans="1:4">
      <c r="A38" s="1" t="str">
        <v>Cases.CalculationTests.WithDrawalTests</v>
      </c>
      <c r="B38" s="11" t="str">
        <v>WithDrawal_when_mp_changes_es</v>
      </c>
      <c r="C38" s="1" t="str" cm="1">
        <f t="array" ref="C38:D38">IFERROR(TRANSPOSE(_xlfn._xlws.FILTER(case_coverage[Scenario],case_coverage[CaseCoverage]=B38)),"")</f>
        <v>\features\energy_calculation\given_energy_withdrawal_scenario</v>
      </c>
      <c r="D38" s="1" t="str">
        <v>\features\wholesale_calculation\given_wholesale_withdrawal_scenario</v>
      </c>
    </row>
    <row r="39" spans="1:4">
      <c r="A39" s="1" t="str">
        <v>Cases.CalculationTests.WithDrawalTests</v>
      </c>
      <c r="B39" s="11" t="str">
        <v>WithDrawal_when_combination_previously_missing_reintroduced</v>
      </c>
      <c r="C39" s="1" t="str" cm="1">
        <f t="array" ref="C39">IFERROR(TRANSPOSE(_xlfn._xlws.FILTER(case_coverage[Scenario],case_coverage[CaseCoverage]=B39)),"")</f>
        <v>\features\energy_calculation\given_energy_withdrawal_scenario</v>
      </c>
    </row>
    <row r="40" spans="1:4">
      <c r="A40" s="1" t="str">
        <v>Cases.CalculationTests.WithDrawalTests</v>
      </c>
      <c r="B40" s="11" t="str">
        <v>WithDrawal_when_child_mp_relation_to_parent_ends_in_period_but_chargelink_not_updated</v>
      </c>
      <c r="C40" s="1" t="str" cm="1">
        <f t="array" ref="C40">IFERROR(TRANSPOSE(_xlfn._xlws.FILTER(case_coverage[Scenario],case_coverage[CaseCoverage]=B40)),"")</f>
        <v>\features\wholesale_calculation\given_wholesale_withdrawal_scenario</v>
      </c>
    </row>
    <row r="41" spans="1:4">
      <c r="A41" s="1" t="str">
        <v>Cases.CalculationTests.WithDrawalTests</v>
      </c>
      <c r="B41" s="11" t="str">
        <v>WithDrawal_when_price_element_disappears</v>
      </c>
      <c r="C41" s="1" t="str" cm="1">
        <f t="array" ref="C41">IFERROR(TRANSPOSE(_xlfn._xlws.FILTER(case_coverage[Scenario],case_coverage[CaseCoverage]=B41)),"")</f>
        <v>\features\wholesale_calculation\given_wholesale_withdrawal_scenario</v>
      </c>
    </row>
    <row r="42" spans="1:4">
      <c r="A42" s="1" t="str">
        <v>Cases.DataProductTests.SapResultsTests</v>
      </c>
      <c r="B42" s="11" t="str">
        <v>Correct_calculation_ids_included_in_output</v>
      </c>
      <c r="C42" s="1" t="str" cm="1">
        <f t="array" ref="C42:D42">IFERROR(TRANSPOSE(_xlfn._xlws.FILTER(case_coverage[Scenario],case_coverage[CaseCoverage]=B42)),"")</f>
        <v>\features\data_products\wholesale_sap\given_energy_scenario</v>
      </c>
      <c r="D42" s="1" t="str"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>
      <c r="A44" s="1" t="str">
        <v>Cases.DataProductTests.SapResultsTests</v>
      </c>
      <c r="B44" s="11" t="str">
        <v>Calculation_history_splits_period_in_correct_amount_of_days</v>
      </c>
      <c r="C44" s="1" t="str" cm="1">
        <f t="array" ref="C44">IFERROR(TRANSPOSE(_xlfn._xlws.FILTER(case_coverage[Scenario],case_coverage[CaseCoverage]=B44)),"")</f>
        <v>\features\data_products\wholesale_sap\given_latest_calculations_history_scenario</v>
      </c>
    </row>
    <row r="45" spans="1:4">
      <c r="A45" s="1" t="str">
        <v>Cases.DataProductTests.SapResultsTests</v>
      </c>
      <c r="B45" s="11" t="str">
        <v>Calculation_history_sets_correct_latest_calculation_when_periods_overlap</v>
      </c>
      <c r="C45" s="1" t="str" cm="1">
        <f t="array" ref="C45">IFERROR(TRANSPOSE(_xlfn._xlws.FILTER(case_coverage[Scenario],case_coverage[CaseCoverage]=B45)),"")</f>
        <v>\features\data_products\wholesale_sap\given_latest_calculations_history_scenario</v>
      </c>
    </row>
    <row r="46" spans="1:4" ht="29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Charge_link_period_between_MP_periods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MP_period_missing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MP_period_multiple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MP_period_and_charge_link_period_do_not_overlap</v>
      </c>
      <c r="C50" s="1" t="str" cm="1">
        <f t="array" ref="C50">IFERROR(TRANSPOSE(_xlfn._xlws.FILTER(case_coverage[Scenario],case_coverage[CaseCoverage]=B50)),"")</f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Charge_price_information_periods_multiple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5" ht="29">
      <c r="A52" s="1" t="str">
        <v>Cases.DataProductTests.SettlementReportsTests</v>
      </c>
      <c r="B52" s="11" t="str">
        <v>Charge_link_periods_multiple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5" ht="29">
      <c r="A53" s="1" t="str">
        <v>Cases.DataProductTests.SettlementReportsTests</v>
      </c>
      <c r="B53" s="11" t="str">
        <v>Charge_link_period_is_a_subset_of_the_MP_period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Charge_link_period_between_MP_periods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5" ht="29">
      <c r="A55" s="1" t="str">
        <v>Cases.DataProductTests.SettlementReportsTests</v>
      </c>
      <c r="B55" s="11" t="str">
        <v>MP_period_and_charge_link_period_overlap</v>
      </c>
      <c r="C55" s="1" t="str" cm="1">
        <f t="array" ref="C55:D55">IFERROR(TRANSPOSE(_xlfn._xlws.FILTER(case_coverage[Scenario],case_coverage[CaseCoverage]=B55)),"")</f>
        <v>\features\data_products\wholesale_settlement_reports\given_different_combinations_of_chargelink_and_mp_periods</v>
      </c>
      <c r="D55" s="1" t="str"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MP_with_same_masterdata_but_different_to_and_from_only_one_entry_in_charge_prices</v>
      </c>
      <c r="C56" s="1" t="str" cm="1">
        <f t="array" ref="C56">IFERROR(TRANSPOSE(_xlfn._xlws.FILTER(case_coverage[Scenario],case_coverage[CaseCoverage]=B56)),"")</f>
        <v>\features\data_products\wholesale_settlement_reports\given_standard_scenario_for_settlement_report_views</v>
      </c>
    </row>
    <row r="57" spans="1:5" ht="29">
      <c r="A57" s="1" t="str">
        <v>Cases.DataProductTests.SettlementReportsTests</v>
      </c>
      <c r="B57" s="11" t="str">
        <v>Calculation_versions_different</v>
      </c>
      <c r="C57" s="1" t="str" cm="1">
        <f t="array" ref="C57:D57">IFERROR(TRANSPOSE(_xlfn._xlws.FILTER(case_coverage[Scenario],case_coverage[CaseCoverage]=B57)),"")</f>
        <v>\features\data_products\wholesale_settlement_reports\given_multiple_versions_for_some_calculation_types</v>
      </c>
      <c r="D57" s="1" t="str">
        <v>\features\data_products\wholesale_settlement_reports\given_standard_scenario_for_settlement_report_views</v>
      </c>
    </row>
    <row r="58" spans="1:5" ht="29">
      <c r="A58" s="1" t="str">
        <v>Cases.DataProductTests.SettlementReportsTests</v>
      </c>
      <c r="B58" s="11" t="str">
        <v>Calculation_types_different</v>
      </c>
      <c r="C58" s="1" t="str" cm="1">
        <f t="array" ref="C58">IFERROR(TRANSPOSE(_xlfn._xlws.FILTER(case_coverage[Scenario],case_coverage[CaseCoverage]=B58)),"")</f>
        <v>\features\data_products\wholesale_settlement_reports\given_multiple_versions_for_some_calculation_types</v>
      </c>
    </row>
    <row r="59" spans="1:5" ht="29">
      <c r="A59" s="1" t="str">
        <v>Cases.DataProductTests.SettlementReportsTests</v>
      </c>
      <c r="B59" s="11" t="str">
        <v>Charge_link_periods_have_a_gap</v>
      </c>
      <c r="C59" s="1" t="str" cm="1">
        <f t="array" ref="C59">IFERROR(TRANSPOSE(_xlfn._xlws.FILTER(case_coverage[Scenario],case_coverage[CaseCoverage]=B59)),"")</f>
        <v>\features\data_products\wholesale_settlement_reports\given_different_combinations_of_chargelink_and_mp_periods</v>
      </c>
    </row>
    <row r="60" spans="1:5" ht="29">
      <c r="A60" s="1" t="str">
        <v>Cases.DataProductTests.SettlementReportsTests</v>
      </c>
      <c r="B60" s="11" t="str">
        <v>MP_period_subset_of_charge_link_period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>
      <c r="A61" s="1" t="str">
        <v>Cases.DataProductTests.WholesaleBasisDataTests</v>
      </c>
      <c r="B61" s="11" t="str">
        <v>Only_calculation_ids_in_internal_calculations_included</v>
      </c>
      <c r="C61" s="1" t="str" cm="1">
        <f t="array" ref="C61:E61">IFERROR(TRANSPOSE(_xlfn._xlws.FILTER(case_coverage[Scenario],case_coverage[CaseCoverage]=B61)),"")</f>
        <v>\features\data_products\wholesale_basis_data\given_minimal_wholesale_basis_data_scenario</v>
      </c>
      <c r="D61" s="1" t="str">
        <v>\features\data_products\wholesale_results\given_minimal_energy_results_scenario</v>
      </c>
      <c r="E61" s="1" t="str">
        <v>\features\data_products\wholesale_results\given_minimal_wholesale_results_scenario</v>
      </c>
    </row>
    <row r="62" spans="1:5">
      <c r="A62" s="1" t="str">
        <v>Cases.DataProductTests.WholesaleBasisDataTests</v>
      </c>
      <c r="B62" s="11" t="str">
        <v>Only_external_calculation_ids_included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Calculation_ids_without_calculation_succeeded_time_not_included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Cases.DataProductTests.WholesaleResultsTests</v>
      </c>
      <c r="B64" s="11" t="str">
        <v>Calculation_ids_without_calculation_succeeded_time_not_included</v>
      </c>
      <c r="C64" s="1" t="str" cm="1">
        <f t="array" ref="C64:E64">IFERROR(TRANSPOSE(_xlfn._xlws.FILTER(case_coverage[Scenario],case_coverage[CaseCoverage]=B64)),"")</f>
        <v>\features\data_products\wholesale_basis_data\given_minimal_wholesale_basis_data_scenario</v>
      </c>
      <c r="D64" s="1" t="str">
        <v>\features\data_products\wholesale_results\given_minimal_energy_results_scenario</v>
      </c>
      <c r="E64" s="1" t="str">
        <v>\features\data_products\wholesale_results\given_minimal_wholesale_results_scenario</v>
      </c>
    </row>
    <row r="65" spans="1:5">
      <c r="A65" s="1" t="str">
        <v>Cases.DataProductTests.WholesaleResultsTests</v>
      </c>
      <c r="B65" s="11" t="str">
        <v>Only_external_calculation_ids_included</v>
      </c>
      <c r="C65" s="1" t="str" cm="1">
        <f t="array" ref="C65:E65">IFERROR(TRANSPOSE(_xlfn._xlws.FILTER(case_coverage[Scenario],case_coverage[CaseCoverage]=B65)),"")</f>
        <v>\features\data_products\wholesale_basis_data\given_minimal_wholesale_basis_data_scenario</v>
      </c>
      <c r="D65" s="1" t="str">
        <v>\features\data_products\wholesale_results\given_minimal_energy_results_scenario</v>
      </c>
      <c r="E65" s="1" t="str">
        <v>\features\data_products\wholesale_results\given_minimal_wholesale_results_scenario</v>
      </c>
    </row>
    <row r="66" spans="1:5">
      <c r="A66" s="1" t="str">
        <v>Cases.DataProductTests.WholesaleResultsTests</v>
      </c>
      <c r="B66" s="11" t="str">
        <v>Only_calculation_ids_in_internal_calculations_included</v>
      </c>
      <c r="C66" s="1" t="str" cm="1">
        <f t="array" ref="C66:E66">IFERROR(TRANSPOSE(_xlfn._xlws.FILTER(case_coverage[Scenario],case_coverage[CaseCoverage]=B66)),"")</f>
        <v>\features\data_products\wholesale_basis_data\given_minimal_wholesale_basis_data_scenario</v>
      </c>
      <c r="D66" s="1" t="str">
        <v>\features\data_products\wholesale_results\given_minimal_energy_results_scenario</v>
      </c>
      <c r="E66" s="1" t="str">
        <v>\features\data_products\wholesale_results\given_minimal_wholesale_results_scenario</v>
      </c>
    </row>
    <row r="67" spans="1:5">
      <c r="A67" s="1" t="str">
        <v>Cases.DataProductTests.WholesaleResultsTests</v>
      </c>
      <c r="B67" s="11" t="str">
        <v>Correct_mp_types_included_in_energy_v1_output</v>
      </c>
      <c r="C67" s="1" t="str" cm="1">
        <f t="array" ref="C67">IFERROR(TRANSPOSE(_xlfn._xlws.FILTER(case_coverage[Scenario],case_coverage[CaseCoverage]=B67)),"")</f>
        <v>\features\data_products\wholesale_results\given_minimal_energy_results_scenario</v>
      </c>
    </row>
    <row r="68" spans="1:5">
      <c r="C68" s="1" t="str" cm="1">
        <f t="array" ref="C68">IFERROR(TRANSPOSE(_xlfn._xlws.FILTER(case_coverage[Scenario],case_coverage[CaseCoverage]=B68)),"")</f>
        <v/>
      </c>
    </row>
    <row r="69" spans="1:5">
      <c r="C69" s="1" t="str" cm="1">
        <f t="array" ref="C69">IFERROR(TRANSPOSE(_xlfn._xlws.FILTER(case_coverage[Scenario],case_coverage[CaseCoverage]=B69)),"")</f>
        <v/>
      </c>
    </row>
    <row r="70" spans="1:5">
      <c r="C70" s="1" t="str" cm="1">
        <f t="array" ref="C70">IFERROR(TRANSPOSE(_xlfn._xlws.FILTER(case_coverage[Scenario],case_coverage[CaseCoverage]=B70)),"")</f>
        <v/>
      </c>
    </row>
    <row r="71" spans="1:5">
      <c r="C71" s="1" t="str" cm="1">
        <f t="array" ref="C71">IFERROR(TRANSPOSE(_xlfn._xlws.FILTER(case_coverage[Scenario],case_coverage[CaseCoverage]=B71)),"")</f>
        <v/>
      </c>
    </row>
    <row r="72" spans="1:5">
      <c r="C72" s="1" t="str" cm="1">
        <f t="array" ref="C72">IFERROR(TRANSPOSE(_xlfn._xlws.FILTER(case_coverage[Scenario],case_coverage[CaseCoverage]=B72)),"")</f>
        <v/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0" priority="16">
      <formula>A2&lt;&gt;""</formula>
    </cfRule>
  </conditionalFormatting>
  <conditionalFormatting sqref="A1:XFD1">
    <cfRule type="expression" dxfId="9" priority="3">
      <formula>#REF!&lt;&gt;""</formula>
    </cfRule>
  </conditionalFormatting>
  <conditionalFormatting sqref="C2:F136">
    <cfRule type="expression" dxfId="8" priority="1">
      <formula>AND($A2&lt;&gt;"",$C2="")</formula>
    </cfRule>
    <cfRule type="expression" dxfId="7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61">_xlfn.VSTACK(all_results[Class],all_views[Path])</f>
        <v>energy_calculation</v>
      </c>
      <c r="B3" s="2" t="str" cm="1">
        <f t="array" ref="B3:B61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130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74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wholesale_basis_data</v>
      </c>
      <c r="B34" s="2" t="str">
        <v>charge_link_periods_v1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8">
      <c r="A35" s="13" t="str">
        <v>wholesale_basis_data</v>
      </c>
      <c r="B35" s="2" t="str">
        <v>charge_price_information_periods_v1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8">
      <c r="A36" s="13" t="str">
        <v>wholesale_basis_data</v>
      </c>
      <c r="B36" s="2" t="str">
        <v>charge_price_points_v1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8">
      <c r="A37" s="13" t="str">
        <v>wholesale_basis_data</v>
      </c>
      <c r="B37" s="2" t="str">
        <v>grid_loss_metering_points_v1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8">
      <c r="A38" s="13" t="str">
        <v>wholesale_basis_data</v>
      </c>
      <c r="B38" s="2" t="str">
        <v>metering_point_periods_v1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8">
      <c r="A39" s="13" t="str">
        <v>wholesale_basis_data</v>
      </c>
      <c r="B39" s="2" t="str">
        <v>time_series_points_v1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8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\features\data_products\wholesale_results\given_minimal_wholesale_results_scenario</v>
      </c>
      <c r="D40" s="1"/>
      <c r="E40" s="1"/>
    </row>
    <row r="41" spans="1:8">
      <c r="A41" s="13" t="str">
        <v>wholesale_results</v>
      </c>
      <c r="B41" s="2" t="str">
        <v>grid_loss_metering_point_time_series_v1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wholesale_results</v>
      </c>
      <c r="B42" s="2" t="str">
        <v>exchange_per_neighbor_v1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\features\data_products\wholesale_results\given_minimal_energy_results_scenario</v>
      </c>
      <c r="D42" s="1"/>
      <c r="E42" s="1"/>
    </row>
    <row r="43" spans="1:8">
      <c r="A43" s="13" t="str">
        <v>wholesale_results</v>
      </c>
      <c r="B43" s="2" t="str">
        <v>total_monthly_amounts_v1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\features\data_products\wholesale_results\given_minimal_wholesale_results_scenario</v>
      </c>
      <c r="D43" s="1"/>
      <c r="E43" s="1"/>
    </row>
    <row r="44" spans="1:8">
      <c r="A44" s="13" t="str">
        <v>wholesale_results</v>
      </c>
      <c r="B44" s="2" t="str">
        <v>energy_per_es_v1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\features\data_products\wholesale_results\given_minimal_energy_results_scenario</v>
      </c>
      <c r="D44" s="1"/>
      <c r="E44" s="1"/>
    </row>
    <row r="45" spans="1:8">
      <c r="A45" s="13" t="str">
        <v>wholesale_results</v>
      </c>
      <c r="B45" s="2" t="str">
        <v>energy_per_brp_v1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\features\data_products\wholesale_results\given_minimal_energy_results_scenario</v>
      </c>
      <c r="D45" s="1"/>
      <c r="E45" s="1"/>
    </row>
    <row r="46" spans="1:8">
      <c r="A46" s="13" t="str">
        <v>wholesale_results</v>
      </c>
      <c r="B46" s="2" t="str">
        <v>amounts_per_charge_v1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\features\data_products\wholesale_results\given_minimal_wholesale_results_scenario</v>
      </c>
      <c r="D46" s="1"/>
      <c r="E46" s="1"/>
      <c r="H46" s="15"/>
    </row>
    <row r="47" spans="1:8">
      <c r="A47" s="13" t="str">
        <v>wholesale_results</v>
      </c>
      <c r="B47" s="2" t="str">
        <v>energy_v1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\features\data_products\wholesale_results\given_minimal_energy_results_scenario</v>
      </c>
      <c r="D47" s="1"/>
      <c r="E47" s="1"/>
    </row>
    <row r="48" spans="1:8">
      <c r="A48" s="13" t="str">
        <v>wholesale_sap</v>
      </c>
      <c r="B48" s="2" t="str">
        <v>amounts_per_charge_v1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\features\data_products\wholesale_sap\given_energy_scenario</v>
      </c>
      <c r="D48" s="1"/>
      <c r="E48" s="1"/>
    </row>
    <row r="49" spans="1:5">
      <c r="A49" s="13" t="str">
        <v>wholesale_sap</v>
      </c>
      <c r="B49" s="2" t="str">
        <v>energy_v1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latest_calculations_history_v1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\features\data_products\wholesale_sap\given_latest_calculations_history_scenario</v>
      </c>
      <c r="D50" s="1"/>
      <c r="E50" s="1"/>
    </row>
    <row r="51" spans="1:5">
      <c r="A51" s="13" t="str">
        <v>wholesale_settlement_reports</v>
      </c>
      <c r="B51" s="2" t="str">
        <v>monthly_amounts_per_charge_v1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metering_point_periods_v1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 ht="29">
      <c r="A55" s="13" t="str">
        <v>wholesale_settlement_reports</v>
      </c>
      <c r="B55" s="2" t="str">
        <v>charge_link_periods_v1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5" s="1"/>
      <c r="E55" s="1"/>
    </row>
    <row r="56" spans="1:5">
      <c r="A56" s="13" t="str">
        <v>wholesale_settlement_reports</v>
      </c>
      <c r="B56" s="2" t="str">
        <v>current_balance_fixing_calculation_version_v1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\features\data_products\wholesale_settlement_reports\given_multiple_versions_for_some_calculation_types</v>
      </c>
      <c r="D56" s="1"/>
      <c r="E56" s="1"/>
    </row>
    <row r="57" spans="1:5">
      <c r="A57" s="13" t="str">
        <v>wholesale_settlement_reports</v>
      </c>
      <c r="B57" s="2" t="str">
        <v>charge_prices_v1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\features\data_products\wholesale_settlement_reports\given_standard_scenario_for_settlement_report_views</v>
      </c>
      <c r="D57" s="1"/>
      <c r="E57" s="1"/>
    </row>
    <row r="58" spans="1:5">
      <c r="A58" s="13" t="str">
        <v>wholesale_settlement_reports</v>
      </c>
      <c r="B58" s="2" t="str">
        <v>amounts_per_charge_v1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monthly_amounts_v1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energy_per_es_v1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total_monthly_amounts_v1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\features\data_products\wholesale_settlement_reports\given_standard_scenario_for_settlement_report_views</v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6" priority="2">
      <formula>A3&lt;&gt;""</formula>
    </cfRule>
  </conditionalFormatting>
  <conditionalFormatting sqref="C3:C91">
    <cfRule type="expression" dxfId="5" priority="1">
      <formula>AND(B3&lt;&gt;"",C3="")</formula>
    </cfRule>
    <cfRule type="expression" dxfId="4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01.5">
      <c r="A2" s="6" t="str" cm="1">
        <f t="array" ref="A2:A29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
Only_external_calculation_ids_included
Calculation_ids_without_calculation_succeeded_time_not_included</v>
      </c>
      <c r="C2" s="7" t="str" cm="1">
        <f t="array" ref="C2">IFERROR(SUBSTITUTE(_xlfn.ARRAYTOTEXT(_xlfn._xlws.FILTER(results_coverage[Results],results_coverage[Scenario]=A2),0),"; ",CHAR(10)),"")</f>
        <v>charge_link_periods_v1
charge_price_information_periods_v1
charge_price_points_v1
grid_loss_metering_points_v1
metering_point_periods_v1
time_series_points_v1
succeeded_external_calculations_v1</v>
      </c>
    </row>
    <row r="3" spans="1:3" ht="87">
      <c r="A3" s="6" t="str">
        <v>\features\data_products\wholesale_results\given_minimal_energy_results_scenario</v>
      </c>
      <c r="B3" s="7" t="str" cm="1">
        <f t="array" ref="B3">IFERROR(SUBSTITUTE(_xlfn.ARRAYTOTEXT(_xlfn._xlws.FILTER(case_coverage[CaseCoverage],case_coverage[Scenario]=A3),0),"; ",CHAR(10)),"")</f>
        <v>Only_calculation_ids_in_internal_calculations_included
Only_external_calculation_ids_included
Calculation_ids_without_calculation_succeeded_time_not_included
Correct_mp_types_included_in_energy_v1_output</v>
      </c>
      <c r="C3" s="7" t="str" cm="1">
        <f t="array" ref="C3">IFERROR(SUBSTITUTE(_xlfn.ARRAYTOTEXT(_xlfn._xlws.FILTER(results_coverage[Results],results_coverage[Scenario]=A3),0),"; ",CHAR(10)),"")</f>
        <v>exchange_per_neighbor_v1
energy_v1
grid_loss_metering_point_time_series_v1
energy_per_brp_v1
succeeded_external_calculations_v1
energy_per_es_v1</v>
      </c>
    </row>
    <row r="4" spans="1:3" ht="43.5">
      <c r="A4" s="6" t="str">
        <v>\features\data_products\wholesale_results\given_minimal_wholesale_results_scenario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
Only_external_calculation_ids_included
Calculation_ids_without_calculation_succeeded_time_not_included</v>
      </c>
      <c r="C4" s="7" t="str" cm="1">
        <f t="array" ref="C4">IFERROR(SUBSTITUTE(_xlfn.ARRAYTOTEXT(_xlfn._xlws.FILTER(results_coverage[Results],results_coverage[Scenario]=A4),0),"; ",CHAR(10)),"")</f>
        <v>amounts_per_charge_v1
monthly_amounts_per_charge_v1
total_monthly_amounts_v1</v>
      </c>
    </row>
    <row r="5" spans="1:3" ht="29">
      <c r="A5" s="6" t="str">
        <v>\features\data_products\wholesale_sap\given_energy_scenario</v>
      </c>
      <c r="B5" s="7" t="str" cm="1">
        <f t="array" ref="B5">IFERROR(SUBSTITUTE(_xlfn.ARRAYTOTEXT(_xlfn._xlws.FILTER(case_coverage[CaseCoverage],case_coverage[Scenario]=A5),0),"; ",CHAR(10)),"")</f>
        <v>Only_calculation_ids_with_succeeded_time_included
Correct_calculation_ids_included_in_output</v>
      </c>
      <c r="C5" s="7" t="str" cm="1">
        <f t="array" ref="C5">IFERROR(SUBSTITUTE(_xlfn.ARRAYTOTEXT(_xlfn._xlws.FILTER(results_coverage[Results],results_coverage[Scenario]=A5),0),"; ",CHAR(10)),"")</f>
        <v>amounts_per_charge_v1
energy_v1</v>
      </c>
    </row>
    <row r="6" spans="1:3" ht="43.5">
      <c r="A6" s="6" t="str">
        <v>\features\data_products\wholesale_sap\given_latest_calculations_history_scenario</v>
      </c>
      <c r="B6" s="7" t="str" cm="1">
        <f t="array" ref="B6">IFERROR(SUBSTITUTE(_xlfn.ARRAYTOTEXT(_xlfn._xlws.FILTER(case_coverage[CaseCoverage],case_coverage[Scenario]=A6),0),"; ",CHAR(10)),"")</f>
        <v>Correct_calculation_ids_included_in_output
Calculation_history_splits_period_in_correct_amount_of_days
Calculation_history_sets_correct_latest_calculation_when_periods_overlap</v>
      </c>
      <c r="C6" s="7" t="str" cm="1">
        <f t="array" ref="C6">IFERROR(SUBSTITUTE(_xlfn.ARRAYTOTEXT(_xlfn._xlws.FILTER(results_coverage[Results],results_coverage[Scenario]=A6),0),"; ",CHAR(10)),"")</f>
        <v>latest_calculations_history_v1</v>
      </c>
    </row>
    <row r="7" spans="1:3" ht="174">
      <c r="A7" s="6" t="str">
        <v>\features\data_products\wholesale_settlement_reports\given_different_combinations_of_chargelink_and_mp_periods</v>
      </c>
      <c r="B7" s="7" t="str" cm="1">
        <f t="array" ref="B7">IFERROR(SUBSTITUTE(_xlfn.ARRAYTOTEXT(_xlfn._xlws.FILTER(case_coverage[CaseCoverage],case_coverage[Scenario]=A7),0),"; ",CHAR(10)),"")</f>
        <v>Charge_price_information_periods_multiple
Charge_link_period_between_MP_periods
Charge_link_periods_multiple
MP_period_and_charge_link_period_overlap
Charge_link_periods_have_a_gap
MP_period_multiple
MP_period_subset_of_charge_link_period
Charge_link_period_is_a_subset_of_the_MP_period
MP_period_and_charge_link_period_do_not_overlap
MP_period_and_charge_link_period_overlap
Charge_link_period_missing
MP_period_missing</v>
      </c>
      <c r="C7" s="7" t="str" cm="1">
        <f t="array" ref="C7">IFERROR(SUBSTITUTE(_xlfn.ARRAYTOTEXT(_xlfn._xlws.FILTER(results_coverage[Results],results_coverage[Scenario]=A7),0),"; ",CHAR(10)),"")</f>
        <v>charge_link_periods_v1</v>
      </c>
    </row>
    <row r="8" spans="1:3" ht="29">
      <c r="A8" s="6" t="str">
        <v>\features\data_products\wholesale_settlement_reports\given_multiple_versions_for_some_calculation_types</v>
      </c>
      <c r="B8" s="7" t="str" cm="1">
        <f t="array" ref="B8">IFERROR(SUBSTITUTE(_xlfn.ARRAYTOTEXT(_xlfn._xlws.FILTER(case_coverage[CaseCoverage],case_coverage[Scenario]=A8),0),"; ",CHAR(10)),"")</f>
        <v>Calculation_versions_different
Calculation_types_different</v>
      </c>
      <c r="C8" s="7" t="str" cm="1">
        <f t="array" ref="C8">IFERROR(SUBSTITUTE(_xlfn.ARRAYTOTEXT(_xlfn._xlws.FILTER(results_coverage[Results],results_coverage[Scenario]=A8),0),"; ",CHAR(10)),"")</f>
        <v>current_balance_fixing_calculation_version_v1</v>
      </c>
    </row>
    <row r="9" spans="1:3" ht="145">
      <c r="A9" s="6" t="str">
        <v>\features\data_products\wholesale_settlement_reports\given_standard_scenario_for_settlement_report_views</v>
      </c>
      <c r="B9" s="7" t="str" cm="1">
        <f t="array" ref="B9">IFERROR(SUBSTITUTE(_xlfn.ARRAYTOTEXT(_xlfn._xlws.FILTER(case_coverage[CaseCoverage],case_coverage[Scenario]=A9),0),"; ",CHAR(10)),"")</f>
        <v>Calculation_versions_different
MP_with_same_masterdata_but_different_to_and_from_only_one_entry_in_charge_prices
Typical_wholesale_scenario</v>
      </c>
      <c r="C9" s="7" t="str" cm="1">
        <f t="array" ref="C9">IFERROR(SUBSTITUTE(_xlfn.ARRAYTOTEXT(_xlfn._xlws.FILTER(results_coverage[Results],results_coverage[Scenario]=A9),0),"; ",CHAR(10)),"")</f>
        <v>metering_point_time_series_v1
total_monthly_amounts_v1
monthly_amounts_v1
monthly_amounts_per_charge_v1
metering_point_periods_v1
charge_prices_v1
energy_per_es_v1
charge_link_periods_v1
amounts_per_charge_v1
energy_v1</v>
      </c>
    </row>
    <row r="10" spans="1:3" ht="159.5">
      <c r="A10" s="6" t="str">
        <v>\features\energy_calculation\given_calculation_period_before_quarterly_resolution_transition_datetime</v>
      </c>
      <c r="B10" s="7" t="str" cm="1">
        <f t="array" ref="B10">IFERROR(SUBSTITUTE(_xlfn.ARRAYTOTEXT(_xlfn._xlws.FILTER(case_coverage[CaseCoverage],case_coverage[Scenario]=A10),0),"; ",CHAR(10)),"")</f>
        <v>Calculation_results_are_hourly_when_calculation_period_is_before_result_resolution_change</v>
      </c>
      <c r="C10" s="7" t="str" cm="1">
        <f t="array" ref="C10">IFERROR(SUBSTITUTE(_xlfn.ARRAYTOTEXT(_xlfn._xlws.FILTER(results_coverage[Results],results_coverage[Scenario]=A10),0),"; ",CHAR(10)),"")</f>
        <v>total_consumption
temporary_production
temporary_flex_consumption
production_per_es
positive_grid_loss
non_profiled_consumption_per_es
grid_loss
flex_consumption_per_es
exchange_per_neighbor
exchange
negative_grid_loss</v>
      </c>
    </row>
    <row r="11" spans="1:3" ht="145">
      <c r="A11" s="6" t="str">
        <v>\features\energy_calculation\given_energy_withdrawal_scenario</v>
      </c>
      <c r="B11" s="7" t="str" cm="1">
        <f t="array" ref="B11">IFERROR(SUBSTITUTE(_xlfn.ARRAYTOTEXT(_xlfn._xlws.FILTER(case_coverage[CaseCoverage],case_coverage[Scenario]=A11),0),"; ",CHAR(10)),"")</f>
        <v>WithDrawal_when_mp_changes_es
WithDrawal_when_mp_changes_es_and_brp
WithDrawal_when_mp_changes_settlement_method
WithDrawal_when_mp_is_closed_down
WithDrawal_when_combination_previously_missing_reintroduced
WithDrawal_when_time_series_removed_which_were_previously_withdrawn</v>
      </c>
      <c r="C11" s="7" t="str" cm="1">
        <f t="array" ref="C11">IFERROR(SUBSTITUTE(_xlfn.ARRAYTOTEXT(_xlfn._xlws.FILTER(results_coverage[Results],results_coverage[Scenario]=A11),0),"; ",CHAR(10)),"")</f>
        <v>production
total_consumption
production_per_es
production_per_brp
non_profiled_consumption_per_es
flex_consumption_per_es
non_profiled_consumption
non_profiled_consumption_per_brp
flex_consumption_per_brp
flex_consumption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Balance_Responsible_change_on_Grid_Loss_MP
Balance_Responsible_change_on_System_Correction_MP
Energy_Supplier_change_on_System_Correction_MP
Change_of_resolution_on_an_MP
Change_of_energy_supplier_on_an_MP
Change_of_balance_responsible_on_an_MP
Energy_Supplier_change_on_Grid_Loss_MP</v>
      </c>
      <c r="C12" s="7" t="str" cm="1">
        <f t="array" ref="C12">IFERROR(SUBSTITUTE(_xlfn.ARRAYTOTEXT(_xlfn._xlws.FILTER(results_coverage[Results],results_coverage[Scenario]=A12),0),"; ",CHAR(10)),"")</f>
        <v>exchange
flex_consumption_per_es
grid_loss
non_profiled_consumption_per_es
production_per_es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total_consumption
production_per_es
grid_loss
exchange_per_neighbor
exchange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grid_loss</v>
      </c>
    </row>
    <row r="15" spans="1:3" ht="246.5">
      <c r="A15" s="6" t="str">
        <v>\features\energy_calculation\given_minimal_standard_energy_scenario</v>
      </c>
      <c r="B15" s="7" t="str" cm="1">
        <f t="array" ref="B15">IFERROR(SUBSTITUTE(_xlfn.ARRAYTOTEXT(_xlfn._xlws.FILTER(case_coverage[CaseCoverage],case_coverage[Scenario]=A15),0),"; ",CHAR(10)),"")</f>
        <v>Typical_energy_scenario
Calculation_input_data_includes_other_ga</v>
      </c>
      <c r="C15" s="7" t="str" cm="1">
        <f t="array" ref="C15">IFERROR(SUBSTITUTE(_xlfn.ARRAYTOTEXT(_xlfn._xlws.FILTER(results_coverage[Results],results_coverage[Scenario]=A15),0),"; ",CHAR(10)),"")</f>
        <v>positive_grid_loss
temporary_production
temporary_flex_consumption
total_consumption
production_per_es
production_per_brp
production
non_profiled_consumption_per_es
flex_consumption
non_profiled_consumption
negative_grid_loss
grid_loss
flex_consumption_per_es
flex_consumption_per_brp
exchange_per_neighbor
exchange
non_profiled_consumption_per_brp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MP_is_shut_down_in_calculation_period
MP_is_starts_up_in_calculation_period</v>
      </c>
      <c r="C16" s="7" t="str" cm="1">
        <f t="array" ref="C16">IFERROR(SUBSTITUTE(_xlfn.ARRAYTOTEXT(_xlfn._xlws.FILTER(results_coverage[Results],results_coverage[Scenario]=A16),0),"; ",CHAR(10)),"")</f>
        <v>exchange_per_neighbor
flex_consumption_per_es
grid_loss
non_profiled_consumption_per_es
production_per_es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Grid_area_with_only_exchange_MP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total_consumption
production_per_es
grid_loss
flex_consumption_per_es
exchange_per_neighbor
exchange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Grid_area_with_only_non_profiled_MP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positive_grid_loss
non_profiled_consumption_per_es
production_per_es
grid_loss
flex_consumption_per_es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Grid_area_with_only_production_MP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positive_grid_loss
production_per_es
total_consumption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temporary_flex_consumption
non_profiled_consumption_per_es
grid_loss
flex_consumption_per_es
production_per_es</v>
      </c>
    </row>
    <row r="21" spans="1:3" ht="43.5">
      <c r="A21" s="6" t="str">
        <v>\features\energy_calculation\given_withdrawal_before_quarterly_resolution_transition_datetime</v>
      </c>
      <c r="B21" s="7" t="str" cm="1">
        <f t="array" ref="B21">IFERROR(SUBSTITUTE(_xlfn.ARRAYTOTEXT(_xlfn._xlws.FILTER(case_coverage[CaseCoverage],case_coverage[Scenario]=A21),0),"; ",CHAR(10)),"")</f>
        <v>WithDrawal_when_new_calculation_period_before_quarterly_transition</v>
      </c>
      <c r="C21" s="7" t="str" cm="1">
        <f t="array" ref="C21">IFERROR(SUBSTITUTE(_xlfn.ARRAYTOTEXT(_xlfn._xlws.FILTER(results_coverage[Results],results_coverage[Scenario]=A21),0),"; ",CHAR(10)),"")</f>
        <v>flex_consumption_per_es
non_profiled_consumption_per_es
production_per_es</v>
      </c>
    </row>
    <row r="22" spans="1:3" ht="130.5">
      <c r="A22" s="6" t="str">
        <v>\features\energy_calculation\given_withdrawal_period_partially_covers_previous_calculation</v>
      </c>
      <c r="B22" s="7" t="str" cm="1">
        <f t="array" ref="B22">IFERROR(SUBSTITUTE(_xlfn.ARRAYTOTEXT(_xlfn._xlws.FILTER(case_coverage[CaseCoverage],case_coverage[Scenario]=A22),0),"; ",CHAR(10)),"")</f>
        <v>WithDrawal_when_new_calculation_period_only_partially_covers_previous_calculation</v>
      </c>
      <c r="C22" s="7" t="str" cm="1">
        <f t="array" ref="C22">IFERROR(SUBSTITUTE(_xlfn.ARRAYTOTEXT(_xlfn._xlws.FILTER(results_coverage[Results],results_coverage[Scenario]=A22),0),"; ",CHAR(10)),"")</f>
        <v>flex_consumption
flex_consumption_per_brp
flex_consumption_per_es
non_profiled_consumption
non_profiled_consumption_per_brp
non_profiled_consumption_per_es
production
production_per_brp
production_per_es</v>
      </c>
    </row>
    <row r="23" spans="1:3" ht="217.5">
      <c r="A23" s="6" t="str">
        <v>\features\wholesale_calculation\given_calculation_covers_multiple_ga</v>
      </c>
      <c r="B23" s="7" t="str" cm="1">
        <f t="array" ref="B23">IFERROR(SUBSTITUTE(_xlfn.ARRAYTOTEXT(_xlfn._xlws.FILTER(case_coverage[CaseCoverage],case_coverage[Scenario]=A23),0),"; ",CHAR(10)),"")</f>
        <v>Calculation_includes_2_out_of_3_MP_grid_areas_in_input_data
Calculation_covers_multiple_grid_areas</v>
      </c>
      <c r="C23" s="7" t="str" cm="1">
        <f t="array" ref="C23">IFERROR(SUBSTITUTE(_xlfn.ARRAYTOTEXT(_xlfn._xlws.FILTER(results_coverage[Results],results_coverage[Scenario]=A23),0),"; ",CHAR(10)),"")</f>
        <v>monthly_subscription_per_co_es
monthly_tariff_from_daily_per_co_es
total_monthly_amounts_per_co_es
total_monthly_amounts_per_es
monthly_fee_per_co_es
subscription_per_co_es
hourly_tariff_per_co_es
monthly_tariff_from_hourly_per_co_es
daily_tariff_per_co_es
total_consumption
production_per_es
fee_per_co_es
grid_loss
flex_consumption_per_es
exchange</v>
      </c>
    </row>
    <row r="24" spans="1:3" ht="130.5">
      <c r="A24" s="6" t="str">
        <v>\features\wholesale_calculation\given_es_and_brp_and_res_change</v>
      </c>
      <c r="B24" s="7" t="str" cm="1">
        <f t="array" ref="B24">IFERROR(SUBSTITUTE(_xlfn.ARRAYTOTEXT(_xlfn._xlws.FILTER(case_coverage[CaseCoverage],case_coverage[Scenario]=A24),0),"; ",CHAR(10)),"")</f>
        <v>Change_of_resolution_on_an_MP
Change_of_energy_supplier_on_an_MP
Change_of_balance_responsible_on_an_MP
Energy_Supplier_change_on_Grid_Loss_MP
Energy_Supplier_change_on_System_Correction_MP
Balance_Responsible_change_on_Grid_Loss_MP
Balance_Responsible_change_on_System_Correction_MP</v>
      </c>
      <c r="C24" s="7" t="str" cm="1">
        <f t="array" ref="C24">IFERROR(SUBSTITUTE(_xlfn.ARRAYTOTEXT(_xlfn._xlws.FILTER(results_coverage[Results],results_coverage[Scenario]=A24),0),"; ",CHAR(10)),"")</f>
        <v>subscription_per_co_es
hourly_tariff_per_co_es
daily_tariff_per_co_es
production_per_es
fee_per_co_es
grid_loss
flex_consumption_per_es
exchange
non_profiled_consumption_per_es</v>
      </c>
    </row>
    <row r="25" spans="1:3" ht="29">
      <c r="A25" s="6" t="str">
        <v>\features\wholesale_calculation\given_extra_fees_or_subscriptions_are_added</v>
      </c>
      <c r="B25" s="7" t="str" cm="1">
        <f t="array" ref="B25">IFERROR(SUBSTITUTE(_xlfn.ARRAYTOTEXT(_xlfn._xlws.FILTER(case_coverage[CaseCoverage],case_coverage[Scenario]=A25),0),"; ",CHAR(10)),"")</f>
        <v>Extra_subscriptions_are_added_to_MP_in_calculation_period
Extra_fees_are_added_to_MP_in_calculation_period</v>
      </c>
      <c r="C25" s="7" t="str" cm="1">
        <f t="array" ref="C25">IFERROR(SUBSTITUTE(_xlfn.ARRAYTOTEXT(_xlfn._xlws.FILTER(results_coverage[Results],results_coverage[Scenario]=A25),0),"; ",CHAR(10)),"")</f>
        <v>fee_per_co_es
subscription_per_co_es</v>
      </c>
    </row>
    <row r="26" spans="1:3" ht="304.5">
      <c r="A26" s="6" t="str">
        <v>\features\wholesale_calculation\given_minimal_standard_wholesale_scenario</v>
      </c>
      <c r="B26" s="7" t="str" cm="1">
        <f t="array" ref="B26">IFERROR(SUBSTITUTE(_xlfn.ARRAYTOTEXT(_xlfn._xlws.FILTER(case_coverage[CaseCoverage],case_coverage[Scenario]=A26),0),"; ",CHAR(10)),"")</f>
        <v>Typical_wholesale_scenario</v>
      </c>
      <c r="C26" s="7" t="str" cm="1">
        <f t="array" ref="C26">IFERROR(SUBSTITUTE(_xlfn.ARRAYTOTEXT(_xlfn._xlws.FILTER(results_coverage[Results],results_coverage[Scenario]=A26),0),"; ",CHAR(10)),"")</f>
        <v>fee_per_co_es
total_monthly_amounts_per_co_es
subscription_per_co_es
monthly_tariff_from_hourly_per_co_es
monthly_tariff_from_daily_per_co_es
monthly_subscription_per_co_es
total_monthly_amounts_per_es
monthly_fee_per_co_es
hourly_tariff_per_co_es
daily_tariff_per_co_es
non_profiled_consumption_per_es
temporary_production
temporary_flex_consumption
production_per_es
production
non_profiled_consumption
grid_loss
flex_consumption_per_es
flex_consumption
exchange
total_consumption</v>
      </c>
    </row>
    <row r="27" spans="1:3" ht="58">
      <c r="A27" s="6" t="str">
        <v>\features\wholesale_calculation\given_no_active_price_points_for_price_elements</v>
      </c>
      <c r="B27" s="7" t="str" cm="1">
        <f t="array" ref="B27">IFERROR(SUBSTITUTE(_xlfn.ARRAYTOTEXT(_xlfn._xlws.FILTER(case_coverage[CaseCoverage],case_coverage[Scenario]=A27),0),"; ",CHAR(10)),"")</f>
        <v>No_price_points_for_active_price_elements_in_the_calculation_period</v>
      </c>
      <c r="C27" s="7" t="str" cm="1">
        <f t="array" ref="C27">IFERROR(SUBSTITUTE(_xlfn.ARRAYTOTEXT(_xlfn._xlws.FILTER(results_coverage[Results],results_coverage[Scenario]=A27),0),"; ",CHAR(10)),"")</f>
        <v>daily_tariff_per_co_es
fee_per_co_es
hourly_tariff_per_co_es
subscription_per_co_es</v>
      </c>
    </row>
    <row r="28" spans="1:3" ht="58">
      <c r="A28" s="6" t="str">
        <v>\features\wholesale_calculation\given_price_elements_starts_or_stops</v>
      </c>
      <c r="B28" s="7" t="str" cm="1">
        <f t="array" ref="B28">IFERROR(SUBSTITUTE(_xlfn.ARRAYTOTEXT(_xlfn._xlws.FILTER(case_coverage[CaseCoverage],case_coverage[Scenario]=A28),0),"; ",CHAR(10)),"")</f>
        <v>Price_element_from_date_inside_calculation_period
Price_element_to_date_inside_calculation_period</v>
      </c>
      <c r="C28" s="7" t="str" cm="1">
        <f t="array" ref="C28">IFERROR(SUBSTITUTE(_xlfn.ARRAYTOTEXT(_xlfn._xlws.FILTER(results_coverage[Results],results_coverage[Scenario]=A28),0),"; ",CHAR(10)),"")</f>
        <v>hourly_tariff_per_co_es
subscription_per_co_es
daily_tariff_per_co_es
fee_per_co_es</v>
      </c>
    </row>
    <row r="29" spans="1:3" ht="72.5">
      <c r="A29" s="6" t="str">
        <v>\features\wholesale_calculation\given_wholesale_withdrawal_scenario</v>
      </c>
      <c r="B29" s="7" t="str" cm="1">
        <f t="array" ref="B29">IFERROR(SUBSTITUTE(_xlfn.ARRAYTOTEXT(_xlfn._xlws.FILTER(case_coverage[CaseCoverage],case_coverage[Scenario]=A29),0),"; ",CHAR(10)),"")</f>
        <v>WithDrawal_when_child_mp_relation_to_parent_ends_in_period_but_chargelink_not_updated
WithDrawal_when_price_element_disappears_but_chargelink_remains
WithDrawal_when_mp_changes_es
WithDrawal_when_mp_changes_settlement_method
WithDrawal_when_price_element_disappears</v>
      </c>
      <c r="C29" s="7" t="str" cm="1">
        <f t="array" ref="C29">IFERROR(SUBSTITUTE(_xlfn.ARRAYTOTEXT(_xlfn._xlws.FILTER(results_coverage[Results],results_coverage[Scenario]=A29),0),"; ",CHAR(10)),"")</f>
        <v>hourly_tariff_per_co_es
monthly_fee_per_co_es
daily_tariff_per_co_es
fee_per_co_es
subscription_per_co_es</v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3" priority="2">
      <formula>$A2&lt;&gt;""</formula>
    </cfRule>
  </conditionalFormatting>
  <conditionalFormatting sqref="B2:B402">
    <cfRule type="expression" dxfId="2" priority="1">
      <formula>AND($A2&lt;&gt;"",$B2="")</formula>
    </cfRule>
    <cfRule type="expression" dxfId="1" priority="5">
      <formula>AND($A2&lt;&gt;"",$B2&lt;&gt;"")</formula>
    </cfRule>
  </conditionalFormatting>
  <conditionalFormatting sqref="C2:C76">
    <cfRule type="expression" dxfId="0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2024-10-29T09:15:26Z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