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minimal_standard_scenario\"/>
    </mc:Choice>
  </mc:AlternateContent>
  <xr:revisionPtr revIDLastSave="0" documentId="13_ncr:1_{DFA6521A-4949-4C73-9C62-1C152E0CCC36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1" l="1" a="1"/>
  <c r="AJ3" i="11" s="1"/>
  <c r="J2" i="11"/>
  <c r="J3" i="11"/>
  <c r="J4" i="11"/>
  <c r="J5" i="11"/>
  <c r="W98" i="11"/>
  <c r="AE27" i="11"/>
  <c r="AE42" i="11" s="1" a="1"/>
  <c r="AE42" i="11" s="1"/>
  <c r="AF27" i="11"/>
  <c r="AF42" i="11" s="1" a="1"/>
  <c r="AF42" i="11" s="1"/>
  <c r="V99" i="11" a="1"/>
  <c r="V107" i="11" a="1"/>
  <c r="V105" i="11" a="1"/>
  <c r="V101" i="11" a="1"/>
  <c r="V106" i="11" a="1"/>
  <c r="V100" i="11" a="1"/>
  <c r="V109" i="11" a="1"/>
  <c r="V102" i="11" a="1"/>
  <c r="V108" i="11" a="1"/>
  <c r="V98" i="11" a="1"/>
  <c r="V103" i="11" a="1"/>
  <c r="V104" i="11" a="1"/>
  <c r="W106" i="11" l="1"/>
  <c r="W102" i="11"/>
  <c r="V103" i="11"/>
  <c r="V109" i="11"/>
  <c r="V101" i="11"/>
  <c r="V102" i="11"/>
  <c r="V108" i="11"/>
  <c r="V100" i="11"/>
  <c r="V107" i="11"/>
  <c r="V99" i="11"/>
  <c r="V104" i="11"/>
  <c r="V105" i="11"/>
  <c r="V106" i="11"/>
  <c r="V98" i="11"/>
  <c r="V60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AE34" i="11" l="1" a="1"/>
  <c r="AE34" i="11" s="1"/>
  <c r="AF37" i="11" a="1"/>
  <c r="AF37" i="11" s="1"/>
  <c r="AF34" i="11" a="1"/>
  <c r="AF34" i="11" s="1"/>
  <c r="AF36" i="11" a="1"/>
  <c r="AF36" i="11" s="1"/>
  <c r="AE39" i="11" a="1"/>
  <c r="AE39" i="11" s="1"/>
  <c r="AE35" i="11" a="1"/>
  <c r="AE35" i="11" s="1"/>
  <c r="AE37" i="11" a="1"/>
  <c r="AE37" i="11" s="1"/>
  <c r="AE33" i="11" a="1"/>
  <c r="AE33" i="11" s="1"/>
  <c r="AF35" i="11" a="1"/>
  <c r="AF35" i="11" s="1"/>
  <c r="AE36" i="11" a="1"/>
  <c r="AE36" i="11" s="1"/>
  <c r="AE31" i="11" a="1"/>
  <c r="AE31" i="11" s="1"/>
  <c r="AE38" i="11" a="1"/>
  <c r="AE38" i="11" s="1"/>
  <c r="AE40" i="11" a="1"/>
  <c r="AE40" i="11" s="1"/>
  <c r="AF38" i="11" a="1"/>
  <c r="AF38" i="11" s="1"/>
  <c r="AF30" i="11" a="1"/>
  <c r="AF30" i="11" s="1"/>
  <c r="AE32" i="11" a="1"/>
  <c r="AE32" i="11" s="1"/>
  <c r="AF31" i="11" a="1"/>
  <c r="AF31" i="11" s="1"/>
  <c r="AF39" i="11" a="1"/>
  <c r="AF39" i="11" s="1"/>
  <c r="AF32" i="11" a="1"/>
  <c r="AF32" i="11" s="1"/>
  <c r="AF40" i="11" a="1"/>
  <c r="AF40" i="11" s="1"/>
  <c r="AE41" i="11" a="1"/>
  <c r="AE41" i="11" s="1"/>
  <c r="AF33" i="11" a="1"/>
  <c r="AF33" i="11" s="1"/>
  <c r="AF41" i="11" a="1"/>
  <c r="AF41" i="11" s="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F29" i="11" s="1" a="1"/>
  <c r="AF29" i="11" s="1"/>
  <c r="AE13" i="11" a="1"/>
  <c r="Z24" i="11" a="1"/>
  <c r="Z24" i="11" s="1"/>
  <c r="Z25" i="11" a="1"/>
  <c r="Z25" i="11" s="1"/>
  <c r="W109" i="11"/>
  <c r="W105" i="11"/>
  <c r="U30" i="11"/>
  <c r="S30" i="11" s="1"/>
  <c r="U26" i="11"/>
  <c r="U29" i="11" s="1"/>
  <c r="E20" i="11"/>
  <c r="AG2" i="11"/>
  <c r="AD2" i="11" a="1"/>
  <c r="AD2" i="11" s="1"/>
  <c r="AE29" i="11" l="1" a="1"/>
  <c r="AE29" i="11" s="1"/>
  <c r="AE30" i="11" a="1"/>
  <c r="AE30" i="11" s="1"/>
  <c r="AH3" i="11" a="1"/>
  <c r="AH3" i="11" s="1"/>
  <c r="AI3" i="11" a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AI3" i="11" l="1"/>
  <c r="W101" i="1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E106" i="11" l="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E110" i="11"/>
  <c r="E111" i="11"/>
  <c r="E112" i="1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W99" i="11"/>
  <c r="X98" i="11"/>
  <c r="Z98" i="11" s="1"/>
  <c r="W100" i="1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I98" i="11" a="1"/>
  <c r="V96" i="11" a="1"/>
  <c r="V89" i="11" a="1"/>
  <c r="V87" i="11" a="1"/>
  <c r="V97" i="11" a="1"/>
  <c r="V90" i="11" a="1"/>
  <c r="V92" i="11" a="1"/>
  <c r="V91" i="11" a="1"/>
  <c r="I101" i="11" a="1"/>
  <c r="I100" i="11" a="1"/>
  <c r="I96" i="11" a="1"/>
  <c r="V93" i="11" a="1"/>
  <c r="V86" i="11" a="1"/>
  <c r="V88" i="11" a="1"/>
  <c r="I97" i="11" a="1"/>
  <c r="I99" i="11" a="1"/>
  <c r="I94" i="11" a="1"/>
  <c r="V95" i="11" a="1"/>
  <c r="V94" i="11" a="1"/>
  <c r="I95" i="11" a="1"/>
  <c r="I101" i="11" l="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2" i="11" a="1"/>
  <c r="I92" i="11" a="1"/>
  <c r="I103" i="11" a="1"/>
  <c r="I90" i="11" a="1"/>
  <c r="I91" i="11" a="1"/>
  <c r="I104" i="11" a="1"/>
  <c r="I93" i="11" a="1"/>
  <c r="I104" i="11" l="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Y92" i="11"/>
  <c r="X92" i="11" s="1"/>
  <c r="Z92" i="11" s="1"/>
  <c r="Y93" i="11" s="1"/>
  <c r="X93" i="11" s="1"/>
  <c r="Z93" i="11" s="1"/>
  <c r="H97" i="11" s="1"/>
  <c r="J97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96" i="11" l="1"/>
  <c r="J96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49" i="11" l="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9" i="11"/>
  <c r="J32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37" i="11"/>
  <c r="J25" i="11"/>
  <c r="J29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<sst xmlns="http://schemas.openxmlformats.org/spreadsheetml/2006/main" count="449" uniqueCount="129">
  <si>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</si>
  <si>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</si>
  <si>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</si>
  <si>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</si>
  <si>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</si>
  <si>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</si>
  <si>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</si>
  <si>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</si>
  <si>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</si>
  <si>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</si>
  <si>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</si>
  <si>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</si>
  <si>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</si>
  <si>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</si>
  <si>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</si>
  <si>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</si>
  <si>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</si>
  <si>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</si>
  <si>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</si>
  <si>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</si>
  <si>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</si>
  <si>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</si>
  <si>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</si>
  <si>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</si>
  <si>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</si>
  <si>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</si>
  <si>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</si>
  <si>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</si>
  <si>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</si>
  <si>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</si>
  <si>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</si>
  <si>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</si>
  <si>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</si>
  <si>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</si>
  <si>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</si>
  <si>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</si>
  <si>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</si>
  <si>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</si>
  <si>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</si>
  <si>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</si>
  <si>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</si>
  <si>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</si>
  <si>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</si>
  <si>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</si>
  <si>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</si>
  <si>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</si>
  <si>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</si>
  <si>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</si>
  <si>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</si>
  <si>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</si>
  <si>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</si>
  <si>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</si>
  <si>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</si>
  <si>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</si>
  <si>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</si>
  <si>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</si>
  <si>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</si>
  <si>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</si>
  <si>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</si>
  <si>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</si>
  <si>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</si>
  <si>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</si>
  <si>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</si>
  <si>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</si>
  <si>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</si>
  <si>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</si>
  <si>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</si>
  <si>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</si>
  <si>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</si>
  <si>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</si>
  <si>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</si>
  <si>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</si>
  <si>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</si>
  <si>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</si>
  <si>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</si>
  <si>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</si>
  <si>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</si>
  <si>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</si>
  <si>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</si>
  <si>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</si>
  <si>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</si>
  <si>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</si>
  <si>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</si>
  <si>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</si>
  <si>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</si>
  <si>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</si>
  <si>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</si>
  <si>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</si>
  <si>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</si>
  <si>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</si>
  <si>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</si>
  <si>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</si>
  <si>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</si>
  <si>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</si>
  <si>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</si>
  <si>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</si>
  <si>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</si>
  <si>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</si>
  <si>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</si>
  <si>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</si>
  <si>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</si>
  <si>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</si>
  <si>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</si>
  <si>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</si>
  <si>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</si>
  <si>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</si>
  <si>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</si>
  <si>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</si>
  <si>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</si>
  <si>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</si>
  <si>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</si>
  <si>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</si>
  <si>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</si>
  <si>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</si>
  <si>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</si>
  <si>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</si>
  <si>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</si>
  <si>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</si>
  <si>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</si>
  <si>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</si>
  <si>
    <t>801</t>
  </si>
  <si>
    <t>803</t>
  </si>
  <si>
    <t>200000001500000001</t>
  </si>
  <si>
    <t>200000001500000003</t>
  </si>
  <si>
    <t>170000000000001000</t>
  </si>
  <si>
    <t>180000000000001000</t>
  </si>
  <si>
    <t>na_ga for ga_id</t>
  </si>
  <si>
    <t>na_ga for values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</si>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</sst>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A12" zoomScale="85" zoomScaleNormal="85" workbookViewId="0">
      <selection activeCell="AH2" sqref="AH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363281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57" t="s">
        <v>81</v>
      </c>
      <c r="AI1" s="57"/>
      <c r="AJ1" s="57"/>
      <c r="AK1" s="57"/>
    </row>
    <row r="2" spans="1:92" ht="21" x14ac:dyDescent="0.5">
      <c r="A2" s="18" t="s">
        <v>25</v>
      </c>
      <c r="B2" s="17" t="s">
        <v>108</v>
      </c>
      <c r="C2" s="10" t="s">
        <v>122</v>
      </c>
      <c r="D2" s="10" t="s">
        <v>95</v>
      </c>
      <c r="E2" s="11"/>
      <c r="F2" s="12">
        <v>10</v>
      </c>
      <c r="G2" s="12"/>
      <c r="H2" s="41"/>
      <c r="I2" s="41"/>
      <c r="J2" s="43">
        <f t="shared" ref="J2:J19" si="0">IF(C2="","",SUM(F2:I2))</f>
        <v>10</v>
      </c>
      <c r="K2" s="10" t="s">
        <v>98</v>
      </c>
      <c r="L2" s="10"/>
      <c r="M2" s="10"/>
      <c r="N2" s="10"/>
      <c r="O2" s="10" t="s">
        <v>120</v>
      </c>
      <c r="P2" s="29" t="s">
        <v>120</v>
      </c>
      <c r="Q2" s="29" t="s">
        <v>92</v>
      </c>
      <c r="R2" s="24"/>
      <c r="S2" s="7" t="s">
        <v>34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">
        <v>126</v>
      </c>
      <c r="AI2" s="24" t="s">
        <v>127</v>
      </c>
      <c r="AJ2" s="27" t="s">
        <v>128</v>
      </c>
      <c r="AK2" s="2"/>
      <c r="AL2" s="2"/>
    </row>
    <row r="3" spans="1:92" x14ac:dyDescent="0.35">
      <c r="C3" s="10" t="s">
        <v>109</v>
      </c>
      <c r="D3" s="10" t="s">
        <v>95</v>
      </c>
      <c r="E3" s="11"/>
      <c r="F3" s="12">
        <v>20.003</v>
      </c>
      <c r="G3" s="12"/>
      <c r="H3" s="41"/>
      <c r="I3" s="41"/>
      <c r="J3" s="43">
        <f t="shared" si="0"/>
        <v>20.003</v>
      </c>
      <c r="K3" s="10" t="s">
        <v>89</v>
      </c>
      <c r="L3" s="10"/>
      <c r="M3" s="10"/>
      <c r="N3" s="10"/>
      <c r="O3" s="10" t="s">
        <v>117</v>
      </c>
      <c r="P3" s="29" t="s">
        <v>117</v>
      </c>
      <c r="Q3" s="29" t="s">
        <v>92</v>
      </c>
      <c r="R3" s="24"/>
      <c r="S3" s="7" t="s">
        <v>38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 t="str">
        <v>2000000000000</v>
      </c>
      <c r="AF3" s="24" t="str">
        <v>2200000000000</v>
      </c>
      <c r="AG3" s="24"/>
      <c r="AH3" s="27" t="str" cm="1">
        <f t="array" ref="AH3:AH6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4" t="str" cm="1">
        <f t="array" ref="AI3:AI6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123</v>
      </c>
      <c r="D4" s="10" t="s">
        <v>95</v>
      </c>
      <c r="E4" s="11"/>
      <c r="F4" s="12">
        <v>5</v>
      </c>
      <c r="G4" s="12"/>
      <c r="H4" s="12"/>
      <c r="I4" s="12"/>
      <c r="J4" s="43">
        <f t="shared" si="0"/>
        <v>5</v>
      </c>
      <c r="K4" s="10" t="s">
        <v>98</v>
      </c>
      <c r="L4" s="10"/>
      <c r="M4" s="10"/>
      <c r="N4" s="10"/>
      <c r="O4" s="10" t="s">
        <v>92</v>
      </c>
      <c r="P4" s="29" t="s">
        <v>92</v>
      </c>
      <c r="Q4" s="29" t="s">
        <v>121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 t="str">
        <v>802</v>
      </c>
      <c r="AE4" s="24" t="str">
        <v>3000000000000</v>
      </c>
      <c r="AF4" s="24"/>
      <c r="AG4" s="24"/>
      <c r="AH4" s="24" t="str">
        <v>802</v>
      </c>
      <c r="AI4" s="24" t="str">
        <v>802</v>
      </c>
      <c r="AJ4" s="24" t="str">
        <v>802</v>
      </c>
      <c r="AK4" s="24" t="str">
        <v>802</v>
      </c>
      <c r="AL4" s="24"/>
      <c r="AM4" s="24"/>
      <c r="AN4" s="24"/>
      <c r="AO4" s="24"/>
      <c r="AP4" s="24"/>
      <c r="AQ4" s="24"/>
    </row>
    <row r="5" spans="1:92" x14ac:dyDescent="0.35">
      <c r="C5" s="10" t="s">
        <v>110</v>
      </c>
      <c r="D5" s="10" t="s">
        <v>95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89</v>
      </c>
      <c r="L5" s="10"/>
      <c r="M5" s="10"/>
      <c r="N5" s="10"/>
      <c r="O5" s="10" t="s">
        <v>92</v>
      </c>
      <c r="P5" s="29" t="s">
        <v>92</v>
      </c>
      <c r="Q5" s="29" t="s">
        <v>118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 t="str">
        <v>803</v>
      </c>
      <c r="AJ5" s="24" t="str">
        <v>803</v>
      </c>
      <c r="AK5" s="24" t="str">
        <v>803</v>
      </c>
      <c r="AL5" s="24"/>
      <c r="AM5" s="24"/>
      <c r="AN5" s="24"/>
      <c r="AO5" s="24"/>
      <c r="AP5" s="24"/>
      <c r="AQ5" s="24"/>
    </row>
    <row r="6" spans="1:92" x14ac:dyDescent="0.35">
      <c r="C6" s="10" t="s">
        <v>105</v>
      </c>
      <c r="D6" s="10" t="s">
        <v>87</v>
      </c>
      <c r="E6" s="11" t="s">
        <v>100</v>
      </c>
      <c r="F6" s="12">
        <v>5</v>
      </c>
      <c r="G6" s="12"/>
      <c r="H6" s="12"/>
      <c r="I6" s="12"/>
      <c r="J6" s="43">
        <f t="shared" si="0"/>
        <v>5</v>
      </c>
      <c r="K6" s="10" t="s">
        <v>98</v>
      </c>
      <c r="L6" s="10" t="s">
        <v>90</v>
      </c>
      <c r="M6" s="10" t="s">
        <v>91</v>
      </c>
      <c r="N6" s="10"/>
      <c r="O6" s="10" t="s">
        <v>92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 t="str">
        <v>804</v>
      </c>
      <c r="AJ6" s="24" t="str">
        <v>804</v>
      </c>
      <c r="AK6" s="24" t="str">
        <v>804</v>
      </c>
      <c r="AL6" s="24"/>
      <c r="AM6" s="24"/>
      <c r="AN6" s="24"/>
      <c r="AO6" s="24"/>
      <c r="AP6" s="24"/>
      <c r="AQ6" s="24"/>
    </row>
    <row r="7" spans="1:92" x14ac:dyDescent="0.35">
      <c r="C7" s="10" t="s">
        <v>111</v>
      </c>
      <c r="D7" s="10" t="s">
        <v>87</v>
      </c>
      <c r="E7" s="11" t="s">
        <v>100</v>
      </c>
      <c r="F7" s="12">
        <v>8</v>
      </c>
      <c r="G7" s="12"/>
      <c r="H7" s="41"/>
      <c r="I7" s="41"/>
      <c r="J7" s="43">
        <f t="shared" si="0"/>
        <v>8</v>
      </c>
      <c r="K7" s="10" t="s">
        <v>89</v>
      </c>
      <c r="L7" s="10" t="s">
        <v>119</v>
      </c>
      <c r="M7" s="10" t="s">
        <v>91</v>
      </c>
      <c r="N7" s="10"/>
      <c r="O7" s="10" t="s">
        <v>92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112</v>
      </c>
      <c r="D8" s="10" t="s">
        <v>87</v>
      </c>
      <c r="E8" s="11" t="s">
        <v>100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89</v>
      </c>
      <c r="L8" s="10" t="s">
        <v>96</v>
      </c>
      <c r="M8" s="10" t="s">
        <v>99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106</v>
      </c>
      <c r="D9" s="10" t="s">
        <v>87</v>
      </c>
      <c r="E9" s="11" t="s">
        <v>88</v>
      </c>
      <c r="F9" s="12">
        <v>10</v>
      </c>
      <c r="G9" s="12"/>
      <c r="H9" s="41"/>
      <c r="I9" s="41"/>
      <c r="J9" s="43">
        <f t="shared" si="0"/>
        <v>10</v>
      </c>
      <c r="K9" s="10" t="s">
        <v>98</v>
      </c>
      <c r="L9" s="10" t="s">
        <v>90</v>
      </c>
      <c r="M9" s="10" t="s">
        <v>91</v>
      </c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113</v>
      </c>
      <c r="D10" s="10" t="s">
        <v>87</v>
      </c>
      <c r="E10" s="11" t="s">
        <v>88</v>
      </c>
      <c r="F10" s="12">
        <v>10</v>
      </c>
      <c r="G10" s="12"/>
      <c r="H10" s="41"/>
      <c r="I10" s="41"/>
      <c r="J10" s="43">
        <f t="shared" si="0"/>
        <v>10</v>
      </c>
      <c r="K10" s="10" t="s">
        <v>89</v>
      </c>
      <c r="L10" s="10" t="s">
        <v>119</v>
      </c>
      <c r="M10" s="10" t="s">
        <v>91</v>
      </c>
      <c r="N10" s="10"/>
      <c r="O10" s="10" t="s">
        <v>92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114</v>
      </c>
      <c r="D11" s="10" t="s">
        <v>87</v>
      </c>
      <c r="E11" s="11" t="s">
        <v>88</v>
      </c>
      <c r="F11" s="12">
        <v>0.25</v>
      </c>
      <c r="G11" s="12"/>
      <c r="H11" s="41"/>
      <c r="I11" s="41"/>
      <c r="J11" s="43">
        <f t="shared" si="0"/>
        <v>0.25</v>
      </c>
      <c r="K11" s="10" t="s">
        <v>89</v>
      </c>
      <c r="L11" s="10" t="s">
        <v>96</v>
      </c>
      <c r="M11" s="10" t="s">
        <v>99</v>
      </c>
      <c r="N11" s="10"/>
      <c r="O11" s="10" t="s">
        <v>92</v>
      </c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 t="s">
        <v>107</v>
      </c>
      <c r="D12" s="10" t="s">
        <v>94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98</v>
      </c>
      <c r="L12" s="10" t="s">
        <v>90</v>
      </c>
      <c r="M12" s="10" t="s">
        <v>91</v>
      </c>
      <c r="N12" s="10"/>
      <c r="O12" s="10" t="s">
        <v>92</v>
      </c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 t="s">
        <v>115</v>
      </c>
      <c r="D13" s="10" t="s">
        <v>94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89</v>
      </c>
      <c r="L13" s="10" t="s">
        <v>119</v>
      </c>
      <c r="M13" s="10" t="s">
        <v>91</v>
      </c>
      <c r="N13" s="10"/>
      <c r="O13" s="10" t="s">
        <v>92</v>
      </c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116</v>
      </c>
      <c r="D14" s="10" t="s">
        <v>94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89</v>
      </c>
      <c r="L14" s="10" t="s">
        <v>96</v>
      </c>
      <c r="M14" s="10" t="s">
        <v>99</v>
      </c>
      <c r="N14" s="10"/>
      <c r="O14" s="10" t="s">
        <v>92</v>
      </c>
      <c r="P14" s="29"/>
      <c r="Q14" s="29"/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124</v>
      </c>
      <c r="D15" s="10" t="s">
        <v>87</v>
      </c>
      <c r="E15" s="11" t="s">
        <v>88</v>
      </c>
      <c r="F15" s="12"/>
      <c r="G15" s="12"/>
      <c r="H15" s="41"/>
      <c r="I15" s="41"/>
      <c r="J15" s="43">
        <f t="shared" si="0"/>
        <v>0</v>
      </c>
      <c r="K15" s="10" t="s">
        <v>98</v>
      </c>
      <c r="L15" s="10" t="s">
        <v>90</v>
      </c>
      <c r="M15" s="10" t="s">
        <v>91</v>
      </c>
      <c r="N15" s="10" t="s">
        <v>93</v>
      </c>
      <c r="O15" s="10" t="s">
        <v>92</v>
      </c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125</v>
      </c>
      <c r="D16" s="10" t="s">
        <v>94</v>
      </c>
      <c r="E16" s="11" t="s">
        <v>88</v>
      </c>
      <c r="F16" s="12"/>
      <c r="G16" s="12"/>
      <c r="H16" s="41"/>
      <c r="I16" s="41"/>
      <c r="J16" s="43">
        <f t="shared" si="0"/>
        <v>0</v>
      </c>
      <c r="K16" s="10" t="s">
        <v>98</v>
      </c>
      <c r="L16" s="10" t="s">
        <v>96</v>
      </c>
      <c r="M16" s="10" t="s">
        <v>99</v>
      </c>
      <c r="N16" s="10" t="s">
        <v>97</v>
      </c>
      <c r="O16" s="10" t="s">
        <v>92</v>
      </c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7" t="str">
        <f>CONCATENATE(B2,"_per_",B1)</f>
        <v>flex_consumption_per_ga_brp_es</v>
      </c>
      <c r="F20" s="47"/>
      <c r="G20" s="47"/>
      <c r="H20" s="47"/>
      <c r="I20" s="48" t="s">
        <v>21</v>
      </c>
      <c r="J20" s="49"/>
      <c r="K20" s="50"/>
      <c r="R20" s="15" t="s">
        <v>74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ca="1">IF(E22="","",SUBSTITUTE(ROUND(I22+J22+K22,3),",","."))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ref="H23:H45" ca="1" si="7">IF(E23="","",SUBSTITUTE(ROUND(I23+J23+K23,3),",","."))</f>
        <v>1.458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1.4579999999999997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7"/>
        <v>1.457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1.4569999999999999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7"/>
        <v>1.459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1.459000000000001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7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7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7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7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72</v>
      </c>
      <c r="E30" s="31" t="str">
        <f t="shared" si="6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7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73</v>
      </c>
      <c r="E31" s="31" t="str">
        <f t="shared" si="6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7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74</v>
      </c>
      <c r="E32" s="31" t="str">
        <f t="shared" si="6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7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75</v>
      </c>
      <c r="E33" s="31" t="str">
        <f t="shared" si="6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7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16" t="s">
        <v>47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hidden="1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2.5625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hidden="1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hidden="1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hidden="1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hidden="1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hidden="1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47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hidden="1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hidden="1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hidden="1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hidden="1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hidden="1" x14ac:dyDescent="0.55000000000000004">
      <c r="C46" s="2"/>
      <c r="E46" s="47" t="s">
        <v>33</v>
      </c>
      <c r="F46" s="47"/>
      <c r="G46" s="47"/>
      <c r="H46" s="47"/>
      <c r="R46" s="24"/>
      <c r="S46" s="24"/>
      <c r="T46" s="24"/>
      <c r="U46" s="15" t="s">
        <v>51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hidden="1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47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hidden="1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9.7220000000000013</v>
      </c>
      <c r="I48" s="27" t="str">
        <f ca="1">SUBSTITUTE(ROUND(H48,3),",",".")</f>
        <v>9.722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2.2017500000000001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hidden="1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4.7210000000000001</v>
      </c>
      <c r="I49" s="27" t="str">
        <f t="shared" ref="I49:I51" ca="1" si="14">SUBSTITUTE(ROUND(H49,3),",",".")</f>
        <v>4.721</v>
      </c>
      <c r="J49" s="2"/>
      <c r="R49" s="24"/>
      <c r="S49" s="24"/>
      <c r="T49" s="24"/>
      <c r="U49" s="15" t="s">
        <v>56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hidden="1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4.7210000000000001</v>
      </c>
      <c r="I50" s="27" t="str">
        <f t="shared" ca="1" si="14"/>
        <v>4.721</v>
      </c>
      <c r="J50" s="2"/>
      <c r="R50" s="24"/>
      <c r="S50" s="24"/>
      <c r="T50" s="24"/>
      <c r="U50" s="15" t="s">
        <v>57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hidden="1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4.7220000000000004</v>
      </c>
      <c r="I51" s="27" t="str">
        <f t="shared" ca="1" si="14"/>
        <v>4.722</v>
      </c>
      <c r="J51" s="2"/>
      <c r="R51" s="24"/>
      <c r="S51" s="24"/>
      <c r="T51" s="24"/>
      <c r="U51" s="15" t="s">
        <v>58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hidden="1" x14ac:dyDescent="0.55000000000000004">
      <c r="A52" s="2"/>
      <c r="B52" s="2"/>
      <c r="C52" s="2"/>
      <c r="E52" s="51" t="s">
        <v>35</v>
      </c>
      <c r="F52" s="52"/>
      <c r="G52" s="52"/>
      <c r="H52" s="53"/>
      <c r="R52" s="24"/>
      <c r="S52" s="24"/>
      <c r="T52" s="24"/>
      <c r="U52" s="15" t="s">
        <v>59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hidden="1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20.003</v>
      </c>
      <c r="W53" s="39" t="s">
        <v>47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hidden="1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12.563000000000001</v>
      </c>
      <c r="I54" s="27" t="str">
        <f>SUBSTITUTE(ROUND(H54,3),",",".")</f>
        <v>12.563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5.00075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hidden="1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2.5619999999999998</v>
      </c>
      <c r="I55" s="27" t="str">
        <f t="shared" ref="I55:I57" si="16">SUBSTITUTE(ROUND(H55,3),",",".")</f>
        <v>2.562</v>
      </c>
      <c r="R55" s="44"/>
      <c r="S55" s="24"/>
      <c r="T55" s="24"/>
      <c r="U55" s="15" t="s">
        <v>60</v>
      </c>
      <c r="V55" s="19">
        <f>V$54</f>
        <v>5.00075</v>
      </c>
      <c r="W55" s="19">
        <f>V55</f>
        <v>5.00075</v>
      </c>
      <c r="X55" s="19"/>
      <c r="Y55" s="23">
        <f>ROUND(W55,3)</f>
        <v>5.0010000000000003</v>
      </c>
      <c r="Z55" s="23">
        <f>ROUND(V55,3)</f>
        <v>5.0010000000000003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hidden="1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2.5630000000000002</v>
      </c>
      <c r="I56" s="27" t="str">
        <f t="shared" si="16"/>
        <v>2.563</v>
      </c>
      <c r="R56" s="24"/>
      <c r="S56" s="24"/>
      <c r="T56" s="24"/>
      <c r="U56" s="15" t="s">
        <v>61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 t="shared" ref="Y56:Y58" si="17">ROUND(W56,3)</f>
        <v>5.0010000000000003</v>
      </c>
      <c r="Z56" s="23">
        <f>ROUND(V56,3)</f>
        <v>5.0010000000000003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hidden="1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2.5619999999999998</v>
      </c>
      <c r="I57" s="27" t="str">
        <f t="shared" si="16"/>
        <v>2.562</v>
      </c>
      <c r="R57" s="24"/>
      <c r="S57" s="24"/>
      <c r="T57" s="24"/>
      <c r="U57" s="15" t="s">
        <v>62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 t="shared" si="17"/>
        <v>5</v>
      </c>
      <c r="Z57" s="23">
        <f>ROUND(V57,3)</f>
        <v>5.0010000000000003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hidden="1" x14ac:dyDescent="0.55000000000000004">
      <c r="A58" s="2"/>
      <c r="B58" s="2"/>
      <c r="C58" s="2"/>
      <c r="E58" s="51" t="s">
        <v>36</v>
      </c>
      <c r="F58" s="52"/>
      <c r="G58" s="52"/>
      <c r="H58" s="53"/>
      <c r="R58" s="24"/>
      <c r="S58" s="24"/>
      <c r="T58" s="24"/>
      <c r="U58" s="15" t="s">
        <v>63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 t="shared" si="17"/>
        <v>5.0010000000000003</v>
      </c>
      <c r="Z58" s="23">
        <f>ROUND(V58,3)</f>
        <v>5.0010000000000003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hidden="1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1.117</v>
      </c>
      <c r="W59" s="39" t="s">
        <v>47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hidden="1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0.27925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hidden="1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1.5009999999999999</v>
      </c>
      <c r="I61" s="27" t="str">
        <f t="shared" ref="I61:I63" si="19">SUBSTITUTE(ROUND(H61,3),",",".")</f>
        <v>1.501</v>
      </c>
      <c r="R61" s="24"/>
      <c r="S61" s="24"/>
      <c r="T61" s="24"/>
      <c r="U61" s="15" t="s">
        <v>64</v>
      </c>
      <c r="V61" s="19">
        <f>V$60</f>
        <v>0.27925</v>
      </c>
      <c r="W61" s="19">
        <f>V61</f>
        <v>0.27925</v>
      </c>
      <c r="X61" s="19"/>
      <c r="Y61" s="23">
        <f>ROUND(W61,3)</f>
        <v>0.27900000000000003</v>
      </c>
      <c r="Z61" s="23">
        <f>ROUND(V61,3)</f>
        <v>0.27900000000000003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hidden="1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1.5</v>
      </c>
      <c r="I62" s="27" t="str">
        <f t="shared" si="19"/>
        <v>1.5</v>
      </c>
      <c r="R62" s="24"/>
      <c r="S62" s="24"/>
      <c r="T62" s="24"/>
      <c r="U62" s="15" t="s">
        <v>65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 t="shared" ref="Y62:Y64" si="20">ROUND(W62,3)</f>
        <v>0.28000000000000003</v>
      </c>
      <c r="Z62" s="23">
        <f>ROUND(V62,3)</f>
        <v>0.27900000000000003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hidden="1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1.5009999999999999</v>
      </c>
      <c r="I63" s="27" t="str">
        <f t="shared" si="19"/>
        <v>1.501</v>
      </c>
      <c r="R63" s="24"/>
      <c r="S63" s="24"/>
      <c r="T63" s="24"/>
      <c r="U63" s="15" t="s">
        <v>66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 t="shared" si="20"/>
        <v>0.27900000000000003</v>
      </c>
      <c r="Z63" s="23">
        <f>ROUND(V63,3)</f>
        <v>0.27900000000000003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hidden="1" x14ac:dyDescent="0.55000000000000004">
      <c r="C64" s="2"/>
      <c r="E64" s="51" t="s">
        <v>37</v>
      </c>
      <c r="F64" s="52"/>
      <c r="G64" s="52"/>
      <c r="H64" s="53"/>
      <c r="R64" s="24"/>
      <c r="S64" s="24"/>
      <c r="T64" s="24"/>
      <c r="U64" s="15" t="s">
        <v>67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 t="shared" si="20"/>
        <v>0.27900000000000003</v>
      </c>
      <c r="Z64" s="23">
        <f>ROUND(V64,3)</f>
        <v>0.27900000000000003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hidden="1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19.056999999999999</v>
      </c>
      <c r="W65" s="55" t="s">
        <v>47</v>
      </c>
      <c r="X65" s="56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hidden="1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-2.5420000000000016</v>
      </c>
      <c r="I66" s="27" t="str">
        <f ca="1">SUBSTITUTE(ROUND(H66,3),",",".")</f>
        <v>-2.542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4.7642500000000005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hidden="1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1.4579999999999997</v>
      </c>
      <c r="I67" s="27" t="str">
        <f t="shared" ref="I67:I69" ca="1" si="22">SUBSTITUTE(ROUND(H67,3),",",".")</f>
        <v>1.458</v>
      </c>
      <c r="R67" s="24"/>
      <c r="S67" s="24"/>
      <c r="T67" s="24"/>
      <c r="U67" s="15" t="s">
        <v>68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hidden="1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1.4569999999999999</v>
      </c>
      <c r="I68" s="27" t="str">
        <f t="shared" ca="1" si="22"/>
        <v>1.457</v>
      </c>
      <c r="R68" s="24"/>
      <c r="S68" s="24"/>
      <c r="T68" s="24"/>
      <c r="U68" s="15" t="s">
        <v>69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hidden="1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1.459000000000001</v>
      </c>
      <c r="I69" s="27" t="str">
        <f t="shared" ca="1" si="22"/>
        <v>1.459</v>
      </c>
      <c r="J69" s="2"/>
      <c r="R69" s="24"/>
      <c r="S69" s="24"/>
      <c r="T69" s="24"/>
      <c r="U69" s="15" t="s">
        <v>70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hidden="1" x14ac:dyDescent="0.55000000000000004">
      <c r="C70" s="2"/>
      <c r="E70" s="51" t="s">
        <v>39</v>
      </c>
      <c r="F70" s="52"/>
      <c r="G70" s="52"/>
      <c r="H70" s="53"/>
      <c r="R70" s="24"/>
      <c r="S70" s="24"/>
      <c r="T70" s="27"/>
      <c r="U70" s="15" t="s">
        <v>71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hidden="1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hidden="1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1.459000000000001</v>
      </c>
      <c r="I72" s="27" t="str">
        <f ca="1">SUBSTITUTE(ROUND(H72,3),",",".")</f>
        <v>1.459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hidden="1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1.4569999999999999</v>
      </c>
      <c r="I73" s="27" t="str">
        <f t="shared" ref="I73:I75" ca="1" si="24">SUBSTITUTE(ROUND(H73,3),",",".")</f>
        <v>1.457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hidden="1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1.4579999999999997</v>
      </c>
      <c r="I74" s="27" t="str">
        <f t="shared" ca="1" si="24"/>
        <v>1.458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hidden="1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hidden="1" x14ac:dyDescent="0.55000000000000004">
      <c r="C76" s="2"/>
      <c r="E76" s="51" t="s">
        <v>40</v>
      </c>
      <c r="F76" s="52"/>
      <c r="G76" s="52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hidden="1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hidden="1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hidden="1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hidden="1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hidden="1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2.5420000000000016</v>
      </c>
      <c r="I81" s="27" t="str">
        <f t="shared" ca="1" si="26"/>
        <v>2.542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hidden="1" x14ac:dyDescent="0.55000000000000004">
      <c r="C82" s="2"/>
      <c r="E82" s="51" t="s">
        <v>77</v>
      </c>
      <c r="F82" s="52"/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hidden="1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hidden="1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19.765000000000001</v>
      </c>
      <c r="I84" s="27" t="str">
        <f ca="1">SUBSTITUTE(ROUND(H84,3),",",".")</f>
        <v>19.765</v>
      </c>
      <c r="J84" s="2"/>
      <c r="U84" s="2"/>
      <c r="V84" s="54" t="s">
        <v>82</v>
      </c>
      <c r="W84" s="54"/>
      <c r="X84" s="54"/>
      <c r="Y84" s="54"/>
      <c r="Z84" s="54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6.2219999999999995</v>
      </c>
      <c r="I85" s="27" t="str">
        <f t="shared" ref="I85:I87" ca="1" si="28">SUBSTITUTE(ROUND(H85,3),",",".")</f>
        <v>6.222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6.2210000000000001</v>
      </c>
      <c r="I86" s="27" t="str">
        <f t="shared" ca="1" si="28"/>
        <v>6.221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10</v>
      </c>
      <c r="W86" s="6">
        <f>(SUMIFS(TableDay1[Quarter1],TableDay1[resolution],"PT1H",TableDay1[from_ga],AK$3)-SUMIFS(TableDay1[Quarter1],TableDay1[resolution],"PT1H",TableDay1[to_ga],AK$3))/4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6.2230000000000008</v>
      </c>
      <c r="I87" s="27" t="str">
        <f t="shared" ca="1" si="28"/>
        <v>6.223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1" t="s">
        <v>78</v>
      </c>
      <c r="F88" s="52"/>
      <c r="G88" s="52"/>
      <c r="H88" s="52"/>
      <c r="I88" s="53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10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10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5.00075</v>
      </c>
      <c r="X90" s="16">
        <f>W90</f>
        <v>5.00075</v>
      </c>
      <c r="Y90" s="16"/>
      <c r="Z90" s="16">
        <f t="shared" si="29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29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</v>
      </c>
      <c r="I92" s="32" t="str" cm="1">
        <f t="array" aca="1" ref="I92" ca="1">IF(E92="","",INDIRECT("AJ"&amp;ROUND((ROW()-80)*0.25,0)))</f>
        <v>801</v>
      </c>
      <c r="J92" s="27" t="str">
        <f t="shared" ca="1" si="34"/>
        <v>0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29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</v>
      </c>
      <c r="I93" s="32" t="str" cm="1">
        <f t="array" aca="1" ref="I93" ca="1">IF(E93="","",INDIRECT("AJ"&amp;ROUND((ROW()-80)*0.25,0)))</f>
        <v>801</v>
      </c>
      <c r="J93" s="27" t="str">
        <f t="shared" ca="1" si="34"/>
        <v>0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29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>800</v>
      </c>
      <c r="F94" s="31" t="str">
        <f t="shared" si="31"/>
        <v>null</v>
      </c>
      <c r="G94" s="31" t="str">
        <f t="shared" si="32"/>
        <v>null</v>
      </c>
      <c r="H94" s="32">
        <f t="shared" ca="1" si="33"/>
        <v>5.0010000000000003</v>
      </c>
      <c r="I94" s="32" t="str" cm="1">
        <f t="array" aca="1" ref="I94" ca="1">IF(E94="","",INDIRECT("AJ"&amp;ROUND((ROW()-80)*0.25,0)))</f>
        <v>802</v>
      </c>
      <c r="J94" s="27" t="str">
        <f t="shared" ca="1" si="34"/>
        <v>5.001</v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-5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>800</v>
      </c>
      <c r="F95" s="31" t="str">
        <f t="shared" si="31"/>
        <v>null</v>
      </c>
      <c r="G95" s="31" t="str">
        <f t="shared" si="32"/>
        <v>null</v>
      </c>
      <c r="H95" s="32">
        <f t="shared" ca="1" si="33"/>
        <v>5.0010000000000003</v>
      </c>
      <c r="I95" s="32" t="str" cm="1">
        <f t="array" aca="1" ref="I95" ca="1">IF(E95="","",INDIRECT("AJ"&amp;ROUND((ROW()-80)*0.25,0)))</f>
        <v>802</v>
      </c>
      <c r="J95" s="27" t="str">
        <f t="shared" ca="1" si="34"/>
        <v>5.001</v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>800</v>
      </c>
      <c r="F96" s="31" t="str">
        <f t="shared" si="31"/>
        <v>null</v>
      </c>
      <c r="G96" s="31" t="str">
        <f t="shared" si="32"/>
        <v>null</v>
      </c>
      <c r="H96" s="32">
        <f t="shared" ca="1" si="33"/>
        <v>5</v>
      </c>
      <c r="I96" s="32" t="str" cm="1">
        <f t="array" aca="1" ref="I96" ca="1">IF(E96="","",INDIRECT("AJ"&amp;ROUND((ROW()-80)*0.25,0)))</f>
        <v>802</v>
      </c>
      <c r="J96" s="27" t="str">
        <f t="shared" ca="1" si="34"/>
        <v>5</v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>800</v>
      </c>
      <c r="F97" s="31" t="str">
        <f t="shared" si="31"/>
        <v>null</v>
      </c>
      <c r="G97" s="31" t="str">
        <f t="shared" si="32"/>
        <v>null</v>
      </c>
      <c r="H97" s="32">
        <f t="shared" ca="1" si="33"/>
        <v>5.0010000000000003</v>
      </c>
      <c r="I97" s="32" t="str" cm="1">
        <f t="array" aca="1" ref="I97" ca="1">IF(E97="","",INDIRECT("AJ"&amp;ROUND((ROW()-80)*0.25,0)))</f>
        <v>802</v>
      </c>
      <c r="J97" s="27" t="str">
        <f t="shared" ca="1" si="34"/>
        <v>5.001</v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>800</v>
      </c>
      <c r="F98" s="31" t="str">
        <f t="shared" si="31"/>
        <v>null</v>
      </c>
      <c r="G98" s="31" t="str">
        <f t="shared" si="32"/>
        <v>null</v>
      </c>
      <c r="H98" s="32">
        <f t="shared" ca="1" si="33"/>
        <v>-5</v>
      </c>
      <c r="I98" s="32" t="str" cm="1">
        <f t="array" aca="1" ref="I98" ca="1">IF(E98="","",INDIRECT("AJ"&amp;ROUND((ROW()-80)*0.25,0)))</f>
        <v>803</v>
      </c>
      <c r="J98" s="27" t="str">
        <f t="shared" ca="1" si="34"/>
        <v>-5</v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-0.27925</v>
      </c>
      <c r="X98" s="16">
        <f>W98</f>
        <v>-0.27925</v>
      </c>
      <c r="Y98" s="16"/>
      <c r="Z98" s="16">
        <f t="shared" si="29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>800</v>
      </c>
      <c r="F99" s="31" t="str">
        <f t="shared" si="31"/>
        <v>null</v>
      </c>
      <c r="G99" s="31" t="str">
        <f t="shared" si="32"/>
        <v>null</v>
      </c>
      <c r="H99" s="32">
        <f t="shared" ca="1" si="33"/>
        <v>0</v>
      </c>
      <c r="I99" s="32" t="str" cm="1">
        <f t="array" aca="1" ref="I99" ca="1">IF(E99="","",INDIRECT("AJ"&amp;ROUND((ROW()-80)*0.25,0)))</f>
        <v>803</v>
      </c>
      <c r="J99" s="27" t="str">
        <f t="shared" ca="1" si="34"/>
        <v>0</v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29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>800</v>
      </c>
      <c r="F100" s="31" t="str">
        <f t="shared" si="31"/>
        <v>null</v>
      </c>
      <c r="G100" s="31" t="str">
        <f t="shared" si="32"/>
        <v>null</v>
      </c>
      <c r="H100" s="32">
        <f t="shared" ca="1" si="33"/>
        <v>0</v>
      </c>
      <c r="I100" s="32" t="str" cm="1">
        <f t="array" aca="1" ref="I100" ca="1">IF(E100="","",INDIRECT("AJ"&amp;ROUND((ROW()-80)*0.25,0)))</f>
        <v>803</v>
      </c>
      <c r="J100" s="27" t="str">
        <f t="shared" ca="1" si="34"/>
        <v>0</v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29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>800</v>
      </c>
      <c r="F101" s="31" t="str">
        <f t="shared" si="31"/>
        <v>null</v>
      </c>
      <c r="G101" s="31" t="str">
        <f t="shared" si="32"/>
        <v>null</v>
      </c>
      <c r="H101" s="32">
        <f t="shared" ca="1" si="33"/>
        <v>0</v>
      </c>
      <c r="I101" s="32" t="str" cm="1">
        <f t="array" aca="1" ref="I101" ca="1">IF(E101="","",INDIRECT("AJ"&amp;ROUND((ROW()-80)*0.25,0)))</f>
        <v>803</v>
      </c>
      <c r="J101" s="27" t="str">
        <f t="shared" ca="1" si="34"/>
        <v>0</v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29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>800</v>
      </c>
      <c r="F102" s="31" t="str">
        <f t="shared" si="31"/>
        <v>null</v>
      </c>
      <c r="G102" s="31" t="str">
        <f t="shared" si="32"/>
        <v>null</v>
      </c>
      <c r="H102" s="32">
        <f t="shared" ca="1" si="33"/>
        <v>-0.27900000000000003</v>
      </c>
      <c r="I102" s="32" t="str" cm="1">
        <f t="array" aca="1" ref="I102" ca="1">IF(E102="","",INDIRECT("AJ"&amp;ROUND((ROW()-80)*0.25,0)))</f>
        <v>804</v>
      </c>
      <c r="J102" s="27" t="str">
        <f t="shared" ca="1" si="34"/>
        <v>-0.279</v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>800</v>
      </c>
      <c r="F103" s="31" t="str">
        <f t="shared" si="31"/>
        <v>null</v>
      </c>
      <c r="G103" s="31" t="str">
        <f t="shared" si="32"/>
        <v>null</v>
      </c>
      <c r="H103" s="32">
        <f t="shared" ca="1" si="33"/>
        <v>-0.28000000000000003</v>
      </c>
      <c r="I103" s="32" t="str" cm="1">
        <f t="array" aca="1" ref="I103" ca="1">IF(E103="","",INDIRECT("AJ"&amp;ROUND((ROW()-80)*0.25,0)))</f>
        <v>804</v>
      </c>
      <c r="J103" s="27" t="str">
        <f t="shared" ca="1" si="34"/>
        <v>-0.28</v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>800</v>
      </c>
      <c r="F104" s="31" t="str">
        <f t="shared" si="31"/>
        <v>null</v>
      </c>
      <c r="G104" s="31" t="str">
        <f t="shared" si="32"/>
        <v>null</v>
      </c>
      <c r="H104" s="32">
        <f t="shared" ca="1" si="33"/>
        <v>-0.27900000000000003</v>
      </c>
      <c r="I104" s="32" t="str" cm="1">
        <f t="array" aca="1" ref="I104" ca="1">IF(E104="","",INDIRECT("AJ"&amp;ROUND((ROW()-80)*0.25,0)))</f>
        <v>804</v>
      </c>
      <c r="J104" s="27" t="str">
        <f t="shared" ca="1" si="34"/>
        <v>-0.279</v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>800</v>
      </c>
      <c r="F105" s="31" t="str">
        <f t="shared" si="31"/>
        <v>null</v>
      </c>
      <c r="G105" s="31" t="str">
        <f t="shared" si="32"/>
        <v>null</v>
      </c>
      <c r="H105" s="32">
        <f t="shared" ca="1" si="33"/>
        <v>-0.27900000000000003</v>
      </c>
      <c r="I105" s="32" t="str" cm="1">
        <f t="array" aca="1" ref="I105" ca="1">IF(E105="","",INDIRECT("AJ"&amp;ROUND((ROW()-80)*0.25,0)))</f>
        <v>804</v>
      </c>
      <c r="J105" s="27" t="str">
        <f t="shared" ca="1" si="34"/>
        <v>-0.279</v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2024-06-13T06:28:55Z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