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inet\Desktop\temp\"/>
    </mc:Choice>
  </mc:AlternateContent>
  <xr:revisionPtr revIDLastSave="0" documentId="13_ncr:1_{781576C4-CB8E-48BE-881B-2D37F287B29A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W106" i="11"/>
  <c r="W102" i="11"/>
  <c r="W98" i="11"/>
  <c r="AE27" i="11"/>
  <c r="AE42" i="11" s="1" a="1"/>
  <c r="AE42" i="11" s="1"/>
  <c r="AF27" i="11"/>
  <c r="AF42" i="11" s="1" a="1"/>
  <c r="AF42" i="11" s="1"/>
  <c r="V107" i="11" a="1"/>
  <c r="V98" i="11" a="1"/>
  <c r="V100" i="11" a="1"/>
  <c r="V101" i="11" a="1"/>
  <c r="V105" i="11" a="1"/>
  <c r="V108" i="11" a="1"/>
  <c r="V102" i="11" a="1"/>
  <c r="V106" i="11" a="1"/>
  <c r="V109" i="11" a="1"/>
  <c r="V103" i="11" a="1"/>
  <c r="V104" i="11" a="1"/>
  <c r="V99" i="11" a="1"/>
  <c r="V103" i="11" l="1"/>
  <c r="V109" i="11"/>
  <c r="V101" i="11"/>
  <c r="V102" i="11"/>
  <c r="V108" i="11"/>
  <c r="V100" i="11"/>
  <c r="V107" i="11"/>
  <c r="V99" i="11"/>
  <c r="V104" i="11"/>
  <c r="V105" i="11"/>
  <c r="V106" i="11"/>
  <c r="V98" i="11"/>
  <c r="V60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AE34" i="11" l="1" a="1"/>
  <c r="AE34" i="11" s="1"/>
  <c r="AF37" i="11" a="1"/>
  <c r="AF37" i="11" s="1"/>
  <c r="AF34" i="11" a="1"/>
  <c r="AF34" i="11" s="1"/>
  <c r="AF36" i="11" a="1"/>
  <c r="AF36" i="11" s="1"/>
  <c r="AE39" i="11" a="1"/>
  <c r="AE39" i="11" s="1"/>
  <c r="AE35" i="11" a="1"/>
  <c r="AE35" i="11" s="1"/>
  <c r="AE37" i="11" a="1"/>
  <c r="AE37" i="11" s="1"/>
  <c r="AE33" i="11" a="1"/>
  <c r="AE33" i="11" s="1"/>
  <c r="AF35" i="11" a="1"/>
  <c r="AF35" i="11" s="1"/>
  <c r="AE36" i="11" a="1"/>
  <c r="AE36" i="11" s="1"/>
  <c r="AE31" i="11" a="1"/>
  <c r="AE31" i="11" s="1"/>
  <c r="AE38" i="11" a="1"/>
  <c r="AE38" i="11" s="1"/>
  <c r="AE40" i="11" a="1"/>
  <c r="AE40" i="11" s="1"/>
  <c r="AF38" i="11" a="1"/>
  <c r="AF38" i="11" s="1"/>
  <c r="AF30" i="11" a="1"/>
  <c r="AF30" i="11" s="1"/>
  <c r="AE32" i="11" a="1"/>
  <c r="AE32" i="11" s="1"/>
  <c r="AF31" i="11" a="1"/>
  <c r="AF31" i="11" s="1"/>
  <c r="AF39" i="11" a="1"/>
  <c r="AF39" i="11" s="1"/>
  <c r="AF32" i="11" a="1"/>
  <c r="AF32" i="11" s="1"/>
  <c r="AF40" i="11" a="1"/>
  <c r="AF40" i="11" s="1"/>
  <c r="AE41" i="11" a="1"/>
  <c r="AE41" i="11" s="1"/>
  <c r="AF33" i="11" a="1"/>
  <c r="AF33" i="11" s="1"/>
  <c r="AF41" i="11" a="1"/>
  <c r="AF41" i="11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F29" i="11" s="1" a="1"/>
  <c r="AF29" i="11" s="1"/>
  <c r="AE13" i="11" a="1"/>
  <c r="Z24" i="11" a="1"/>
  <c r="Z24" i="11" s="1"/>
  <c r="Z25" i="11" a="1"/>
  <c r="Z25" i="11" s="1"/>
  <c r="W109" i="11"/>
  <c r="W105" i="11"/>
  <c r="U30" i="11"/>
  <c r="S30" i="11" s="1"/>
  <c r="U26" i="11"/>
  <c r="U29" i="11" s="1"/>
  <c r="E20" i="11"/>
  <c r="AG2" i="11"/>
  <c r="AD2" i="11" a="1"/>
  <c r="AD2" i="11" s="1"/>
  <c r="AE29" i="11" l="1" a="1"/>
  <c r="AE29" i="11" s="1"/>
  <c r="AE30" i="11" a="1"/>
  <c r="AE30" i="11" s="1"/>
  <c r="AH3" i="11" a="1"/>
  <c r="AH3" i="11" s="1"/>
  <c r="AI3" i="11" a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AI3" i="11" l="1"/>
  <c r="W10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AJ3" i="11" l="1" a="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W99" i="11"/>
  <c r="X98" i="11"/>
  <c r="Z98" i="11" s="1"/>
  <c r="W100" i="1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90" i="11" a="1"/>
  <c r="I95" i="11" a="1"/>
  <c r="I100" i="11" a="1"/>
  <c r="V86" i="11" a="1"/>
  <c r="I94" i="11" a="1"/>
  <c r="I98" i="11" a="1"/>
  <c r="V96" i="11" a="1"/>
  <c r="V92" i="11" a="1"/>
  <c r="V91" i="11" a="1"/>
  <c r="I96" i="11" a="1"/>
  <c r="V88" i="11" a="1"/>
  <c r="I101" i="11" a="1"/>
  <c r="V95" i="11" a="1"/>
  <c r="I97" i="11" a="1"/>
  <c r="V89" i="11" a="1"/>
  <c r="V87" i="11" a="1"/>
  <c r="V94" i="11" a="1"/>
  <c r="V93" i="11" a="1"/>
  <c r="V97" i="11" a="1"/>
  <c r="I99" i="11" a="1"/>
  <c r="I101" i="11" l="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AJ3" i="1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2" i="11" a="1"/>
  <c r="I105" i="11" a="1"/>
  <c r="I103" i="11" a="1"/>
  <c r="I104" i="11" a="1"/>
  <c r="I90" i="11" a="1"/>
  <c r="I93" i="11" a="1"/>
  <c r="I91" i="11" a="1"/>
  <c r="I92" i="11" a="1"/>
  <c r="I104" i="11" l="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Y92" i="11" s="1"/>
  <c r="X92" i="11" s="1"/>
  <c r="Z92" i="11" s="1"/>
  <c r="Y93" i="11" s="1"/>
  <c r="X93" i="11" s="1"/>
  <c r="Z93" i="11" s="1"/>
  <c r="H97" i="11" s="1"/>
  <c r="J97" i="11" s="1"/>
  <c r="W91" i="11"/>
  <c r="Y91" i="11" s="1"/>
  <c r="X91" i="11" s="1"/>
  <c r="Z91" i="11" s="1"/>
  <c r="H95" i="11" s="1"/>
  <c r="J95" i="11" s="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H48" i="11" l="1"/>
  <c r="J90" i="11"/>
  <c r="Y87" i="11"/>
  <c r="X87" i="11" s="1"/>
  <c r="Z87" i="11" s="1"/>
  <c r="H91" i="11" s="1"/>
  <c r="Y95" i="11"/>
  <c r="X95" i="11" s="1"/>
  <c r="Z95" i="11" s="1"/>
  <c r="H96" i="11"/>
  <c r="J96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6" i="11" l="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49" i="11" l="1"/>
  <c r="J93" i="11"/>
  <c r="H92" i="11"/>
  <c r="H50" i="11" s="1"/>
  <c r="H68" i="11" s="1"/>
  <c r="Y97" i="11"/>
  <c r="X97" i="11" s="1"/>
  <c r="Z97" i="11" s="1"/>
  <c r="H101" i="11" s="1"/>
  <c r="J101" i="11" s="1"/>
  <c r="H100" i="11"/>
  <c r="J100" i="11" s="1"/>
  <c r="Y53" i="11"/>
  <c r="I50" i="11" l="1"/>
  <c r="H67" i="11"/>
  <c r="I49" i="11"/>
  <c r="H51" i="11"/>
  <c r="I51" i="11" s="1"/>
  <c r="J92" i="11"/>
  <c r="H79" i="11"/>
  <c r="I68" i="11"/>
  <c r="H73" i="11"/>
  <c r="I73" i="11" s="1"/>
  <c r="U10" i="11"/>
  <c r="H69" i="11" l="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5" i="11"/>
  <c r="J29" i="11"/>
  <c r="J23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<sst xmlns="http://schemas.openxmlformats.org/spreadsheetml/2006/main" count="446" uniqueCount="126">
  <si>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</si>
  <si>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</si>
  <si>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</si>
  <si>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</si>
  <si>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</si>
  <si>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</si>
  <si>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</si>
  <si>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</si>
  <si>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</si>
  <si>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</si>
  <si>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</si>
  <si>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</si>
  <si>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</si>
  <si>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</si>
  <si>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</si>
  <si>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</si>
  <si>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</si>
  <si>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</si>
  <si>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</si>
  <si>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</si>
  <si>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</si>
  <si>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</si>
  <si>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</si>
  <si>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</si>
  <si>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</si>
  <si>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</si>
  <si>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</si>
  <si>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</si>
  <si>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</si>
  <si>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</si>
  <si>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</si>
  <si>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</si>
  <si>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</si>
  <si>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</si>
  <si>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</si>
  <si>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</si>
  <si>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</si>
  <si>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</si>
  <si>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</si>
  <si>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</si>
  <si>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</si>
  <si>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</si>
  <si>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</si>
  <si>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</si>
  <si>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</si>
  <si>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</si>
  <si>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</si>
  <si>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</si>
  <si>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</si>
  <si>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</si>
  <si>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</si>
  <si>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</si>
  <si>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</si>
  <si>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</si>
  <si>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</si>
  <si>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</si>
  <si>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</si>
  <si>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</si>
  <si>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</si>
  <si>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</si>
  <si>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</si>
  <si>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</si>
  <si>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</si>
  <si>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</si>
  <si>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</si>
  <si>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</si>
  <si>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</si>
  <si>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</si>
  <si>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</si>
  <si>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</si>
  <si>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</si>
  <si>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</si>
  <si>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</si>
  <si>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</si>
  <si>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</si>
  <si>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</si>
  <si>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</si>
  <si>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</si>
  <si>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</si>
  <si>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</si>
  <si>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</si>
  <si>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</si>
  <si>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</si>
  <si>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</si>
  <si>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</si>
  <si>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</si>
  <si>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</si>
  <si>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</si>
  <si>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</si>
  <si>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</si>
  <si>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</si>
  <si>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</si>
  <si>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</si>
  <si>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</si>
  <si>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</si>
  <si>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</si>
  <si>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</si>
  <si>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</si>
  <si>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</si>
  <si>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</si>
  <si>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</si>
  <si>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</si>
  <si>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</si>
  <si>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</si>
  <si>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</si>
  <si>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</si>
  <si>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</si>
  <si>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</si>
  <si>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</si>
  <si>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</si>
  <si>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</si>
  <si>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</si>
  <si>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</si>
  <si>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</si>
  <si>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</si>
  <si>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</si>
  <si>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</si>
  <si>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</si>
  <si>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</si>
  <si>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</si>
  <si>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801</t>
  </si>
  <si>
    <t>803</t>
  </si>
  <si>
    <t>200000001500000001</t>
  </si>
  <si>
    <t>200000001500000003</t>
  </si>
  <si>
    <t>170000000000001000</t>
  </si>
  <si>
    <t>180000000000001000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</si>
</sst>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6" dataDxfId="25">
  <autoFilter ref="C1:Q19" xr:uid="{3814BBFA-A2E3-4A77-AAB1-6B1FF8D878B1}"/>
  <tableColumns count="15">
    <tableColumn id="1" xr3:uid="{2B69152A-55A7-4D2B-873F-7F3FB6F402A7}" name="mp id" dataDxfId="24"/>
    <tableColumn id="2" xr3:uid="{DA52C48F-158B-4538-B6A3-FC8044FE7DD3}" name="type" dataDxfId="23"/>
    <tableColumn id="3" xr3:uid="{EF0BDE38-1365-4FBC-9631-C5B606CA358B}" name="settlement_method" dataDxfId="22"/>
    <tableColumn id="4" xr3:uid="{B562A6FB-BEDA-4307-A449-0F2082B19BCA}" name="Quarter1" dataDxfId="21"/>
    <tableColumn id="5" xr3:uid="{6DA11D4D-F616-4050-A443-FB1A76B379F3}" name="Quarter2" dataDxfId="20"/>
    <tableColumn id="13" xr3:uid="{E2415720-F246-4A24-8E0D-1B0204263A5A}" name="Quarter3" dataDxfId="19"/>
    <tableColumn id="14" xr3:uid="{0EC1FA3B-BAAC-4F35-AAF5-67E6FD19CA93}" name="Quarter4" dataDxfId="18"/>
    <tableColumn id="15" xr3:uid="{5C23752B-DBE4-4FE9-BFE7-AC41B91886E5}" name="TotalHour" dataDxfId="17">
      <calculatedColumnFormula>IF(C2="","",SUM(F2:I2))</calculatedColumnFormula>
    </tableColumn>
    <tableColumn id="6" xr3:uid="{CD5BB13E-3854-4BA0-A8C2-7EB0351AE2FA}" name="resolution" dataDxfId="16"/>
    <tableColumn id="7" xr3:uid="{900BB657-25A0-4ECA-8FE6-633F1CAE8BD7}" name="es_id" dataDxfId="15"/>
    <tableColumn id="8" xr3:uid="{39625D12-7EE0-4C8F-8893-3E5902A7D039}" name="brp_id" dataDxfId="14"/>
    <tableColumn id="9" xr3:uid="{4035FFB8-60AE-4E2D-9CA8-C736A1B70CC6}" name="note" dataDxfId="13"/>
    <tableColumn id="10" xr3:uid="{F90F79EC-44B2-4BC6-8C23-82D64320CBD5}" name="ga_id" dataDxfId="12"/>
    <tableColumn id="11" xr3:uid="{CD53BB86-08E7-49A0-BC6E-CFD857B5FCB7}" name="from_ga" dataDxfId="11"/>
    <tableColumn id="12" xr3:uid="{75786D4A-9554-4C5E-B036-485331D1BE7F}" name="to_ga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68" zoomScaleNormal="100" workbookViewId="0">
      <selection activeCell="K2" sqref="K2:Q16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9.5703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8.57031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2.4257812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30" t="s">
        <v>81</v>
      </c>
      <c r="AI1" s="30"/>
      <c r="AJ1" s="24"/>
    </row>
    <row r="2" spans="1:92" ht="21" x14ac:dyDescent="0.35">
      <c r="A2" s="18" t="s">
        <v>25</v>
      </c>
      <c r="B2" s="17" t="s">
        <v>108</v>
      </c>
      <c r="C2" s="10" t="s">
        <v>122</v>
      </c>
      <c r="D2" s="10" t="s">
        <v>95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98</v>
      </c>
      <c r="L2" s="10"/>
      <c r="M2" s="10"/>
      <c r="N2" s="10"/>
      <c r="O2" s="10" t="s">
        <v>120</v>
      </c>
      <c r="P2" s="29" t="s">
        <v>120</v>
      </c>
      <c r="Q2" s="29" t="s">
        <v>92</v>
      </c>
      <c r="R2" s="24"/>
      <c r="S2" s="7" t="s">
        <v>34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/>
      <c r="AI2" s="24"/>
      <c r="AJ2" s="27"/>
      <c r="AK2" s="2"/>
      <c r="AL2" s="2"/>
    </row>
    <row r="3" spans="1:92" x14ac:dyDescent="0.25">
      <c r="C3" s="10" t="s">
        <v>109</v>
      </c>
      <c r="D3" s="10" t="s">
        <v>95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89</v>
      </c>
      <c r="L3" s="10"/>
      <c r="M3" s="10"/>
      <c r="N3" s="10"/>
      <c r="O3" s="10" t="s">
        <v>117</v>
      </c>
      <c r="P3" s="29" t="s">
        <v>117</v>
      </c>
      <c r="Q3" s="29" t="s">
        <v>92</v>
      </c>
      <c r="R3" s="24"/>
      <c r="S3" s="7" t="s">
        <v>38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7" t="str" cm="1">
        <f t="array" ref="AH3:AH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" t="str" cm="1">
        <f t="array" ref="AI3:AI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TableDay1[to_ga])&lt;&gt;AD2)&lt;&gt;0),""))&lt;&gt;""))</f>
        <v>801</v>
      </c>
      <c r="AJ3" s="27" t="str" cm="1">
        <f t="array" ref="AJ3:AK5">_xlfn._xlws.SORT(AH3:AI5,1)</f>
        <v>801</v>
      </c>
      <c r="AK3" s="1" t="str">
        <v>801</v>
      </c>
    </row>
    <row r="4" spans="1:92" x14ac:dyDescent="0.25">
      <c r="C4" s="10" t="s">
        <v>123</v>
      </c>
      <c r="D4" s="10" t="s">
        <v>95</v>
      </c>
      <c r="E4" s="11"/>
      <c r="F4" s="12">
        <v>5</v>
      </c>
      <c r="G4" s="12"/>
      <c r="H4" s="12"/>
      <c r="I4" s="12"/>
      <c r="J4" s="43">
        <f t="shared" si="0"/>
        <v>5</v>
      </c>
      <c r="K4" s="10" t="s">
        <v>98</v>
      </c>
      <c r="L4" s="10"/>
      <c r="M4" s="10"/>
      <c r="N4" s="10"/>
      <c r="O4" s="10" t="s">
        <v>92</v>
      </c>
      <c r="P4" s="29" t="s">
        <v>92</v>
      </c>
      <c r="Q4" s="29" t="s">
        <v>121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 t="str">
        <v>802</v>
      </c>
      <c r="AJ4" s="24" t="str">
        <v>802</v>
      </c>
      <c r="AK4" s="1" t="str">
        <v>802</v>
      </c>
    </row>
    <row r="5" spans="1:92" x14ac:dyDescent="0.25">
      <c r="C5" s="10" t="s">
        <v>110</v>
      </c>
      <c r="D5" s="10" t="s">
        <v>95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89</v>
      </c>
      <c r="L5" s="10"/>
      <c r="M5" s="10"/>
      <c r="N5" s="10"/>
      <c r="O5" s="10" t="s">
        <v>92</v>
      </c>
      <c r="P5" s="29" t="s">
        <v>92</v>
      </c>
      <c r="Q5" s="29" t="s">
        <v>118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 t="str">
        <v>803</v>
      </c>
      <c r="AJ5" s="24" t="str">
        <v>803</v>
      </c>
      <c r="AK5" s="1" t="str">
        <v>803</v>
      </c>
    </row>
    <row r="6" spans="1:92" x14ac:dyDescent="0.25">
      <c r="C6" s="10" t="s">
        <v>105</v>
      </c>
      <c r="D6" s="10" t="s">
        <v>87</v>
      </c>
      <c r="E6" s="11" t="s">
        <v>100</v>
      </c>
      <c r="F6" s="12">
        <v>5</v>
      </c>
      <c r="G6" s="12"/>
      <c r="H6" s="12"/>
      <c r="I6" s="12"/>
      <c r="J6" s="43">
        <f t="shared" si="0"/>
        <v>5</v>
      </c>
      <c r="K6" s="10" t="s">
        <v>98</v>
      </c>
      <c r="L6" s="10" t="s">
        <v>90</v>
      </c>
      <c r="M6" s="10" t="s">
        <v>91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 t="str">
        <v>804</v>
      </c>
      <c r="AJ6" s="24"/>
    </row>
    <row r="7" spans="1:92" x14ac:dyDescent="0.25">
      <c r="C7" s="10" t="s">
        <v>111</v>
      </c>
      <c r="D7" s="10" t="s">
        <v>87</v>
      </c>
      <c r="E7" s="11" t="s">
        <v>100</v>
      </c>
      <c r="F7" s="12">
        <v>8</v>
      </c>
      <c r="G7" s="12"/>
      <c r="H7" s="41"/>
      <c r="I7" s="41"/>
      <c r="J7" s="43">
        <f t="shared" si="0"/>
        <v>8</v>
      </c>
      <c r="K7" s="10" t="s">
        <v>89</v>
      </c>
      <c r="L7" s="10" t="s">
        <v>119</v>
      </c>
      <c r="M7" s="10" t="s">
        <v>91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112</v>
      </c>
      <c r="D8" s="10" t="s">
        <v>87</v>
      </c>
      <c r="E8" s="11" t="s">
        <v>100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89</v>
      </c>
      <c r="L8" s="10" t="s">
        <v>96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106</v>
      </c>
      <c r="D9" s="10" t="s">
        <v>87</v>
      </c>
      <c r="E9" s="11" t="s">
        <v>88</v>
      </c>
      <c r="F9" s="12">
        <v>10</v>
      </c>
      <c r="G9" s="12"/>
      <c r="H9" s="41"/>
      <c r="I9" s="41"/>
      <c r="J9" s="43">
        <f t="shared" si="0"/>
        <v>10</v>
      </c>
      <c r="K9" s="10" t="s">
        <v>98</v>
      </c>
      <c r="L9" s="10" t="s">
        <v>90</v>
      </c>
      <c r="M9" s="10" t="s">
        <v>91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113</v>
      </c>
      <c r="D10" s="10" t="s">
        <v>87</v>
      </c>
      <c r="E10" s="11" t="s">
        <v>88</v>
      </c>
      <c r="F10" s="12">
        <v>10</v>
      </c>
      <c r="G10" s="12"/>
      <c r="H10" s="41"/>
      <c r="I10" s="41"/>
      <c r="J10" s="43">
        <f t="shared" si="0"/>
        <v>10</v>
      </c>
      <c r="K10" s="10" t="s">
        <v>89</v>
      </c>
      <c r="L10" s="10" t="s">
        <v>119</v>
      </c>
      <c r="M10" s="10" t="s">
        <v>91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114</v>
      </c>
      <c r="D11" s="10" t="s">
        <v>87</v>
      </c>
      <c r="E11" s="11" t="s">
        <v>88</v>
      </c>
      <c r="F11" s="12">
        <v>0.25</v>
      </c>
      <c r="G11" s="12"/>
      <c r="H11" s="41"/>
      <c r="I11" s="41"/>
      <c r="J11" s="43">
        <f t="shared" si="0"/>
        <v>0.25</v>
      </c>
      <c r="K11" s="10" t="s">
        <v>89</v>
      </c>
      <c r="L11" s="10" t="s">
        <v>96</v>
      </c>
      <c r="M11" s="10" t="s">
        <v>99</v>
      </c>
      <c r="N11" s="10"/>
      <c r="O11" s="10" t="s">
        <v>92</v>
      </c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 t="s">
        <v>107</v>
      </c>
      <c r="D12" s="10" t="s">
        <v>94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98</v>
      </c>
      <c r="L12" s="10" t="s">
        <v>90</v>
      </c>
      <c r="M12" s="10" t="s">
        <v>91</v>
      </c>
      <c r="N12" s="10"/>
      <c r="O12" s="10" t="s">
        <v>92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/>
    </row>
    <row r="13" spans="1:92" x14ac:dyDescent="0.25">
      <c r="C13" s="10" t="s">
        <v>115</v>
      </c>
      <c r="D13" s="10" t="s">
        <v>94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89</v>
      </c>
      <c r="L13" s="10" t="s">
        <v>119</v>
      </c>
      <c r="M13" s="10" t="s">
        <v>91</v>
      </c>
      <c r="N13" s="10"/>
      <c r="O13" s="10" t="s">
        <v>92</v>
      </c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 t="s">
        <v>116</v>
      </c>
      <c r="D14" s="10" t="s">
        <v>94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89</v>
      </c>
      <c r="L14" s="10" t="s">
        <v>96</v>
      </c>
      <c r="M14" s="10" t="s">
        <v>99</v>
      </c>
      <c r="N14" s="10"/>
      <c r="O14" s="10" t="s">
        <v>92</v>
      </c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 t="s">
        <v>124</v>
      </c>
      <c r="D15" s="10" t="s">
        <v>87</v>
      </c>
      <c r="E15" s="11" t="s">
        <v>88</v>
      </c>
      <c r="F15" s="12"/>
      <c r="G15" s="12"/>
      <c r="H15" s="41"/>
      <c r="I15" s="41"/>
      <c r="J15" s="43">
        <f t="shared" si="0"/>
        <v>0</v>
      </c>
      <c r="K15" s="10" t="s">
        <v>98</v>
      </c>
      <c r="L15" s="10" t="s">
        <v>90</v>
      </c>
      <c r="M15" s="10" t="s">
        <v>91</v>
      </c>
      <c r="N15" s="10" t="s">
        <v>93</v>
      </c>
      <c r="O15" s="10" t="s">
        <v>92</v>
      </c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 t="s">
        <v>125</v>
      </c>
      <c r="D16" s="10" t="s">
        <v>94</v>
      </c>
      <c r="E16" s="11" t="s">
        <v>88</v>
      </c>
      <c r="F16" s="12"/>
      <c r="G16" s="12"/>
      <c r="H16" s="41"/>
      <c r="I16" s="41"/>
      <c r="J16" s="43">
        <f t="shared" si="0"/>
        <v>0</v>
      </c>
      <c r="K16" s="10" t="s">
        <v>98</v>
      </c>
      <c r="L16" s="10" t="s">
        <v>96</v>
      </c>
      <c r="M16" s="10" t="s">
        <v>99</v>
      </c>
      <c r="N16" s="10" t="s">
        <v>97</v>
      </c>
      <c r="O16" s="10" t="s">
        <v>92</v>
      </c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74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1.738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1.7380000000000009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1.736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1.7359999999999998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1.738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1.7380000000000009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72</v>
      </c>
      <c r="E30" s="31" t="str">
        <f t="shared" si="6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7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73</v>
      </c>
      <c r="E31" s="31" t="str">
        <f t="shared" si="6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7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74</v>
      </c>
      <c r="E32" s="31" t="str">
        <f t="shared" si="6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7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75</v>
      </c>
      <c r="E33" s="31" t="str">
        <f t="shared" si="6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7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47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2.5625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7" t="s">
        <v>33</v>
      </c>
      <c r="F46" s="47"/>
      <c r="G46" s="47"/>
      <c r="H46" s="47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47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10.001000000000001</v>
      </c>
      <c r="I48" s="27" t="str">
        <f ca="1">SUBSTITUTE(ROUND(H48,3),",",".")</f>
        <v>10.001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2.2017500000000001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5.0010000000000003</v>
      </c>
      <c r="I49" s="27" t="str">
        <f t="shared" ref="I49:I51" ca="1" si="14">SUBSTITUTE(ROUND(H49,3),",",".")</f>
        <v>5.001</v>
      </c>
      <c r="J49" s="2"/>
      <c r="R49" s="24"/>
      <c r="S49" s="24"/>
      <c r="T49" s="24"/>
      <c r="U49" s="15" t="s">
        <v>56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5</v>
      </c>
      <c r="I50" s="27" t="str">
        <f t="shared" ca="1" si="14"/>
        <v>5</v>
      </c>
      <c r="J50" s="2"/>
      <c r="R50" s="24"/>
      <c r="S50" s="24"/>
      <c r="T50" s="24"/>
      <c r="U50" s="15" t="s">
        <v>57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5.0010000000000003</v>
      </c>
      <c r="I51" s="27" t="str">
        <f t="shared" ca="1" si="14"/>
        <v>5.001</v>
      </c>
      <c r="J51" s="2"/>
      <c r="R51" s="24"/>
      <c r="S51" s="24"/>
      <c r="T51" s="24"/>
      <c r="U51" s="15" t="s">
        <v>58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51" t="s">
        <v>35</v>
      </c>
      <c r="F52" s="52"/>
      <c r="G52" s="52"/>
      <c r="H52" s="53"/>
      <c r="R52" s="24"/>
      <c r="S52" s="24"/>
      <c r="T52" s="24"/>
      <c r="U52" s="15" t="s">
        <v>59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47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2.5619999999999998</v>
      </c>
      <c r="I55" s="27" t="str">
        <f t="shared" ref="I55:I57" si="16">SUBSTITUTE(ROUND(H55,3),",",".")</f>
        <v>2.562</v>
      </c>
      <c r="R55" s="44"/>
      <c r="S55" s="24"/>
      <c r="T55" s="24"/>
      <c r="U55" s="15" t="s">
        <v>60</v>
      </c>
      <c r="V55" s="19">
        <f>V$54</f>
        <v>5.00075</v>
      </c>
      <c r="W55" s="19">
        <f>V55</f>
        <v>5.00075</v>
      </c>
      <c r="X55" s="19"/>
      <c r="Y55" s="23">
        <f>ROUND(W55,3)</f>
        <v>5.0010000000000003</v>
      </c>
      <c r="Z55" s="23">
        <f>ROUND(V55,3)</f>
        <v>5.0010000000000003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2.5630000000000002</v>
      </c>
      <c r="I56" s="27" t="str">
        <f t="shared" si="16"/>
        <v>2.563</v>
      </c>
      <c r="R56" s="24"/>
      <c r="S56" s="24"/>
      <c r="T56" s="24"/>
      <c r="U56" s="15" t="s">
        <v>61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 t="shared" ref="Y56:Y58" si="17">ROUND(W56,3)</f>
        <v>5.0010000000000003</v>
      </c>
      <c r="Z56" s="23">
        <f>ROUND(V56,3)</f>
        <v>5.0010000000000003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2.5619999999999998</v>
      </c>
      <c r="I57" s="27" t="str">
        <f t="shared" si="16"/>
        <v>2.562</v>
      </c>
      <c r="R57" s="24"/>
      <c r="S57" s="24"/>
      <c r="T57" s="24"/>
      <c r="U57" s="15" t="s">
        <v>62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 t="shared" si="17"/>
        <v>5</v>
      </c>
      <c r="Z57" s="23">
        <f>ROUND(V57,3)</f>
        <v>5.0010000000000003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51" t="s">
        <v>36</v>
      </c>
      <c r="F58" s="52"/>
      <c r="G58" s="52"/>
      <c r="H58" s="53"/>
      <c r="R58" s="24"/>
      <c r="S58" s="24"/>
      <c r="T58" s="24"/>
      <c r="U58" s="15" t="s">
        <v>63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 t="shared" si="17"/>
        <v>5.0010000000000003</v>
      </c>
      <c r="Z58" s="23">
        <f>ROUND(V58,3)</f>
        <v>5.0010000000000003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47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0.27925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1.5009999999999999</v>
      </c>
      <c r="I61" s="27" t="str">
        <f t="shared" ref="I61:I63" si="19">SUBSTITUTE(ROUND(H61,3),",",".")</f>
        <v>1.501</v>
      </c>
      <c r="R61" s="24"/>
      <c r="S61" s="24"/>
      <c r="T61" s="24"/>
      <c r="U61" s="15" t="s">
        <v>64</v>
      </c>
      <c r="V61" s="19">
        <f>V$60</f>
        <v>0.27925</v>
      </c>
      <c r="W61" s="19">
        <f>V61</f>
        <v>0.27925</v>
      </c>
      <c r="X61" s="19"/>
      <c r="Y61" s="23">
        <f>ROUND(W61,3)</f>
        <v>0.27900000000000003</v>
      </c>
      <c r="Z61" s="23">
        <f>ROUND(V61,3)</f>
        <v>0.27900000000000003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1.5</v>
      </c>
      <c r="I62" s="27" t="str">
        <f t="shared" si="19"/>
        <v>1.5</v>
      </c>
      <c r="R62" s="24"/>
      <c r="S62" s="24"/>
      <c r="T62" s="24"/>
      <c r="U62" s="15" t="s">
        <v>65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 t="shared" ref="Y62:Y64" si="20">ROUND(W62,3)</f>
        <v>0.28000000000000003</v>
      </c>
      <c r="Z62" s="23">
        <f>ROUND(V62,3)</f>
        <v>0.27900000000000003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1.5009999999999999</v>
      </c>
      <c r="I63" s="27" t="str">
        <f t="shared" si="19"/>
        <v>1.501</v>
      </c>
      <c r="R63" s="24"/>
      <c r="S63" s="24"/>
      <c r="T63" s="24"/>
      <c r="U63" s="15" t="s">
        <v>66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 t="shared" si="20"/>
        <v>0.27900000000000003</v>
      </c>
      <c r="Z63" s="23">
        <f>ROUND(V63,3)</f>
        <v>0.27900000000000003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51" t="s">
        <v>37</v>
      </c>
      <c r="F64" s="52"/>
      <c r="G64" s="52"/>
      <c r="H64" s="53"/>
      <c r="R64" s="24"/>
      <c r="S64" s="24"/>
      <c r="T64" s="24"/>
      <c r="U64" s="15" t="s">
        <v>67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 t="shared" si="20"/>
        <v>0.27900000000000003</v>
      </c>
      <c r="Z64" s="23">
        <f>ROUND(V64,3)</f>
        <v>0.27900000000000003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47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-2.2629999999999981</v>
      </c>
      <c r="I66" s="27" t="str">
        <f ca="1">SUBSTITUTE(ROUND(H66,3),",",".")</f>
        <v>-2.263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1.7380000000000009</v>
      </c>
      <c r="I67" s="27" t="str">
        <f t="shared" ref="I67:I69" ca="1" si="22">SUBSTITUTE(ROUND(H67,3),",",".")</f>
        <v>1.738</v>
      </c>
      <c r="R67" s="24"/>
      <c r="S67" s="24"/>
      <c r="T67" s="24"/>
      <c r="U67" s="15" t="s">
        <v>68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1.7359999999999998</v>
      </c>
      <c r="I68" s="27" t="str">
        <f t="shared" ca="1" si="22"/>
        <v>1.736</v>
      </c>
      <c r="R68" s="24"/>
      <c r="S68" s="24"/>
      <c r="T68" s="24"/>
      <c r="U68" s="15" t="s">
        <v>69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1.7380000000000009</v>
      </c>
      <c r="I69" s="27" t="str">
        <f t="shared" ca="1" si="22"/>
        <v>1.738</v>
      </c>
      <c r="J69" s="2"/>
      <c r="R69" s="24"/>
      <c r="S69" s="24"/>
      <c r="T69" s="24"/>
      <c r="U69" s="15" t="s">
        <v>70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51" t="s">
        <v>39</v>
      </c>
      <c r="F70" s="52"/>
      <c r="G70" s="52"/>
      <c r="H70" s="53"/>
      <c r="R70" s="24"/>
      <c r="S70" s="24"/>
      <c r="T70" s="27"/>
      <c r="U70" s="15" t="s">
        <v>71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1.7380000000000009</v>
      </c>
      <c r="I72" s="27" t="str">
        <f ca="1">SUBSTITUTE(ROUND(H72,3),",",".")</f>
        <v>1.738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1.7359999999999998</v>
      </c>
      <c r="I73" s="27" t="str">
        <f t="shared" ref="I73:I75" ca="1" si="24">SUBSTITUTE(ROUND(H73,3),",",".")</f>
        <v>1.736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1.7380000000000009</v>
      </c>
      <c r="I74" s="27" t="str">
        <f t="shared" ca="1" si="24"/>
        <v>1.738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51" t="s">
        <v>40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2.2629999999999981</v>
      </c>
      <c r="I81" s="27" t="str">
        <f t="shared" ca="1" si="26"/>
        <v>2.263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51" t="s">
        <v>77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4" t="s">
        <v>82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6.5020000000000007</v>
      </c>
      <c r="I85" s="27" t="str">
        <f t="shared" ref="I85:I87" ca="1" si="28">SUBSTITUTE(ROUND(H85,3),",",".")</f>
        <v>6.502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6.5</v>
      </c>
      <c r="I86" s="27" t="str">
        <f t="shared" ca="1" si="28"/>
        <v>6.5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10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6.5020000000000007</v>
      </c>
      <c r="I87" s="27" t="str">
        <f t="shared" ca="1" si="28"/>
        <v>6.502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51" t="s">
        <v>78</v>
      </c>
      <c r="F88" s="52"/>
      <c r="G88" s="52"/>
      <c r="H88" s="52"/>
      <c r="I88" s="53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10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10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5.00075</v>
      </c>
      <c r="X90" s="16">
        <f>W90</f>
        <v>5.00075</v>
      </c>
      <c r="Y90" s="16"/>
      <c r="Z90" s="16">
        <f t="shared" si="2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801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801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72</v>
      </c>
      <c r="E94" s="31" t="str">
        <f t="shared" si="30"/>
        <v>800</v>
      </c>
      <c r="F94" s="31" t="str">
        <f t="shared" si="31"/>
        <v>null</v>
      </c>
      <c r="G94" s="31" t="str">
        <f t="shared" si="32"/>
        <v>null</v>
      </c>
      <c r="H94" s="32">
        <f t="shared" ca="1" si="33"/>
        <v>5.0010000000000003</v>
      </c>
      <c r="I94" s="32" t="str" cm="1">
        <f t="array" aca="1" ref="I94" ca="1">IF(E94="","",INDIRECT("AJ"&amp;ROUND((ROW()-80)*0.25,0)))</f>
        <v>802</v>
      </c>
      <c r="J94" s="27" t="str">
        <f t="shared" ca="1" si="34"/>
        <v>5.001</v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-5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73</v>
      </c>
      <c r="E95" s="31" t="str">
        <f t="shared" si="30"/>
        <v>800</v>
      </c>
      <c r="F95" s="31" t="str">
        <f t="shared" si="31"/>
        <v>null</v>
      </c>
      <c r="G95" s="31" t="str">
        <f t="shared" si="32"/>
        <v>null</v>
      </c>
      <c r="H95" s="32">
        <f t="shared" ca="1" si="33"/>
        <v>5.0010000000000003</v>
      </c>
      <c r="I95" s="32" t="str" cm="1">
        <f t="array" aca="1" ref="I95" ca="1">IF(E95="","",INDIRECT("AJ"&amp;ROUND((ROW()-80)*0.25,0)))</f>
        <v>802</v>
      </c>
      <c r="J95" s="27" t="str">
        <f t="shared" ca="1" si="34"/>
        <v>5.001</v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74</v>
      </c>
      <c r="E96" s="31" t="str">
        <f t="shared" si="30"/>
        <v>800</v>
      </c>
      <c r="F96" s="31" t="str">
        <f t="shared" si="31"/>
        <v>null</v>
      </c>
      <c r="G96" s="31" t="str">
        <f t="shared" si="32"/>
        <v>null</v>
      </c>
      <c r="H96" s="32">
        <f t="shared" ca="1" si="33"/>
        <v>5</v>
      </c>
      <c r="I96" s="32" t="str" cm="1">
        <f t="array" aca="1" ref="I96" ca="1">IF(E96="","",INDIRECT("AJ"&amp;ROUND((ROW()-80)*0.25,0)))</f>
        <v>802</v>
      </c>
      <c r="J96" s="27" t="str">
        <f t="shared" ca="1" si="34"/>
        <v>5</v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75</v>
      </c>
      <c r="E97" s="31" t="str">
        <f t="shared" si="30"/>
        <v>800</v>
      </c>
      <c r="F97" s="31" t="str">
        <f t="shared" si="31"/>
        <v>null</v>
      </c>
      <c r="G97" s="31" t="str">
        <f t="shared" si="32"/>
        <v>null</v>
      </c>
      <c r="H97" s="32">
        <f t="shared" ca="1" si="33"/>
        <v>5.0010000000000003</v>
      </c>
      <c r="I97" s="32" t="str" cm="1">
        <f t="array" aca="1" ref="I97" ca="1">IF(E97="","",INDIRECT("AJ"&amp;ROUND((ROW()-80)*0.25,0)))</f>
        <v>802</v>
      </c>
      <c r="J97" s="27" t="str">
        <f t="shared" ca="1" si="34"/>
        <v>5.001</v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72</v>
      </c>
      <c r="E98" s="31" t="str">
        <f t="shared" si="30"/>
        <v>800</v>
      </c>
      <c r="F98" s="31" t="str">
        <f t="shared" si="31"/>
        <v>null</v>
      </c>
      <c r="G98" s="31" t="str">
        <f t="shared" si="32"/>
        <v>null</v>
      </c>
      <c r="H98" s="32">
        <f t="shared" ca="1" si="33"/>
        <v>-5</v>
      </c>
      <c r="I98" s="32" t="str" cm="1">
        <f t="array" aca="1" ref="I98" ca="1">IF(E98="","",INDIRECT("AJ"&amp;ROUND((ROW()-80)*0.25,0)))</f>
        <v>803</v>
      </c>
      <c r="J98" s="27" t="str">
        <f t="shared" ca="1" si="34"/>
        <v>-5</v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73</v>
      </c>
      <c r="E99" s="31" t="str">
        <f t="shared" si="30"/>
        <v>800</v>
      </c>
      <c r="F99" s="31" t="str">
        <f t="shared" si="31"/>
        <v>null</v>
      </c>
      <c r="G99" s="31" t="str">
        <f t="shared" si="32"/>
        <v>null</v>
      </c>
      <c r="H99" s="32">
        <f t="shared" ca="1" si="33"/>
        <v>0</v>
      </c>
      <c r="I99" s="32" t="str" cm="1">
        <f t="array" aca="1" ref="I99" ca="1">IF(E99="","",INDIRECT("AJ"&amp;ROUND((ROW()-80)*0.25,0)))</f>
        <v>803</v>
      </c>
      <c r="J99" s="27" t="str">
        <f t="shared" ca="1" si="34"/>
        <v>0</v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74</v>
      </c>
      <c r="E100" s="31" t="str">
        <f t="shared" si="30"/>
        <v>800</v>
      </c>
      <c r="F100" s="31" t="str">
        <f t="shared" si="31"/>
        <v>null</v>
      </c>
      <c r="G100" s="31" t="str">
        <f t="shared" si="32"/>
        <v>null</v>
      </c>
      <c r="H100" s="32">
        <f t="shared" ca="1" si="33"/>
        <v>0</v>
      </c>
      <c r="I100" s="32" t="str" cm="1">
        <f t="array" aca="1" ref="I100" ca="1">IF(E100="","",INDIRECT("AJ"&amp;ROUND((ROW()-80)*0.25,0)))</f>
        <v>803</v>
      </c>
      <c r="J100" s="27" t="str">
        <f t="shared" ca="1" si="34"/>
        <v>0</v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75</v>
      </c>
      <c r="E101" s="31" t="str">
        <f t="shared" si="30"/>
        <v>800</v>
      </c>
      <c r="F101" s="31" t="str">
        <f t="shared" si="31"/>
        <v>null</v>
      </c>
      <c r="G101" s="31" t="str">
        <f t="shared" si="32"/>
        <v>null</v>
      </c>
      <c r="H101" s="32">
        <f t="shared" ca="1" si="33"/>
        <v>0</v>
      </c>
      <c r="I101" s="32" t="str" cm="1">
        <f t="array" aca="1" ref="I101" ca="1">IF(E101="","",INDIRECT("AJ"&amp;ROUND((ROW()-80)*0.25,0)))</f>
        <v>803</v>
      </c>
      <c r="J101" s="27" t="str">
        <f t="shared" ca="1" si="34"/>
        <v>0</v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72</v>
      </c>
      <c r="E102" s="31" t="str">
        <f t="shared" si="30"/>
        <v>800</v>
      </c>
      <c r="F102" s="31" t="str">
        <f t="shared" si="31"/>
        <v>null</v>
      </c>
      <c r="G102" s="31" t="str">
        <f t="shared" si="32"/>
        <v>null</v>
      </c>
      <c r="H102" s="32">
        <f t="shared" ca="1" si="33"/>
        <v>0</v>
      </c>
      <c r="I102" s="32" cm="1">
        <f t="array" aca="1" ref="I102" ca="1">IF(E102="","",INDIRECT("AJ"&amp;ROUND((ROW()-80)*0.25,0)))</f>
        <v>0</v>
      </c>
      <c r="J102" s="27" t="str">
        <f t="shared" ca="1" si="34"/>
        <v>0</v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73</v>
      </c>
      <c r="E103" s="31" t="str">
        <f t="shared" si="30"/>
        <v>800</v>
      </c>
      <c r="F103" s="31" t="str">
        <f t="shared" si="31"/>
        <v>null</v>
      </c>
      <c r="G103" s="31" t="str">
        <f t="shared" si="32"/>
        <v>null</v>
      </c>
      <c r="H103" s="32">
        <f t="shared" ca="1" si="33"/>
        <v>0</v>
      </c>
      <c r="I103" s="32" cm="1">
        <f t="array" aca="1" ref="I103" ca="1">IF(E103="","",INDIRECT("AJ"&amp;ROUND((ROW()-80)*0.25,0)))</f>
        <v>0</v>
      </c>
      <c r="J103" s="27" t="str">
        <f t="shared" ca="1" si="34"/>
        <v>0</v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74</v>
      </c>
      <c r="E104" s="31" t="str">
        <f t="shared" si="30"/>
        <v>800</v>
      </c>
      <c r="F104" s="31" t="str">
        <f t="shared" si="31"/>
        <v>null</v>
      </c>
      <c r="G104" s="31" t="str">
        <f t="shared" si="32"/>
        <v>null</v>
      </c>
      <c r="H104" s="32">
        <f t="shared" ca="1" si="33"/>
        <v>0</v>
      </c>
      <c r="I104" s="32" cm="1">
        <f t="array" aca="1" ref="I104" ca="1">IF(E104="","",INDIRECT("AJ"&amp;ROUND((ROW()-80)*0.25,0)))</f>
        <v>0</v>
      </c>
      <c r="J104" s="27" t="str">
        <f t="shared" ca="1" si="34"/>
        <v>0</v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75</v>
      </c>
      <c r="E105" s="31" t="str">
        <f t="shared" si="30"/>
        <v>800</v>
      </c>
      <c r="F105" s="31" t="str">
        <f t="shared" si="31"/>
        <v>null</v>
      </c>
      <c r="G105" s="31" t="str">
        <f t="shared" si="32"/>
        <v>null</v>
      </c>
      <c r="H105" s="32">
        <f t="shared" ca="1" si="33"/>
        <v>0</v>
      </c>
      <c r="I105" s="32" cm="1">
        <f t="array" aca="1" ref="I105" ca="1">IF(E105="","",INDIRECT("AJ"&amp;ROUND((ROW()-80)*0.25,0)))</f>
        <v>0</v>
      </c>
      <c r="J105" s="27" t="str">
        <f t="shared" ca="1" si="34"/>
        <v>0</v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9" priority="1">
      <formula>OR($N2="glmp",$N2="skmp")</formula>
    </cfRule>
  </conditionalFormatting>
  <conditionalFormatting sqref="G2:I19">
    <cfRule type="expression" dxfId="8" priority="2">
      <formula>$K2="PT1H"</formula>
    </cfRule>
  </conditionalFormatting>
  <conditionalFormatting sqref="V35 Y35">
    <cfRule type="expression" dxfId="7" priority="10">
      <formula>$V$35=$Y$35</formula>
    </cfRule>
  </conditionalFormatting>
  <conditionalFormatting sqref="V41 Y41">
    <cfRule type="expression" dxfId="6" priority="9">
      <formula>$V$41=$Y$41</formula>
    </cfRule>
  </conditionalFormatting>
  <conditionalFormatting sqref="V47 Y47">
    <cfRule type="expression" dxfId="5" priority="8">
      <formula>$V$47=$Y$47</formula>
    </cfRule>
  </conditionalFormatting>
  <conditionalFormatting sqref="V53 Y53">
    <cfRule type="expression" dxfId="4" priority="7">
      <formula>$V$53=$Y$53</formula>
    </cfRule>
  </conditionalFormatting>
  <conditionalFormatting sqref="V59 Y59">
    <cfRule type="expression" dxfId="3" priority="6">
      <formula>$V$59=$Y$59</formula>
    </cfRule>
  </conditionalFormatting>
  <conditionalFormatting sqref="V65 Y65">
    <cfRule type="expression" dxfId="2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2024-06-12T13:09:07Z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