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BESP\"/>
    </mc:Choice>
  </mc:AlternateContent>
  <bookViews>
    <workbookView xWindow="120" yWindow="120" windowWidth="25875" windowHeight="13365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-passengers" sheetId="3" r:id="rId6"/>
    <sheet name="BESP-freight" sheetId="4" r:id="rId7"/>
  </sheet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F66" i="6" s="1"/>
  <c r="AE50" i="6"/>
  <c r="AD50" i="6"/>
  <c r="AC50" i="6"/>
  <c r="AB50" i="6"/>
  <c r="AA50" i="6"/>
  <c r="Z50" i="6"/>
  <c r="Y50" i="6"/>
  <c r="X50" i="6"/>
  <c r="X66" i="6" s="1"/>
  <c r="W50" i="6"/>
  <c r="V50" i="6"/>
  <c r="U50" i="6"/>
  <c r="T50" i="6"/>
  <c r="S50" i="6"/>
  <c r="R50" i="6"/>
  <c r="Q50" i="6"/>
  <c r="P50" i="6"/>
  <c r="P66" i="6" s="1"/>
  <c r="O50" i="6"/>
  <c r="N50" i="6"/>
  <c r="M50" i="6"/>
  <c r="L50" i="6"/>
  <c r="K50" i="6"/>
  <c r="J50" i="6"/>
  <c r="I50" i="6"/>
  <c r="H50" i="6"/>
  <c r="H66" i="6" s="1"/>
  <c r="G50" i="6"/>
  <c r="F50" i="6"/>
  <c r="E50" i="6"/>
  <c r="D50" i="6"/>
  <c r="C50" i="6"/>
  <c r="B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C17" i="6"/>
  <c r="D17" i="6" s="1"/>
  <c r="B17" i="6"/>
  <c r="C16" i="6"/>
  <c r="B16" i="6"/>
  <c r="B15" i="6"/>
  <c r="C15" i="6" s="1"/>
  <c r="D15" i="6" s="1"/>
  <c r="C85" i="6" s="1"/>
  <c r="D14" i="6"/>
  <c r="C84" i="6" s="1"/>
  <c r="B14" i="6"/>
  <c r="C14" i="6" s="1"/>
  <c r="B13" i="6"/>
  <c r="C13" i="6" s="1"/>
  <c r="D13" i="6" s="1"/>
  <c r="B12" i="6"/>
  <c r="C12" i="6" s="1"/>
  <c r="D12" i="6" s="1"/>
  <c r="D11" i="6"/>
  <c r="C11" i="6"/>
  <c r="B11" i="6"/>
  <c r="B10" i="6"/>
  <c r="C10" i="6" s="1"/>
  <c r="D10" i="6" s="1"/>
  <c r="C9" i="6"/>
  <c r="D9" i="6" s="1"/>
  <c r="B9" i="6"/>
  <c r="B8" i="6"/>
  <c r="C8" i="6" s="1"/>
  <c r="B7" i="6"/>
  <c r="C7" i="6" s="1"/>
  <c r="D7" i="6" s="1"/>
  <c r="D6" i="6"/>
  <c r="C76" i="6" s="1"/>
  <c r="B6" i="6"/>
  <c r="C6" i="6" s="1"/>
  <c r="B5" i="6"/>
  <c r="C5" i="6" s="1"/>
  <c r="D5" i="6" s="1"/>
  <c r="B4" i="6"/>
  <c r="C4" i="6" s="1"/>
  <c r="D4" i="6" s="1"/>
  <c r="B3" i="6"/>
  <c r="C3" i="6" s="1"/>
  <c r="D3" i="6" s="1"/>
  <c r="E6" i="6" l="1"/>
  <c r="D8" i="6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3" i="6"/>
  <c r="C78" i="6"/>
  <c r="E8" i="6"/>
  <c r="E15" i="6"/>
  <c r="E5" i="6"/>
  <c r="C75" i="6"/>
  <c r="C80" i="6"/>
  <c r="E10" i="6"/>
  <c r="C81" i="6"/>
  <c r="E11" i="6"/>
  <c r="C82" i="6"/>
  <c r="E12" i="6"/>
  <c r="D76" i="6"/>
  <c r="F6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19" i="6" s="1"/>
  <c r="D66" i="6"/>
  <c r="L66" i="6"/>
  <c r="G66" i="6"/>
  <c r="O66" i="6"/>
  <c r="W66" i="6"/>
  <c r="AE66" i="6"/>
  <c r="E14" i="6"/>
  <c r="I66" i="6"/>
  <c r="Q66" i="6"/>
  <c r="Y66" i="6"/>
  <c r="AG66" i="6"/>
  <c r="B66" i="6"/>
  <c r="J66" i="6"/>
  <c r="R66" i="6"/>
  <c r="Z66" i="6"/>
  <c r="AH66" i="6"/>
  <c r="A22" i="2"/>
  <c r="C19" i="2"/>
  <c r="E16" i="6" l="1"/>
  <c r="E76" i="6"/>
  <c r="G6" i="6"/>
  <c r="D80" i="6"/>
  <c r="F10" i="6"/>
  <c r="D84" i="6"/>
  <c r="F14" i="6"/>
  <c r="C88" i="6"/>
  <c r="E18" i="6"/>
  <c r="D87" i="6"/>
  <c r="F17" i="6"/>
  <c r="D83" i="6"/>
  <c r="F13" i="6"/>
  <c r="D73" i="6"/>
  <c r="F3" i="6"/>
  <c r="C89" i="6"/>
  <c r="C92" i="6" s="1"/>
  <c r="A3" i="2" s="1"/>
  <c r="A26" i="2" s="1"/>
  <c r="A33" i="2" s="1"/>
  <c r="E2" i="3" s="1"/>
  <c r="D2" i="3" s="1"/>
  <c r="C2" i="3" s="1"/>
  <c r="B2" i="3" s="1"/>
  <c r="E19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86" i="6"/>
  <c r="F16" i="6"/>
  <c r="D79" i="6"/>
  <c r="F9" i="6"/>
  <c r="E81" i="6" l="1"/>
  <c r="G11" i="6"/>
  <c r="E74" i="6"/>
  <c r="G4" i="6"/>
  <c r="D89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E86" i="6"/>
  <c r="G16" i="6"/>
  <c r="E78" i="6"/>
  <c r="G8" i="6"/>
  <c r="D88" i="6"/>
  <c r="D92" i="6" s="1"/>
  <c r="B3" i="2" s="1"/>
  <c r="B26" i="2" s="1"/>
  <c r="B33" i="2" s="1"/>
  <c r="F2" i="3" s="1"/>
  <c r="F18" i="6"/>
  <c r="E77" i="6"/>
  <c r="G7" i="6"/>
  <c r="E85" i="6"/>
  <c r="G15" i="6"/>
  <c r="G12" i="6"/>
  <c r="E82" i="6"/>
  <c r="E73" i="6"/>
  <c r="G3" i="6"/>
  <c r="E84" i="6"/>
  <c r="G14" i="6"/>
  <c r="F86" i="6" l="1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G18" i="6"/>
  <c r="E92" i="6"/>
  <c r="C3" i="2" s="1"/>
  <c r="C26" i="2" s="1"/>
  <c r="C33" i="2" s="1"/>
  <c r="G2" i="3" s="1"/>
  <c r="F75" i="6"/>
  <c r="H5" i="6"/>
  <c r="F80" i="6"/>
  <c r="H10" i="6"/>
  <c r="G82" i="6" l="1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F92" i="6"/>
  <c r="D3" i="2" s="1"/>
  <c r="D26" i="2" s="1"/>
  <c r="D33" i="2" s="1"/>
  <c r="H2" i="3" s="1"/>
  <c r="G78" i="6"/>
  <c r="I8" i="6"/>
  <c r="G77" i="6"/>
  <c r="I7" i="6"/>
  <c r="G83" i="6"/>
  <c r="I13" i="6"/>
  <c r="G74" i="6"/>
  <c r="I4" i="6"/>
  <c r="H73" i="6" l="1"/>
  <c r="J3" i="6"/>
  <c r="K6" i="6"/>
  <c r="I76" i="6"/>
  <c r="I19" i="6"/>
  <c r="G89" i="6"/>
  <c r="I18" i="6"/>
  <c r="G88" i="6"/>
  <c r="G92" i="6" s="1"/>
  <c r="E3" i="2" s="1"/>
  <c r="E26" i="2" s="1"/>
  <c r="E33" i="2" s="1"/>
  <c r="I2" i="3" s="1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I78" i="6" l="1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H92" i="6" s="1"/>
  <c r="F3" i="2" s="1"/>
  <c r="F26" i="2" s="1"/>
  <c r="F33" i="2" s="1"/>
  <c r="J2" i="3" s="1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J85" i="6" l="1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I92" i="6" s="1"/>
  <c r="G3" i="2" s="1"/>
  <c r="G26" i="2" s="1"/>
  <c r="G33" i="2" s="1"/>
  <c r="K2" i="3" s="1"/>
  <c r="K19" i="6"/>
  <c r="J74" i="6"/>
  <c r="L4" i="6"/>
  <c r="J73" i="6"/>
  <c r="L3" i="6"/>
  <c r="J77" i="6"/>
  <c r="L7" i="6"/>
  <c r="J82" i="6"/>
  <c r="L12" i="6"/>
  <c r="J79" i="6"/>
  <c r="L9" i="6"/>
  <c r="K87" i="6" l="1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J92" i="6" l="1"/>
  <c r="H3" i="2" s="1"/>
  <c r="H26" i="2" s="1"/>
  <c r="H33" i="2" s="1"/>
  <c r="L2" i="3" s="1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I3" i="2" s="1"/>
  <c r="I26" i="2" s="1"/>
  <c r="I33" i="2" s="1"/>
  <c r="M2" i="3" s="1"/>
  <c r="N76" i="6" l="1"/>
  <c r="P6" i="6"/>
  <c r="M82" i="6"/>
  <c r="O12" i="6"/>
  <c r="L89" i="6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L92" i="6"/>
  <c r="J3" i="2" s="1"/>
  <c r="J26" i="2" s="1"/>
  <c r="J33" i="2" s="1"/>
  <c r="N2" i="3" s="1"/>
  <c r="O16" i="6"/>
  <c r="M86" i="6"/>
  <c r="M74" i="6"/>
  <c r="O4" i="6"/>
  <c r="M87" i="6"/>
  <c r="O17" i="6"/>
  <c r="M85" i="6"/>
  <c r="O15" i="6"/>
  <c r="M79" i="6"/>
  <c r="O9" i="6"/>
  <c r="M78" i="6"/>
  <c r="O8" i="6"/>
  <c r="M89" i="6" l="1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M92" i="6" s="1"/>
  <c r="K3" i="2" s="1"/>
  <c r="K26" i="2" s="1"/>
  <c r="K33" i="2" s="1"/>
  <c r="O2" i="3" s="1"/>
  <c r="O18" i="6"/>
  <c r="N83" i="6"/>
  <c r="P13" i="6"/>
  <c r="O80" i="6" l="1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N92" i="6"/>
  <c r="L3" i="2" s="1"/>
  <c r="L26" i="2" s="1"/>
  <c r="L33" i="2" s="1"/>
  <c r="P2" i="3" s="1"/>
  <c r="O79" i="6"/>
  <c r="Q9" i="6"/>
  <c r="O82" i="6"/>
  <c r="Q12" i="6"/>
  <c r="Q11" i="6"/>
  <c r="O81" i="6"/>
  <c r="O83" i="6"/>
  <c r="Q13" i="6"/>
  <c r="O87" i="6"/>
  <c r="Q17" i="6"/>
  <c r="O75" i="6"/>
  <c r="Q5" i="6"/>
  <c r="P86" i="6" l="1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O92" i="6" s="1"/>
  <c r="M3" i="2" s="1"/>
  <c r="M26" i="2" s="1"/>
  <c r="M33" i="2" s="1"/>
  <c r="Q2" i="3" s="1"/>
  <c r="P84" i="6"/>
  <c r="R14" i="6"/>
  <c r="P81" i="6"/>
  <c r="R11" i="6"/>
  <c r="P87" i="6"/>
  <c r="R17" i="6"/>
  <c r="R10" i="6"/>
  <c r="P80" i="6"/>
  <c r="P73" i="6"/>
  <c r="R3" i="6"/>
  <c r="R8" i="6"/>
  <c r="P78" i="6"/>
  <c r="Q81" i="6" l="1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R18" i="6"/>
  <c r="Q83" i="6"/>
  <c r="S13" i="6"/>
  <c r="Q78" i="6"/>
  <c r="S8" i="6"/>
  <c r="P92" i="6"/>
  <c r="N3" i="2" s="1"/>
  <c r="N26" i="2" s="1"/>
  <c r="N33" i="2" s="1"/>
  <c r="R2" i="3" s="1"/>
  <c r="Q87" i="6"/>
  <c r="S17" i="6"/>
  <c r="Q79" i="6"/>
  <c r="S9" i="6"/>
  <c r="R80" i="6" l="1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Q92" i="6" l="1"/>
  <c r="O3" i="2" s="1"/>
  <c r="O26" i="2" s="1"/>
  <c r="O33" i="2" s="1"/>
  <c r="S2" i="3" s="1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R92" i="6" s="1"/>
  <c r="P3" i="2" s="1"/>
  <c r="P26" i="2" s="1"/>
  <c r="P33" i="2" s="1"/>
  <c r="T2" i="3" s="1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T81" i="6" l="1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S92" i="6" s="1"/>
  <c r="Q3" i="2" s="1"/>
  <c r="Q26" i="2" s="1"/>
  <c r="Q33" i="2" s="1"/>
  <c r="U2" i="3" s="1"/>
  <c r="U19" i="6"/>
  <c r="U87" i="6" l="1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T92" i="6" s="1"/>
  <c r="R3" i="2" s="1"/>
  <c r="R26" i="2" s="1"/>
  <c r="R33" i="2" s="1"/>
  <c r="V2" i="3" s="1"/>
  <c r="V19" i="6"/>
  <c r="U80" i="6"/>
  <c r="W10" i="6"/>
  <c r="U83" i="6"/>
  <c r="W13" i="6"/>
  <c r="V81" i="6" l="1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U92" i="6" s="1"/>
  <c r="S3" i="2" s="1"/>
  <c r="S26" i="2" s="1"/>
  <c r="S33" i="2" s="1"/>
  <c r="W2" i="3" s="1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Z6" i="6" l="1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V92" i="6" l="1"/>
  <c r="T3" i="2" s="1"/>
  <c r="T26" i="2" s="1"/>
  <c r="T33" i="2" s="1"/>
  <c r="X2" i="3" s="1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U3" i="2" s="1"/>
  <c r="U26" i="2" s="1"/>
  <c r="U33" i="2" s="1"/>
  <c r="Y2" i="3" s="1"/>
  <c r="X77" i="6"/>
  <c r="Z7" i="6"/>
  <c r="X83" i="6"/>
  <c r="Z13" i="6"/>
  <c r="AA6" i="6"/>
  <c r="Y76" i="6"/>
  <c r="Y80" i="6" l="1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X92" i="6" l="1"/>
  <c r="V3" i="2" s="1"/>
  <c r="V26" i="2" s="1"/>
  <c r="V33" i="2" s="1"/>
  <c r="Z2" i="3" s="1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Y92" i="6" s="1"/>
  <c r="W3" i="2" s="1"/>
  <c r="W26" i="2" s="1"/>
  <c r="W33" i="2" s="1"/>
  <c r="AA2" i="3" s="1"/>
  <c r="Z83" i="6"/>
  <c r="AB13" i="6"/>
  <c r="AA85" i="6" l="1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Z92" i="6"/>
  <c r="X3" i="2" s="1"/>
  <c r="X26" i="2" s="1"/>
  <c r="X33" i="2" s="1"/>
  <c r="AB2" i="3" s="1"/>
  <c r="AA88" i="6" l="1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A92" i="6" s="1"/>
  <c r="Y3" i="2" s="1"/>
  <c r="Y26" i="2" s="1"/>
  <c r="Y33" i="2" s="1"/>
  <c r="AC2" i="3" s="1"/>
  <c r="AC19" i="6"/>
  <c r="AB75" i="6"/>
  <c r="AD5" i="6"/>
  <c r="AB85" i="6"/>
  <c r="AD15" i="6"/>
  <c r="AB74" i="6"/>
  <c r="AD4" i="6"/>
  <c r="AB78" i="6"/>
  <c r="AD8" i="6"/>
  <c r="AB82" i="6"/>
  <c r="AD12" i="6"/>
  <c r="AE12" i="6" l="1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B92" i="6" s="1"/>
  <c r="Z3" i="2" s="1"/>
  <c r="Z26" i="2" s="1"/>
  <c r="Z33" i="2" s="1"/>
  <c r="AD2" i="3" s="1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AC88" i="6" l="1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AC92" i="6" l="1"/>
  <c r="AA3" i="2" s="1"/>
  <c r="AA26" i="2" s="1"/>
  <c r="AA33" i="2" s="1"/>
  <c r="AE2" i="3" s="1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B3" i="2" s="1"/>
  <c r="AB26" i="2" s="1"/>
  <c r="AB33" i="2" s="1"/>
  <c r="AF2" i="3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H7" i="6" l="1"/>
  <c r="AF77" i="6"/>
  <c r="AG19" i="6"/>
  <c r="AE89" i="6"/>
  <c r="AH8" i="6"/>
  <c r="AF78" i="6"/>
  <c r="AF84" i="6"/>
  <c r="AH14" i="6"/>
  <c r="AE88" i="6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E92" i="6"/>
  <c r="AC3" i="2" s="1"/>
  <c r="AC26" i="2" s="1"/>
  <c r="AC33" i="2" s="1"/>
  <c r="AG2" i="3" s="1"/>
  <c r="AF82" i="6"/>
  <c r="AH12" i="6"/>
  <c r="AF83" i="6"/>
  <c r="AH13" i="6"/>
  <c r="AF85" i="6"/>
  <c r="AH15" i="6"/>
  <c r="AG87" i="6" l="1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F92" i="6" s="1"/>
  <c r="AD3" i="2" s="1"/>
  <c r="AD26" i="2" s="1"/>
  <c r="AD33" i="2" s="1"/>
  <c r="AH2" i="3" s="1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G89" i="6" l="1"/>
  <c r="AI19" i="6"/>
  <c r="AH89" i="6" s="1"/>
  <c r="AG88" i="6"/>
  <c r="AG92" i="6" s="1"/>
  <c r="AE3" i="2" s="1"/>
  <c r="AE26" i="2" s="1"/>
  <c r="AE33" i="2" s="1"/>
  <c r="AI2" i="3" s="1"/>
  <c r="AI18" i="6"/>
  <c r="AH88" i="6" s="1"/>
  <c r="AH92" i="6" s="1"/>
  <c r="AF3" i="2" s="1"/>
  <c r="AF26" i="2" s="1"/>
  <c r="AF33" i="2" s="1"/>
  <c r="AJ2" i="3" s="1"/>
</calcChain>
</file>

<file path=xl/sharedStrings.xml><?xml version="1.0" encoding="utf-8"?>
<sst xmlns="http://schemas.openxmlformats.org/spreadsheetml/2006/main" count="402" uniqueCount="170">
  <si>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</si>
  <si>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</si>
  <si>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</si>
  <si>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</si>
  <si>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</si>
  <si>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</si>
  <si>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</si>
  <si>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</si>
  <si>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</si>
  <si>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</si>
  <si>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</si>
  <si>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</si>
  <si>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</si>
  <si>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</si>
  <si>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</si>
  <si>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</si>
  <si>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</si>
  <si>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</si>
  <si>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</si>
  <si>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</si>
  <si>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</si>
  <si>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</si>
  <si>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</si>
  <si>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</si>
  <si>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</si>
  <si>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</si>
  <si>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</si>
  <si>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</si>
  <si>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</si>
  <si>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</si>
  <si>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</si>
  <si>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</si>
  <si>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</si>
  <si>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</si>
  <si>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</si>
  <si>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</si>
  <si>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</si>
  <si>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</si>
  <si>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</si>
  <si>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</si>
  <si>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</si>
  <si>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</si>
  <si>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</si>
  <si>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</si>
  <si>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</si>
  <si>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</si>
  <si>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</si>
  <si>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</si>
  <si>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</si>
  <si>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</si>
  <si>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</si>
  <si>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</si>
  <si>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</si>
  <si>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</si>
  <si>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</si>
  <si>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</si>
  <si>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</si>
  <si>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</si>
  <si>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</si>
  <si>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</si>
  <si>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</si>
  <si>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</si>
  <si>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</si>
  <si>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</si>
  <si>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</si>
  <si>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</si>
  <si>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</si>
  <si>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</si>
  <si>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</si>
  <si>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</si>
  <si>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</si>
  <si>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</si>
  <si>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</si>
  <si>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</si>
  <si>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</si>
  <si>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</si>
  <si>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</si>
  <si>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</si>
  <si>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</si>
  <si>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</si>
  <si>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</si>
  <si>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</si>
  <si>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</si>
  <si>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</si>
  <si>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</si>
  <si>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</si>
  <si>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</si>
  <si>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</si>
  <si>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</si>
  <si>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</si>
  <si>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</si>
  <si>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</si>
  <si>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</si>
  <si>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</si>
  <si>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</si>
  <si>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</si>
  <si>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</si>
  <si>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</si>
  <si>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</si>
  <si>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</si>
  <si>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</si>
  <si>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</si>
  <si>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</si>
  <si>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</si>
  <si>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</si>
  <si>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</si>
  <si>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</si>
  <si>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</si>
  <si>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</si>
  <si>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</si>
  <si>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</si>
  <si>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</si>
  <si>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</si>
  <si>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</si>
  <si>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</si>
  <si>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</si>
  <si>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</si>
  <si>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</si>
  <si>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</si>
  <si>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</si>
  <si>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</si>
  <si>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</si>
  <si>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</si>
  <si>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</si>
  <si>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</si>
  <si>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</si>
  <si>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</si>
  <si>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</si>
  <si>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</si>
  <si>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</si>
  <si>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</si>
  <si>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</si>
  <si>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</si>
  <si>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</si>
  <si>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</si>
  <si>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</si>
  <si>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</si>
  <si>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</si>
  <si>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</si>
  <si>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</si>
  <si>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</si>
  <si>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</si>
  <si>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</si>
  <si>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</si>
  <si>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</si>
  <si>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</si>
  <si>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</si>
  <si>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</si>
  <si>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</si>
  <si>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</si>
  <si>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</si>
  <si>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</si>
  <si>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</si>
  <si>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</si>
  <si>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</si>
  <si>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</si>
  <si>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New Vehicle Price[LDVs,passenger,battery electric vehicle] : MostRecentRun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</si>
  <si>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</si>
  <si>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</si>
  <si>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</si>
  <si>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</si>
  <si>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</si>
  <si>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</si>
  <si>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</si>
  <si>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</si>
  <si>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</si>
  <si>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</si>
  <si>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</si>
  <si>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</si>
  <si>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Subsidy Percentage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</si>
</sst>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rvis\Dropbox%20(Energy%20Innovation)\My%20Documents\Energy%20Policy%20Solutions\US\Heinrich%20Analysis\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635.638991087966" createdVersion="6" refreshedVersion="6" minRefreshableVersion="3" recordCount="45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 x14ac:dyDescent="0.25"/>
  <cols>
    <col min="2" max="2" width="70.85546875" style="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157</v>
      </c>
    </row>
    <row r="4" spans="1:2" x14ac:dyDescent="0.25">
      <c r="B4" s="3" t="s">
        <v>158</v>
      </c>
    </row>
    <row r="5" spans="1:2" x14ac:dyDescent="0.25">
      <c r="B5" s="3">
        <v>2019</v>
      </c>
    </row>
    <row r="6" spans="1:2" x14ac:dyDescent="0.25">
      <c r="B6" s="3" t="s">
        <v>159</v>
      </c>
    </row>
    <row r="7" spans="1:2" x14ac:dyDescent="0.25">
      <c r="B7" s="20" t="s">
        <v>160</v>
      </c>
    </row>
    <row r="9" spans="1:2" x14ac:dyDescent="0.25">
      <c r="B9" s="4" t="s">
        <v>161</v>
      </c>
    </row>
    <row r="10" spans="1:2" x14ac:dyDescent="0.25">
      <c r="B10" s="3" t="s">
        <v>162</v>
      </c>
    </row>
    <row r="11" spans="1:2" x14ac:dyDescent="0.25">
      <c r="B11" s="3">
        <v>2019</v>
      </c>
    </row>
    <row r="12" spans="1:2" x14ac:dyDescent="0.25">
      <c r="B12" s="3" t="s">
        <v>163</v>
      </c>
    </row>
    <row r="13" spans="1:2" x14ac:dyDescent="0.25">
      <c r="B13" s="20" t="s">
        <v>164</v>
      </c>
    </row>
    <row r="15" spans="1:2" x14ac:dyDescent="0.25">
      <c r="B15" s="4" t="s">
        <v>165</v>
      </c>
    </row>
    <row r="16" spans="1:2" x14ac:dyDescent="0.25">
      <c r="B16" s="3" t="s">
        <v>166</v>
      </c>
    </row>
    <row r="17" spans="2:2" x14ac:dyDescent="0.25">
      <c r="B17" s="3">
        <v>2019</v>
      </c>
    </row>
    <row r="18" spans="2:2" x14ac:dyDescent="0.25">
      <c r="B18" t="s">
        <v>167</v>
      </c>
    </row>
    <row r="19" spans="2:2" x14ac:dyDescent="0.25">
      <c r="B19" s="20" t="s">
        <v>168</v>
      </c>
    </row>
    <row r="20" spans="2:2" x14ac:dyDescent="0.25">
      <c r="B20" s="20"/>
    </row>
    <row r="21" spans="2:2" x14ac:dyDescent="0.25">
      <c r="B21" s="4" t="s">
        <v>18</v>
      </c>
    </row>
    <row r="22" spans="2:2" x14ac:dyDescent="0.25">
      <c r="B22" s="3" t="s">
        <v>19</v>
      </c>
    </row>
    <row r="23" spans="2:2" x14ac:dyDescent="0.25">
      <c r="B23" s="3">
        <v>2017</v>
      </c>
    </row>
    <row r="24" spans="2:2" x14ac:dyDescent="0.25">
      <c r="B24" s="3" t="s">
        <v>20</v>
      </c>
    </row>
    <row r="25" spans="2:2" x14ac:dyDescent="0.25">
      <c r="B25" s="3" t="s">
        <v>21</v>
      </c>
    </row>
    <row r="27" spans="2:2" x14ac:dyDescent="0.25">
      <c r="B27" s="4" t="s">
        <v>27</v>
      </c>
    </row>
    <row r="28" spans="2:2" x14ac:dyDescent="0.25">
      <c r="B28" s="3" t="s">
        <v>30</v>
      </c>
    </row>
    <row r="29" spans="2:2" x14ac:dyDescent="0.25">
      <c r="B29" s="3">
        <v>2017</v>
      </c>
    </row>
    <row r="30" spans="2:2" x14ac:dyDescent="0.25">
      <c r="B30" s="3" t="s">
        <v>28</v>
      </c>
    </row>
    <row r="31" spans="2:2" x14ac:dyDescent="0.25">
      <c r="B31" s="3" t="s">
        <v>29</v>
      </c>
    </row>
    <row r="33" spans="1:1" x14ac:dyDescent="0.25">
      <c r="A33" s="1" t="s">
        <v>3</v>
      </c>
    </row>
    <row r="34" spans="1:1" x14ac:dyDescent="0.25">
      <c r="A34" s="6" t="s">
        <v>42</v>
      </c>
    </row>
    <row r="35" spans="1:1" x14ac:dyDescent="0.25">
      <c r="A35" t="s">
        <v>34</v>
      </c>
    </row>
    <row r="36" spans="1:1" x14ac:dyDescent="0.25">
      <c r="A36" t="s">
        <v>33</v>
      </c>
    </row>
    <row r="38" spans="1:1" x14ac:dyDescent="0.25">
      <c r="A38" t="s">
        <v>35</v>
      </c>
    </row>
  </sheetData>
  <hyperlinks>
    <hyperlink ref="B7" r:id="rId1"/>
    <hyperlink ref="B13" r:id="rId2"/>
    <hyperlink ref="B1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29" sqref="A29"/>
    </sheetView>
  </sheetViews>
  <sheetFormatPr defaultRowHeight="15" x14ac:dyDescent="0.25"/>
  <cols>
    <col min="1" max="1" width="18.42578125" customWidth="1"/>
    <col min="2" max="2" width="15.7109375" customWidth="1"/>
    <col min="3" max="3" width="19.140625" customWidth="1"/>
  </cols>
  <sheetData>
    <row r="1" spans="1:32" x14ac:dyDescent="0.25">
      <c r="A1" s="1" t="s">
        <v>12</v>
      </c>
    </row>
    <row r="2" spans="1:32" x14ac:dyDescent="0.25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25">
      <c r="A3" s="2">
        <f>BAU!C92</f>
        <v>2745.8606136031603</v>
      </c>
      <c r="B3" s="2">
        <f>BAU!D92</f>
        <v>2745.8606136031613</v>
      </c>
      <c r="C3" s="2">
        <f>BAU!E92</f>
        <v>2745.8606136031585</v>
      </c>
      <c r="D3" s="2">
        <f>BAU!F92</f>
        <v>2745.8606136031594</v>
      </c>
      <c r="E3" s="2">
        <f>BAU!G92</f>
        <v>1913.0458308533107</v>
      </c>
      <c r="F3" s="2">
        <f>BAU!H92</f>
        <v>1531.9111519939393</v>
      </c>
      <c r="G3" s="2">
        <f>BAU!I92</f>
        <v>933.18813916995634</v>
      </c>
      <c r="H3" s="2">
        <f>BAU!J92</f>
        <v>933.18813916995759</v>
      </c>
      <c r="I3" s="2">
        <f>BAU!K92</f>
        <v>744.00735890914984</v>
      </c>
      <c r="J3" s="2">
        <f>BAU!L92</f>
        <v>744.00735890915087</v>
      </c>
      <c r="K3" s="2">
        <f>BAU!M92</f>
        <v>621.92251501542182</v>
      </c>
      <c r="L3" s="2">
        <f>BAU!N92</f>
        <v>414.07391374925601</v>
      </c>
      <c r="M3" s="2">
        <f>BAU!O92</f>
        <v>154.75353065310318</v>
      </c>
      <c r="N3" s="2">
        <f>BAU!P92</f>
        <v>18.397272874844433</v>
      </c>
      <c r="O3" s="2">
        <f>BAU!Q92</f>
        <v>18.397272874844433</v>
      </c>
      <c r="P3" s="2">
        <f>BAU!R92</f>
        <v>18.397272874844433</v>
      </c>
      <c r="Q3" s="2">
        <f>BAU!S92</f>
        <v>18.397272874844433</v>
      </c>
      <c r="R3" s="2">
        <f>BAU!T92</f>
        <v>18.397272874844436</v>
      </c>
      <c r="S3" s="2">
        <f>BAU!U92</f>
        <v>18.397272874844436</v>
      </c>
      <c r="T3" s="2">
        <f>BAU!V92</f>
        <v>18.397272874844436</v>
      </c>
      <c r="U3" s="2">
        <f>BAU!W92</f>
        <v>0</v>
      </c>
      <c r="V3" s="2">
        <f>BAU!X92</f>
        <v>0</v>
      </c>
      <c r="W3" s="2">
        <f>BAU!Y92</f>
        <v>0</v>
      </c>
      <c r="X3" s="2">
        <f>BAU!Z92</f>
        <v>0</v>
      </c>
      <c r="Y3" s="2">
        <f>BAU!AA92</f>
        <v>0</v>
      </c>
      <c r="Z3" s="2">
        <f>BAU!AB92</f>
        <v>0</v>
      </c>
      <c r="AA3" s="2">
        <f>BAU!AC92</f>
        <v>0</v>
      </c>
      <c r="AB3" s="2">
        <f>BAU!AD92</f>
        <v>0</v>
      </c>
      <c r="AC3" s="2">
        <f>BAU!AE92</f>
        <v>0</v>
      </c>
      <c r="AD3" s="2">
        <f>BAU!AF92</f>
        <v>0</v>
      </c>
      <c r="AE3" s="2">
        <f>BAU!AG92</f>
        <v>0</v>
      </c>
      <c r="AF3" s="2">
        <f>BAU!AH92</f>
        <v>0</v>
      </c>
    </row>
    <row r="4" spans="1:32" x14ac:dyDescent="0.25">
      <c r="A4" s="2"/>
    </row>
    <row r="5" spans="1:32" x14ac:dyDescent="0.25">
      <c r="A5" s="7" t="s">
        <v>4</v>
      </c>
    </row>
    <row r="6" spans="1:32" x14ac:dyDescent="0.25">
      <c r="A6" s="8" t="s">
        <v>13</v>
      </c>
    </row>
    <row r="7" spans="1:32" x14ac:dyDescent="0.25">
      <c r="A7" s="8" t="s">
        <v>15</v>
      </c>
    </row>
    <row r="8" spans="1:32" x14ac:dyDescent="0.25">
      <c r="A8" s="7" t="s">
        <v>16</v>
      </c>
      <c r="B8" s="1" t="s">
        <v>17</v>
      </c>
      <c r="C8" s="1" t="s">
        <v>22</v>
      </c>
    </row>
    <row r="9" spans="1:32" x14ac:dyDescent="0.25">
      <c r="A9" s="2">
        <v>2500</v>
      </c>
      <c r="B9" t="s">
        <v>5</v>
      </c>
      <c r="C9">
        <v>39250017</v>
      </c>
    </row>
    <row r="10" spans="1:32" x14ac:dyDescent="0.25">
      <c r="A10" s="2">
        <v>5000</v>
      </c>
      <c r="B10" t="s">
        <v>7</v>
      </c>
      <c r="C10">
        <v>5540545</v>
      </c>
    </row>
    <row r="11" spans="1:32" x14ac:dyDescent="0.25">
      <c r="A11" s="2">
        <v>3500</v>
      </c>
      <c r="B11" t="s">
        <v>6</v>
      </c>
      <c r="C11">
        <v>952065</v>
      </c>
    </row>
    <row r="12" spans="1:32" x14ac:dyDescent="0.25">
      <c r="A12" s="5">
        <v>1500</v>
      </c>
      <c r="B12" t="s">
        <v>8</v>
      </c>
      <c r="C12">
        <v>4681666</v>
      </c>
    </row>
    <row r="13" spans="1:32" x14ac:dyDescent="0.25">
      <c r="A13" s="2">
        <v>2500</v>
      </c>
      <c r="B13" t="s">
        <v>9</v>
      </c>
      <c r="C13">
        <v>6811779</v>
      </c>
    </row>
    <row r="14" spans="1:32" x14ac:dyDescent="0.25">
      <c r="A14" s="2">
        <v>1500</v>
      </c>
      <c r="B14" t="s">
        <v>11</v>
      </c>
      <c r="C14">
        <v>3923561</v>
      </c>
    </row>
    <row r="15" spans="1:32" x14ac:dyDescent="0.25">
      <c r="A15" s="2">
        <v>2500</v>
      </c>
      <c r="B15" t="s">
        <v>10</v>
      </c>
      <c r="C15">
        <v>1056426</v>
      </c>
    </row>
    <row r="16" spans="1:32" x14ac:dyDescent="0.25">
      <c r="A16" s="9" t="s">
        <v>14</v>
      </c>
    </row>
    <row r="17" spans="1:34" x14ac:dyDescent="0.25">
      <c r="A17" s="2"/>
    </row>
    <row r="18" spans="1:34" x14ac:dyDescent="0.25">
      <c r="B18" s="2" t="s">
        <v>23</v>
      </c>
      <c r="C18">
        <v>323127513</v>
      </c>
    </row>
    <row r="19" spans="1:34" x14ac:dyDescent="0.25">
      <c r="A19" s="2"/>
      <c r="B19" t="s">
        <v>24</v>
      </c>
      <c r="C19">
        <f>C18-SUM(C9:C15)</f>
        <v>260911454</v>
      </c>
    </row>
    <row r="20" spans="1:34" x14ac:dyDescent="0.25">
      <c r="A20" s="2"/>
    </row>
    <row r="21" spans="1:34" x14ac:dyDescent="0.25">
      <c r="A21" s="2" t="s">
        <v>25</v>
      </c>
    </row>
    <row r="22" spans="1:34" x14ac:dyDescent="0.25">
      <c r="A22" s="2">
        <f>SUMPRODUCT(A9:A15,C9:C15)/C18</f>
        <v>500.54031765472104</v>
      </c>
    </row>
    <row r="23" spans="1:34" x14ac:dyDescent="0.25">
      <c r="A23" s="2"/>
    </row>
    <row r="24" spans="1:34" x14ac:dyDescent="0.25">
      <c r="A24" s="2" t="s">
        <v>26</v>
      </c>
    </row>
    <row r="25" spans="1:34" x14ac:dyDescent="0.25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5">
      <c r="A26" s="2">
        <f>A3+$A$22</f>
        <v>3246.4009312578814</v>
      </c>
      <c r="B26" s="2">
        <f>B3+$A$22</f>
        <v>3246.4009312578823</v>
      </c>
      <c r="C26" s="2">
        <f t="shared" ref="C26:AF26" si="0">C3+$A$22</f>
        <v>3246.4009312578796</v>
      </c>
      <c r="D26" s="2">
        <f t="shared" si="0"/>
        <v>3246.4009312578805</v>
      </c>
      <c r="E26" s="2">
        <f t="shared" si="0"/>
        <v>2413.5861485080318</v>
      </c>
      <c r="F26" s="2">
        <f t="shared" si="0"/>
        <v>2032.4514696486603</v>
      </c>
      <c r="G26" s="2">
        <f t="shared" si="0"/>
        <v>1433.7284568246773</v>
      </c>
      <c r="H26" s="2">
        <f t="shared" si="0"/>
        <v>1433.7284568246787</v>
      </c>
      <c r="I26" s="2">
        <f t="shared" si="0"/>
        <v>1244.5476765638709</v>
      </c>
      <c r="J26" s="2">
        <f t="shared" si="0"/>
        <v>1244.5476765638718</v>
      </c>
      <c r="K26" s="2">
        <f t="shared" si="0"/>
        <v>1122.4628326701429</v>
      </c>
      <c r="L26" s="2">
        <f t="shared" si="0"/>
        <v>914.6142314039771</v>
      </c>
      <c r="M26" s="2">
        <f t="shared" si="0"/>
        <v>655.29384830782419</v>
      </c>
      <c r="N26" s="2">
        <f t="shared" si="0"/>
        <v>518.93759052956545</v>
      </c>
      <c r="O26" s="2">
        <f t="shared" si="0"/>
        <v>518.93759052956545</v>
      </c>
      <c r="P26" s="2">
        <f t="shared" si="0"/>
        <v>518.93759052956545</v>
      </c>
      <c r="Q26" s="2">
        <f t="shared" si="0"/>
        <v>518.93759052956545</v>
      </c>
      <c r="R26" s="2">
        <f t="shared" si="0"/>
        <v>518.93759052956545</v>
      </c>
      <c r="S26" s="2">
        <f t="shared" si="0"/>
        <v>518.93759052956545</v>
      </c>
      <c r="T26" s="2">
        <f t="shared" si="0"/>
        <v>518.93759052956545</v>
      </c>
      <c r="U26" s="2">
        <f t="shared" si="0"/>
        <v>500.54031765472104</v>
      </c>
      <c r="V26" s="2">
        <f t="shared" si="0"/>
        <v>500.54031765472104</v>
      </c>
      <c r="W26" s="2">
        <f t="shared" si="0"/>
        <v>500.54031765472104</v>
      </c>
      <c r="X26" s="2">
        <f t="shared" si="0"/>
        <v>500.54031765472104</v>
      </c>
      <c r="Y26" s="2">
        <f t="shared" si="0"/>
        <v>500.54031765472104</v>
      </c>
      <c r="Z26" s="2">
        <f t="shared" si="0"/>
        <v>500.54031765472104</v>
      </c>
      <c r="AA26" s="2">
        <f t="shared" si="0"/>
        <v>500.54031765472104</v>
      </c>
      <c r="AB26" s="2">
        <f t="shared" si="0"/>
        <v>500.54031765472104</v>
      </c>
      <c r="AC26" s="2">
        <f t="shared" si="0"/>
        <v>500.54031765472104</v>
      </c>
      <c r="AD26" s="2">
        <f t="shared" si="0"/>
        <v>500.54031765472104</v>
      </c>
      <c r="AE26" s="2">
        <f t="shared" si="0"/>
        <v>500.54031765472104</v>
      </c>
      <c r="AF26" s="2">
        <f t="shared" si="0"/>
        <v>500.54031765472104</v>
      </c>
    </row>
    <row r="28" spans="1:34" x14ac:dyDescent="0.25">
      <c r="A28" t="s">
        <v>71</v>
      </c>
      <c r="B28">
        <v>2018</v>
      </c>
      <c r="C28">
        <v>2019</v>
      </c>
      <c r="D28">
        <v>2020</v>
      </c>
      <c r="E28">
        <v>2021</v>
      </c>
      <c r="F28">
        <v>2022</v>
      </c>
      <c r="G28">
        <v>2023</v>
      </c>
      <c r="H28">
        <v>2024</v>
      </c>
      <c r="I28">
        <v>2025</v>
      </c>
      <c r="J28">
        <v>2026</v>
      </c>
      <c r="K28">
        <v>2027</v>
      </c>
      <c r="L28">
        <v>2028</v>
      </c>
      <c r="M28">
        <v>2029</v>
      </c>
      <c r="N28">
        <v>2030</v>
      </c>
      <c r="O28">
        <v>2031</v>
      </c>
      <c r="P28">
        <v>2032</v>
      </c>
      <c r="Q28">
        <v>2033</v>
      </c>
      <c r="R28">
        <v>2034</v>
      </c>
      <c r="S28">
        <v>2035</v>
      </c>
      <c r="T28">
        <v>2036</v>
      </c>
      <c r="U28">
        <v>2037</v>
      </c>
      <c r="V28">
        <v>2038</v>
      </c>
      <c r="W28">
        <v>2039</v>
      </c>
      <c r="X28">
        <v>2040</v>
      </c>
      <c r="Y28">
        <v>2041</v>
      </c>
      <c r="Z28">
        <v>2042</v>
      </c>
      <c r="AA28">
        <v>2043</v>
      </c>
      <c r="AB28">
        <v>2044</v>
      </c>
      <c r="AC28">
        <v>2045</v>
      </c>
      <c r="AD28">
        <v>2046</v>
      </c>
      <c r="AE28">
        <v>2047</v>
      </c>
      <c r="AF28">
        <v>2048</v>
      </c>
      <c r="AG28">
        <v>2049</v>
      </c>
      <c r="AH28">
        <v>2050</v>
      </c>
    </row>
    <row r="29" spans="1:34" x14ac:dyDescent="0.25">
      <c r="A29" t="s">
        <v>156</v>
      </c>
      <c r="B29">
        <v>43714.2</v>
      </c>
      <c r="C29">
        <v>43336.9</v>
      </c>
      <c r="D29">
        <v>43350.5</v>
      </c>
      <c r="E29">
        <v>43582.3</v>
      </c>
      <c r="F29">
        <v>43847.5</v>
      </c>
      <c r="G29">
        <v>44139.9</v>
      </c>
      <c r="H29">
        <v>44473.8</v>
      </c>
      <c r="I29">
        <v>44905.5</v>
      </c>
      <c r="J29">
        <v>45330.9</v>
      </c>
      <c r="K29">
        <v>44750.2</v>
      </c>
      <c r="L29">
        <v>44223.9</v>
      </c>
      <c r="M29">
        <v>43738.9</v>
      </c>
      <c r="N29">
        <v>43295.4</v>
      </c>
      <c r="O29">
        <v>42905</v>
      </c>
      <c r="P29">
        <v>42563.199999999997</v>
      </c>
      <c r="Q29">
        <v>42259.5</v>
      </c>
      <c r="R29">
        <v>41992</v>
      </c>
      <c r="S29">
        <v>41757.9</v>
      </c>
      <c r="T29">
        <v>41553.699999999997</v>
      </c>
      <c r="U29">
        <v>41372.699999999997</v>
      </c>
      <c r="V29">
        <v>41211.300000000003</v>
      </c>
      <c r="W29">
        <v>41067.5</v>
      </c>
      <c r="X29">
        <v>40939.800000000003</v>
      </c>
      <c r="Y29">
        <v>40826.300000000003</v>
      </c>
      <c r="Z29">
        <v>40724.300000000003</v>
      </c>
      <c r="AA29">
        <v>40632.300000000003</v>
      </c>
      <c r="AB29">
        <v>40548.800000000003</v>
      </c>
      <c r="AC29">
        <v>40472.800000000003</v>
      </c>
      <c r="AD29">
        <v>40403.199999999997</v>
      </c>
      <c r="AE29">
        <v>40339.300000000003</v>
      </c>
      <c r="AF29">
        <v>40280.300000000003</v>
      </c>
      <c r="AG29">
        <v>40225.5</v>
      </c>
      <c r="AH29">
        <v>40174.6</v>
      </c>
    </row>
    <row r="31" spans="1:34" x14ac:dyDescent="0.25">
      <c r="A31" s="6" t="s">
        <v>32</v>
      </c>
    </row>
    <row r="32" spans="1:34" x14ac:dyDescent="0.25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5">
      <c r="A33" s="10">
        <f>A26/C29</f>
        <v>7.4910778834154756E-2</v>
      </c>
      <c r="B33" s="10">
        <f>B26/D29</f>
        <v>7.4887277684406922E-2</v>
      </c>
      <c r="C33" s="10">
        <f t="shared" ref="C33:AF33" si="1">C26/E29</f>
        <v>7.4488976746474589E-2</v>
      </c>
      <c r="D33" s="10">
        <f t="shared" si="1"/>
        <v>7.4038449883297344E-2</v>
      </c>
      <c r="E33" s="10">
        <f t="shared" si="1"/>
        <v>5.468037191991898E-2</v>
      </c>
      <c r="F33" s="10">
        <f t="shared" si="1"/>
        <v>4.5699973234773289E-2</v>
      </c>
      <c r="G33" s="10">
        <f t="shared" si="1"/>
        <v>3.1927680502937886E-2</v>
      </c>
      <c r="H33" s="10">
        <f t="shared" si="1"/>
        <v>3.162806070086141E-2</v>
      </c>
      <c r="I33" s="10">
        <f t="shared" si="1"/>
        <v>2.7810996969038597E-2</v>
      </c>
      <c r="J33" s="10">
        <f t="shared" si="1"/>
        <v>2.814197021438344E-2</v>
      </c>
      <c r="K33" s="10">
        <f t="shared" si="1"/>
        <v>2.5662804338246799E-2</v>
      </c>
      <c r="L33" s="10">
        <f t="shared" si="1"/>
        <v>2.1124974741057411E-2</v>
      </c>
      <c r="M33" s="10">
        <f t="shared" si="1"/>
        <v>1.5273134793330012E-2</v>
      </c>
      <c r="N33" s="10">
        <f t="shared" si="1"/>
        <v>1.219216578005332E-2</v>
      </c>
      <c r="O33" s="10">
        <f t="shared" si="1"/>
        <v>1.227978538623423E-2</v>
      </c>
      <c r="P33" s="10">
        <f t="shared" si="1"/>
        <v>1.2358010824194262E-2</v>
      </c>
      <c r="Q33" s="10">
        <f t="shared" si="1"/>
        <v>1.2427291375513745E-2</v>
      </c>
      <c r="R33" s="10">
        <f t="shared" si="1"/>
        <v>1.2488360616011702E-2</v>
      </c>
      <c r="S33" s="10">
        <f t="shared" si="1"/>
        <v>1.2542995514664633E-2</v>
      </c>
      <c r="T33" s="10">
        <f t="shared" si="1"/>
        <v>1.259211892198415E-2</v>
      </c>
      <c r="U33" s="10">
        <f t="shared" si="1"/>
        <v>1.218823443488698E-2</v>
      </c>
      <c r="V33" s="10">
        <f t="shared" si="1"/>
        <v>1.222625214717026E-2</v>
      </c>
      <c r="W33" s="10">
        <f t="shared" si="1"/>
        <v>1.2260241992409819E-2</v>
      </c>
      <c r="X33" s="10">
        <f t="shared" si="1"/>
        <v>1.2290949571993158E-2</v>
      </c>
      <c r="Y33" s="10">
        <f t="shared" si="1"/>
        <v>1.2318778844779178E-2</v>
      </c>
      <c r="Z33" s="10">
        <f t="shared" si="1"/>
        <v>1.2344146254752816E-2</v>
      </c>
      <c r="AA33" s="10">
        <f t="shared" si="1"/>
        <v>1.236732614631854E-2</v>
      </c>
      <c r="AB33" s="10">
        <f t="shared" si="1"/>
        <v>1.2388630545469693E-2</v>
      </c>
      <c r="AC33" s="10">
        <f t="shared" si="1"/>
        <v>1.240825491901746E-2</v>
      </c>
      <c r="AD33" s="10">
        <f t="shared" si="1"/>
        <v>1.2426429735000013E-2</v>
      </c>
      <c r="AE33" s="10">
        <f t="shared" si="1"/>
        <v>1.2443358507780413E-2</v>
      </c>
      <c r="AF33" s="10">
        <f t="shared" si="1"/>
        <v>1.2459123865694271E-2</v>
      </c>
    </row>
    <row r="45" spans="1:32" x14ac:dyDescent="0.25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"/>
  <sheetViews>
    <sheetView topLeftCell="A29" workbookViewId="0">
      <selection activeCell="A47" sqref="A47"/>
    </sheetView>
  </sheetViews>
  <sheetFormatPr defaultRowHeight="15" x14ac:dyDescent="0.25"/>
  <cols>
    <col min="1" max="1" width="13.140625" bestFit="1" customWidth="1"/>
    <col min="2" max="2" width="28.5703125" bestFit="1" customWidth="1"/>
    <col min="3" max="3" width="31.5703125" bestFit="1" customWidth="1"/>
    <col min="4" max="4" width="10.7109375" customWidth="1"/>
    <col min="5" max="5" width="14.42578125" customWidth="1"/>
    <col min="6" max="6" width="11.85546875" customWidth="1"/>
    <col min="7" max="7" width="13.140625" customWidth="1"/>
    <col min="8" max="8" width="11" customWidth="1"/>
    <col min="9" max="9" width="10.7109375" customWidth="1"/>
    <col min="10" max="10" width="11.85546875" customWidth="1"/>
  </cols>
  <sheetData>
    <row r="1" spans="1:35" x14ac:dyDescent="0.25">
      <c r="D1" t="s">
        <v>43</v>
      </c>
    </row>
    <row r="2" spans="1:35" x14ac:dyDescent="0.25">
      <c r="B2" t="s">
        <v>44</v>
      </c>
      <c r="C2" t="s">
        <v>45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">
        <v>46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36843.118661508212</v>
      </c>
      <c r="E3" s="14">
        <f t="shared" ref="E3:AI12" si="0">D3+SUMIFS(D$50:D$66,$A$50:$A$66,$A3)</f>
        <v>54009.592035063033</v>
      </c>
      <c r="F3" s="14">
        <f t="shared" si="0"/>
        <v>76273.349788972453</v>
      </c>
      <c r="G3" s="14">
        <f t="shared" si="0"/>
        <v>105012.27418429738</v>
      </c>
      <c r="H3" s="14">
        <f t="shared" si="0"/>
        <v>141145.98218079828</v>
      </c>
      <c r="I3" s="14">
        <f t="shared" si="0"/>
        <v>187181.28461573145</v>
      </c>
      <c r="J3" s="14">
        <f t="shared" si="0"/>
        <v>245174.65650668251</v>
      </c>
      <c r="K3" s="14">
        <f t="shared" si="0"/>
        <v>319713.96777140483</v>
      </c>
      <c r="L3" s="14">
        <f t="shared" si="0"/>
        <v>413856.41536803561</v>
      </c>
      <c r="M3" s="14">
        <f t="shared" si="0"/>
        <v>532449.09651714365</v>
      </c>
      <c r="N3" s="14">
        <f t="shared" si="0"/>
        <v>679154.05942409311</v>
      </c>
      <c r="O3" s="14">
        <f t="shared" si="0"/>
        <v>856573.96286907257</v>
      </c>
      <c r="P3" s="14">
        <f t="shared" si="0"/>
        <v>1066648.8920305537</v>
      </c>
      <c r="Q3" s="14">
        <f t="shared" si="0"/>
        <v>1311435.6316297818</v>
      </c>
      <c r="R3" s="14">
        <f t="shared" si="0"/>
        <v>1592882.0094367187</v>
      </c>
      <c r="S3" s="14">
        <f t="shared" si="0"/>
        <v>1909044.6990639032</v>
      </c>
      <c r="T3" s="14">
        <f t="shared" si="0"/>
        <v>2257576.0079387836</v>
      </c>
      <c r="U3" s="14">
        <f t="shared" si="0"/>
        <v>2635779.372995689</v>
      </c>
      <c r="V3" s="14">
        <f t="shared" si="0"/>
        <v>3041135.686026189</v>
      </c>
      <c r="W3" s="14">
        <f t="shared" si="0"/>
        <v>3469613.4383781543</v>
      </c>
      <c r="X3" s="14">
        <f t="shared" si="0"/>
        <v>3918653.1749319122</v>
      </c>
      <c r="Y3" s="14">
        <f t="shared" si="0"/>
        <v>4385945.2592870155</v>
      </c>
      <c r="Z3" s="14">
        <f t="shared" si="0"/>
        <v>4869058.2080118321</v>
      </c>
      <c r="AA3" s="14">
        <f t="shared" si="0"/>
        <v>5365776.1181204123</v>
      </c>
      <c r="AB3" s="14">
        <f t="shared" si="0"/>
        <v>5874852.1653968943</v>
      </c>
      <c r="AC3" s="14">
        <f t="shared" si="0"/>
        <v>6394426.9798441641</v>
      </c>
      <c r="AD3" s="14">
        <f t="shared" si="0"/>
        <v>6923115.3050502315</v>
      </c>
      <c r="AE3" s="14">
        <f t="shared" si="0"/>
        <v>7460611.5169002395</v>
      </c>
      <c r="AF3" s="14">
        <f t="shared" si="0"/>
        <v>8006466.3154798616</v>
      </c>
      <c r="AG3" s="14">
        <f t="shared" si="0"/>
        <v>8559526.5832891427</v>
      </c>
      <c r="AH3" s="14">
        <f t="shared" si="0"/>
        <v>9119365.3671347145</v>
      </c>
      <c r="AI3" s="14">
        <f t="shared" si="0"/>
        <v>9684802.7975280918</v>
      </c>
    </row>
    <row r="4" spans="1:35" x14ac:dyDescent="0.25">
      <c r="A4" t="s">
        <v>47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13224.427875475714</v>
      </c>
      <c r="E4" s="14">
        <f t="shared" si="2"/>
        <v>17706.672063200043</v>
      </c>
      <c r="F4" s="14">
        <f t="shared" si="2"/>
        <v>23519.840360370108</v>
      </c>
      <c r="G4" s="14">
        <f t="shared" si="2"/>
        <v>31023.704085276768</v>
      </c>
      <c r="H4" s="14">
        <f t="shared" si="2"/>
        <v>40458.37940407265</v>
      </c>
      <c r="I4" s="14">
        <f t="shared" si="2"/>
        <v>52478.406015186767</v>
      </c>
      <c r="J4" s="14">
        <f t="shared" si="2"/>
        <v>67620.738888588283</v>
      </c>
      <c r="K4" s="14">
        <f t="shared" si="0"/>
        <v>87083.291703190669</v>
      </c>
      <c r="L4" s="14">
        <f t="shared" si="0"/>
        <v>111664.31247407247</v>
      </c>
      <c r="M4" s="14">
        <f t="shared" si="0"/>
        <v>142629.40030662122</v>
      </c>
      <c r="N4" s="14">
        <f t="shared" si="0"/>
        <v>180934.73262449724</v>
      </c>
      <c r="O4" s="14">
        <f t="shared" si="0"/>
        <v>227259.87545948091</v>
      </c>
      <c r="P4" s="14">
        <f t="shared" si="0"/>
        <v>282111.39386577206</v>
      </c>
      <c r="Q4" s="14">
        <f t="shared" si="0"/>
        <v>346026.32367837237</v>
      </c>
      <c r="R4" s="14">
        <f t="shared" si="0"/>
        <v>419513.2515772956</v>
      </c>
      <c r="S4" s="14">
        <f t="shared" si="0"/>
        <v>502064.76621394942</v>
      </c>
      <c r="T4" s="14">
        <f t="shared" si="0"/>
        <v>593067.8743917176</v>
      </c>
      <c r="U4" s="14">
        <f t="shared" si="0"/>
        <v>691818.49124325882</v>
      </c>
      <c r="V4" s="14">
        <f t="shared" si="0"/>
        <v>797658.86617066176</v>
      </c>
      <c r="W4" s="14">
        <f t="shared" si="0"/>
        <v>909536.35394910083</v>
      </c>
      <c r="X4" s="14">
        <f t="shared" si="0"/>
        <v>1026782.6692188373</v>
      </c>
      <c r="Y4" s="14">
        <f t="shared" si="0"/>
        <v>1148794.7554226862</v>
      </c>
      <c r="Z4" s="14">
        <f t="shared" si="0"/>
        <v>1274937.741190051</v>
      </c>
      <c r="AA4" s="14">
        <f t="shared" si="0"/>
        <v>1404633.0441841169</v>
      </c>
      <c r="AB4" s="14">
        <f t="shared" si="0"/>
        <v>1537555.1129376115</v>
      </c>
      <c r="AC4" s="14">
        <f t="shared" si="0"/>
        <v>1673218.4574968887</v>
      </c>
      <c r="AD4" s="14">
        <f t="shared" si="0"/>
        <v>1811261.3811193479</v>
      </c>
      <c r="AE4" s="14">
        <f t="shared" si="0"/>
        <v>1951604.0839601033</v>
      </c>
      <c r="AF4" s="14">
        <f t="shared" si="0"/>
        <v>2094129.2517702868</v>
      </c>
      <c r="AG4" s="14">
        <f t="shared" si="0"/>
        <v>2238535.8003318724</v>
      </c>
      <c r="AH4" s="14">
        <f t="shared" si="0"/>
        <v>2384712.2502263589</v>
      </c>
      <c r="AI4" s="14">
        <f t="shared" si="0"/>
        <v>2532350.5321699767</v>
      </c>
    </row>
    <row r="5" spans="1:35" x14ac:dyDescent="0.25">
      <c r="A5" t="s">
        <v>48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95158.401732409868</v>
      </c>
      <c r="E5" s="14">
        <f t="shared" si="2"/>
        <v>111495.68892375955</v>
      </c>
      <c r="F5" s="14">
        <f t="shared" si="2"/>
        <v>132684.04814403984</v>
      </c>
      <c r="G5" s="14">
        <f t="shared" si="2"/>
        <v>160034.80628753858</v>
      </c>
      <c r="H5" s="14">
        <f t="shared" si="2"/>
        <v>194423.16037642266</v>
      </c>
      <c r="I5" s="14">
        <f t="shared" si="2"/>
        <v>238234.83563750162</v>
      </c>
      <c r="J5" s="14">
        <f t="shared" si="2"/>
        <v>293426.97389210545</v>
      </c>
      <c r="K5" s="14">
        <f t="shared" si="0"/>
        <v>364365.83877585991</v>
      </c>
      <c r="L5" s="14">
        <f t="shared" si="0"/>
        <v>453960.95652742457</v>
      </c>
      <c r="M5" s="14">
        <f t="shared" si="0"/>
        <v>566825.29671915306</v>
      </c>
      <c r="N5" s="14">
        <f t="shared" si="0"/>
        <v>706444.02091787965</v>
      </c>
      <c r="O5" s="14">
        <f t="shared" si="0"/>
        <v>875294.07258355431</v>
      </c>
      <c r="P5" s="14">
        <f t="shared" si="0"/>
        <v>1075221.825636239</v>
      </c>
      <c r="Q5" s="14">
        <f t="shared" si="0"/>
        <v>1308184.7166414156</v>
      </c>
      <c r="R5" s="14">
        <f t="shared" si="0"/>
        <v>1576036.4881229373</v>
      </c>
      <c r="S5" s="14">
        <f t="shared" si="0"/>
        <v>1876927.6815107409</v>
      </c>
      <c r="T5" s="14">
        <f t="shared" si="0"/>
        <v>2208624.0040086214</v>
      </c>
      <c r="U5" s="14">
        <f t="shared" si="0"/>
        <v>2568559.1436971305</v>
      </c>
      <c r="V5" s="14">
        <f t="shared" si="0"/>
        <v>2954335.6719739195</v>
      </c>
      <c r="W5" s="14">
        <f t="shared" si="0"/>
        <v>3362116.8127446212</v>
      </c>
      <c r="X5" s="14">
        <f t="shared" si="0"/>
        <v>3789466.739358441</v>
      </c>
      <c r="Y5" s="14">
        <f t="shared" si="0"/>
        <v>4234187.3769772565</v>
      </c>
      <c r="Z5" s="14">
        <f t="shared" si="0"/>
        <v>4693964.6892664544</v>
      </c>
      <c r="AA5" s="14">
        <f t="shared" si="0"/>
        <v>5166689.8072299482</v>
      </c>
      <c r="AB5" s="14">
        <f t="shared" si="0"/>
        <v>5651176.1315675564</v>
      </c>
      <c r="AC5" s="14">
        <f t="shared" si="0"/>
        <v>6145654.1047832919</v>
      </c>
      <c r="AD5" s="14">
        <f t="shared" si="0"/>
        <v>6648805.3820229797</v>
      </c>
      <c r="AE5" s="14">
        <f t="shared" si="0"/>
        <v>7160339.1016268972</v>
      </c>
      <c r="AF5" s="14">
        <f t="shared" si="0"/>
        <v>7679827.666057935</v>
      </c>
      <c r="AG5" s="14">
        <f t="shared" si="0"/>
        <v>8206173.6564489678</v>
      </c>
      <c r="AH5" s="14">
        <f t="shared" si="0"/>
        <v>8738970.7425779644</v>
      </c>
      <c r="AI5" s="14">
        <f t="shared" si="0"/>
        <v>9277096.0457812548</v>
      </c>
    </row>
    <row r="6" spans="1:35" x14ac:dyDescent="0.25">
      <c r="A6" t="s">
        <v>49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40267.597918583051</v>
      </c>
      <c r="E6" s="14">
        <f t="shared" si="2"/>
        <v>41056.194567393541</v>
      </c>
      <c r="F6" s="14">
        <f t="shared" si="2"/>
        <v>42078.951214761109</v>
      </c>
      <c r="G6" s="14">
        <f t="shared" si="2"/>
        <v>43399.165272441969</v>
      </c>
      <c r="H6" s="14">
        <f t="shared" si="2"/>
        <v>45059.082275490146</v>
      </c>
      <c r="I6" s="14">
        <f t="shared" si="2"/>
        <v>47173.86056670815</v>
      </c>
      <c r="J6" s="14">
        <f t="shared" si="2"/>
        <v>49837.97087819923</v>
      </c>
      <c r="K6" s="14">
        <f t="shared" si="0"/>
        <v>53262.171632126687</v>
      </c>
      <c r="L6" s="14">
        <f t="shared" si="0"/>
        <v>57586.904911350393</v>
      </c>
      <c r="M6" s="14">
        <f t="shared" si="0"/>
        <v>63034.837570117052</v>
      </c>
      <c r="N6" s="14">
        <f t="shared" si="0"/>
        <v>69774.197460454874</v>
      </c>
      <c r="O6" s="14">
        <f t="shared" si="0"/>
        <v>77924.546005807759</v>
      </c>
      <c r="P6" s="14">
        <f t="shared" si="0"/>
        <v>87575.007200187567</v>
      </c>
      <c r="Q6" s="14">
        <f t="shared" si="0"/>
        <v>98820.0660029219</v>
      </c>
      <c r="R6" s="14">
        <f t="shared" si="0"/>
        <v>111749.20208863154</v>
      </c>
      <c r="S6" s="14">
        <f t="shared" si="0"/>
        <v>126273.14256804284</v>
      </c>
      <c r="T6" s="14">
        <f t="shared" si="0"/>
        <v>142284.03870281187</v>
      </c>
      <c r="U6" s="14">
        <f t="shared" si="0"/>
        <v>159658.01527695108</v>
      </c>
      <c r="V6" s="14">
        <f t="shared" si="0"/>
        <v>178279.34902873219</v>
      </c>
      <c r="W6" s="14">
        <f t="shared" si="0"/>
        <v>197962.83976336056</v>
      </c>
      <c r="X6" s="14">
        <f t="shared" si="0"/>
        <v>218590.91075519001</v>
      </c>
      <c r="Y6" s="14">
        <f t="shared" si="0"/>
        <v>240057.46149739373</v>
      </c>
      <c r="Z6" s="14">
        <f t="shared" si="0"/>
        <v>262250.79405154847</v>
      </c>
      <c r="AA6" s="14">
        <f t="shared" si="0"/>
        <v>285069.11385386798</v>
      </c>
      <c r="AB6" s="14">
        <f t="shared" si="0"/>
        <v>308455.1440614686</v>
      </c>
      <c r="AC6" s="14">
        <f t="shared" si="0"/>
        <v>332323.46858936211</v>
      </c>
      <c r="AD6" s="14">
        <f t="shared" si="0"/>
        <v>356610.45127067447</v>
      </c>
      <c r="AE6" s="14">
        <f t="shared" si="0"/>
        <v>381302.05228793545</v>
      </c>
      <c r="AF6" s="14">
        <f t="shared" si="0"/>
        <v>406377.63161805831</v>
      </c>
      <c r="AG6" s="14">
        <f t="shared" si="0"/>
        <v>431784.21713471506</v>
      </c>
      <c r="AH6" s="14">
        <f t="shared" si="0"/>
        <v>457502.19538264535</v>
      </c>
      <c r="AI6" s="14">
        <f t="shared" si="0"/>
        <v>483477.36529769324</v>
      </c>
    </row>
    <row r="7" spans="1:35" x14ac:dyDescent="0.25">
      <c r="A7" t="s">
        <v>50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119020.98713002543</v>
      </c>
      <c r="E7" s="14">
        <f t="shared" si="2"/>
        <v>127518.69587143553</v>
      </c>
      <c r="F7" s="14">
        <f t="shared" si="2"/>
        <v>138539.65077376764</v>
      </c>
      <c r="G7" s="14">
        <f t="shared" si="2"/>
        <v>152765.92799090958</v>
      </c>
      <c r="H7" s="14">
        <f t="shared" si="2"/>
        <v>170652.75422596181</v>
      </c>
      <c r="I7" s="14">
        <f t="shared" si="2"/>
        <v>193441.0452978735</v>
      </c>
      <c r="J7" s="14">
        <f t="shared" si="2"/>
        <v>222148.79280883068</v>
      </c>
      <c r="K7" s="14">
        <f t="shared" si="0"/>
        <v>259047.07372707102</v>
      </c>
      <c r="L7" s="14">
        <f t="shared" si="0"/>
        <v>305649.25476164708</v>
      </c>
      <c r="M7" s="14">
        <f t="shared" si="0"/>
        <v>364354.73499269516</v>
      </c>
      <c r="N7" s="14">
        <f t="shared" si="0"/>
        <v>436976.29322276928</v>
      </c>
      <c r="O7" s="14">
        <f t="shared" si="0"/>
        <v>524802.29170228879</v>
      </c>
      <c r="P7" s="14">
        <f t="shared" si="0"/>
        <v>628793.10699908005</v>
      </c>
      <c r="Q7" s="14">
        <f t="shared" si="0"/>
        <v>749966.88402413274</v>
      </c>
      <c r="R7" s="14">
        <f t="shared" si="0"/>
        <v>889287.83206536423</v>
      </c>
      <c r="S7" s="14">
        <f t="shared" si="0"/>
        <v>1045793.9700990204</v>
      </c>
      <c r="T7" s="14">
        <f t="shared" si="0"/>
        <v>1218323.1486689029</v>
      </c>
      <c r="U7" s="14">
        <f t="shared" si="0"/>
        <v>1405540.5212380281</v>
      </c>
      <c r="V7" s="14">
        <f t="shared" si="0"/>
        <v>1606199.08457064</v>
      </c>
      <c r="W7" s="14">
        <f t="shared" si="0"/>
        <v>1818303.1703912125</v>
      </c>
      <c r="X7" s="14">
        <f t="shared" si="0"/>
        <v>2040585.8030274333</v>
      </c>
      <c r="Y7" s="14">
        <f t="shared" si="0"/>
        <v>2271903.6715031653</v>
      </c>
      <c r="Z7" s="14">
        <f t="shared" si="0"/>
        <v>2511053.1484010606</v>
      </c>
      <c r="AA7" s="14">
        <f t="shared" si="0"/>
        <v>2756937.3224473787</v>
      </c>
      <c r="AB7" s="14">
        <f t="shared" si="0"/>
        <v>3008938.993544722</v>
      </c>
      <c r="AC7" s="14">
        <f t="shared" si="0"/>
        <v>3266137.7405713978</v>
      </c>
      <c r="AD7" s="14">
        <f t="shared" si="0"/>
        <v>3527847.8370380392</v>
      </c>
      <c r="AE7" s="14">
        <f t="shared" si="0"/>
        <v>3793917.9935880094</v>
      </c>
      <c r="AF7" s="14">
        <f t="shared" si="0"/>
        <v>4064125.798796061</v>
      </c>
      <c r="AG7" s="14">
        <f t="shared" si="0"/>
        <v>4337900.4390509175</v>
      </c>
      <c r="AH7" s="14">
        <f t="shared" si="0"/>
        <v>4615030.5649504904</v>
      </c>
      <c r="AI7" s="14">
        <f t="shared" si="0"/>
        <v>4894932.1201747749</v>
      </c>
    </row>
    <row r="8" spans="1:35" x14ac:dyDescent="0.25">
      <c r="A8" t="s">
        <v>51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230257.83524159947</v>
      </c>
      <c r="E8" s="14">
        <f t="shared" si="2"/>
        <v>265379.37863751961</v>
      </c>
      <c r="F8" s="14">
        <f t="shared" si="2"/>
        <v>310929.650792706</v>
      </c>
      <c r="G8" s="14">
        <f t="shared" si="2"/>
        <v>369727.71364103671</v>
      </c>
      <c r="H8" s="14">
        <f t="shared" si="2"/>
        <v>443655.04663708672</v>
      </c>
      <c r="I8" s="14">
        <f t="shared" si="2"/>
        <v>537840.42979817104</v>
      </c>
      <c r="J8" s="14">
        <f t="shared" si="2"/>
        <v>656491.28389156424</v>
      </c>
      <c r="K8" s="14">
        <f t="shared" si="0"/>
        <v>808994.10717493633</v>
      </c>
      <c r="L8" s="14">
        <f t="shared" si="0"/>
        <v>1001603.7356474216</v>
      </c>
      <c r="M8" s="14">
        <f t="shared" si="0"/>
        <v>1244237.0306044044</v>
      </c>
      <c r="N8" s="14">
        <f t="shared" si="0"/>
        <v>1544386.3163086411</v>
      </c>
      <c r="O8" s="14">
        <f t="shared" si="0"/>
        <v>1907376.4717439529</v>
      </c>
      <c r="P8" s="14">
        <f t="shared" si="0"/>
        <v>2337176.7912612949</v>
      </c>
      <c r="Q8" s="14">
        <f t="shared" si="0"/>
        <v>2837995.3292624853</v>
      </c>
      <c r="R8" s="14">
        <f t="shared" si="0"/>
        <v>3413817.2209620685</v>
      </c>
      <c r="S8" s="14">
        <f t="shared" si="0"/>
        <v>4060666.5406958493</v>
      </c>
      <c r="T8" s="14">
        <f t="shared" si="0"/>
        <v>4773740.0545803793</v>
      </c>
      <c r="U8" s="14">
        <f t="shared" si="0"/>
        <v>5547520.7612683289</v>
      </c>
      <c r="V8" s="14">
        <f t="shared" si="0"/>
        <v>6376854.7210811097</v>
      </c>
      <c r="W8" s="14">
        <f t="shared" si="0"/>
        <v>7253493.7165196687</v>
      </c>
      <c r="X8" s="14">
        <f t="shared" si="0"/>
        <v>8172201.2606190145</v>
      </c>
      <c r="Y8" s="14">
        <f t="shared" si="0"/>
        <v>9128251.9800714254</v>
      </c>
      <c r="Z8" s="14">
        <f t="shared" si="0"/>
        <v>10116671.210075213</v>
      </c>
      <c r="AA8" s="14">
        <f t="shared" si="0"/>
        <v>11132925.350094693</v>
      </c>
      <c r="AB8" s="14">
        <f t="shared" si="0"/>
        <v>12174463.474855257</v>
      </c>
      <c r="AC8" s="14">
        <f t="shared" si="0"/>
        <v>13237481.428277692</v>
      </c>
      <c r="AD8" s="14">
        <f t="shared" si="0"/>
        <v>14319145.06137114</v>
      </c>
      <c r="AE8" s="14">
        <f t="shared" si="0"/>
        <v>15418829.086088417</v>
      </c>
      <c r="AF8" s="14">
        <f t="shared" si="0"/>
        <v>16535614.262577785</v>
      </c>
      <c r="AG8" s="14">
        <f t="shared" si="0"/>
        <v>17667141.383713007</v>
      </c>
      <c r="AH8" s="14">
        <f t="shared" si="0"/>
        <v>18812536.92965208</v>
      </c>
      <c r="AI8" s="14">
        <f t="shared" si="0"/>
        <v>19969386.960353881</v>
      </c>
    </row>
    <row r="9" spans="1:35" x14ac:dyDescent="0.25">
      <c r="A9" t="s">
        <v>52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10817.558600725068</v>
      </c>
      <c r="E9" s="14">
        <f t="shared" si="2"/>
        <v>13687.818462204425</v>
      </c>
      <c r="F9" s="14">
        <f t="shared" si="2"/>
        <v>17410.351847843729</v>
      </c>
      <c r="G9" s="14">
        <f t="shared" si="2"/>
        <v>22215.542719549805</v>
      </c>
      <c r="H9" s="14">
        <f t="shared" si="2"/>
        <v>28257.152399761915</v>
      </c>
      <c r="I9" s="14">
        <f t="shared" si="2"/>
        <v>35954.323386180396</v>
      </c>
      <c r="J9" s="14">
        <f t="shared" si="2"/>
        <v>45650.901358151612</v>
      </c>
      <c r="K9" s="14">
        <f t="shared" si="0"/>
        <v>58113.984984578754</v>
      </c>
      <c r="L9" s="14">
        <f t="shared" si="0"/>
        <v>73854.742140576796</v>
      </c>
      <c r="M9" s="14">
        <f t="shared" si="0"/>
        <v>93683.614685352513</v>
      </c>
      <c r="N9" s="14">
        <f t="shared" si="0"/>
        <v>118212.90252150857</v>
      </c>
      <c r="O9" s="14">
        <f t="shared" si="0"/>
        <v>147877.77406525621</v>
      </c>
      <c r="P9" s="14">
        <f t="shared" si="0"/>
        <v>183002.61444185919</v>
      </c>
      <c r="Q9" s="14">
        <f t="shared" si="0"/>
        <v>223931.32111357609</v>
      </c>
      <c r="R9" s="14">
        <f t="shared" si="0"/>
        <v>270989.57377847517</v>
      </c>
      <c r="S9" s="14">
        <f t="shared" si="0"/>
        <v>323852.44537633244</v>
      </c>
      <c r="T9" s="14">
        <f t="shared" si="0"/>
        <v>382127.39821979328</v>
      </c>
      <c r="U9" s="14">
        <f t="shared" si="0"/>
        <v>445363.56295654993</v>
      </c>
      <c r="V9" s="14">
        <f t="shared" si="0"/>
        <v>513139.74095016497</v>
      </c>
      <c r="W9" s="14">
        <f t="shared" si="0"/>
        <v>584781.85796223138</v>
      </c>
      <c r="X9" s="14">
        <f t="shared" si="0"/>
        <v>659861.96929278714</v>
      </c>
      <c r="Y9" s="14">
        <f t="shared" si="0"/>
        <v>737993.90030301386</v>
      </c>
      <c r="Z9" s="14">
        <f t="shared" si="0"/>
        <v>818771.10334938578</v>
      </c>
      <c r="AA9" s="14">
        <f t="shared" si="0"/>
        <v>901823.07615929865</v>
      </c>
      <c r="AB9" s="14">
        <f t="shared" si="0"/>
        <v>986941.34787078609</v>
      </c>
      <c r="AC9" s="14">
        <f t="shared" si="0"/>
        <v>1073815.029056869</v>
      </c>
      <c r="AD9" s="14">
        <f t="shared" si="0"/>
        <v>1162212.5027866454</v>
      </c>
      <c r="AE9" s="14">
        <f t="shared" si="0"/>
        <v>1252082.6682538821</v>
      </c>
      <c r="AF9" s="14">
        <f t="shared" si="0"/>
        <v>1343350.4018451381</v>
      </c>
      <c r="AG9" s="14">
        <f t="shared" si="0"/>
        <v>1435822.9006006166</v>
      </c>
      <c r="AH9" s="14">
        <f t="shared" si="0"/>
        <v>1529428.7773118336</v>
      </c>
      <c r="AI9" s="14">
        <f t="shared" si="0"/>
        <v>1623970.7560467506</v>
      </c>
    </row>
    <row r="10" spans="1:35" x14ac:dyDescent="0.25">
      <c r="A10" t="s">
        <v>53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16271.129570008838</v>
      </c>
      <c r="E10" s="14">
        <f t="shared" si="2"/>
        <v>21504.280125534333</v>
      </c>
      <c r="F10" s="14">
        <f t="shared" si="2"/>
        <v>28291.323318543367</v>
      </c>
      <c r="G10" s="14">
        <f t="shared" si="2"/>
        <v>37052.302635138789</v>
      </c>
      <c r="H10" s="14">
        <f t="shared" si="2"/>
        <v>48067.560688454803</v>
      </c>
      <c r="I10" s="14">
        <f t="shared" si="2"/>
        <v>62101.291628339008</v>
      </c>
      <c r="J10" s="14">
        <f t="shared" si="2"/>
        <v>79780.406011579456</v>
      </c>
      <c r="K10" s="14">
        <f t="shared" si="0"/>
        <v>102503.50292642893</v>
      </c>
      <c r="L10" s="14">
        <f t="shared" si="0"/>
        <v>131202.56016539509</v>
      </c>
      <c r="M10" s="14">
        <f t="shared" si="0"/>
        <v>167355.20152228413</v>
      </c>
      <c r="N10" s="14">
        <f t="shared" si="0"/>
        <v>212077.79197103329</v>
      </c>
      <c r="O10" s="14">
        <f t="shared" si="0"/>
        <v>266163.7446341287</v>
      </c>
      <c r="P10" s="14">
        <f t="shared" si="0"/>
        <v>330204.48895712709</v>
      </c>
      <c r="Q10" s="14">
        <f t="shared" si="0"/>
        <v>404827.02990909579</v>
      </c>
      <c r="R10" s="14">
        <f t="shared" si="0"/>
        <v>490625.15724257339</v>
      </c>
      <c r="S10" s="14">
        <f t="shared" si="0"/>
        <v>587006.45343866665</v>
      </c>
      <c r="T10" s="14">
        <f t="shared" si="0"/>
        <v>693255.2310977038</v>
      </c>
      <c r="U10" s="14">
        <f t="shared" si="0"/>
        <v>808549.45064300252</v>
      </c>
      <c r="V10" s="14">
        <f t="shared" si="0"/>
        <v>932121.16910610872</v>
      </c>
      <c r="W10" s="14">
        <f t="shared" si="0"/>
        <v>1062741.3925473006</v>
      </c>
      <c r="X10" s="14">
        <f t="shared" si="0"/>
        <v>1199629.8783570512</v>
      </c>
      <c r="Y10" s="14">
        <f t="shared" si="0"/>
        <v>1342082.5404514545</v>
      </c>
      <c r="Z10" s="14">
        <f t="shared" si="0"/>
        <v>1489358.1480259004</v>
      </c>
      <c r="AA10" s="14">
        <f t="shared" si="0"/>
        <v>1640781.1893611455</v>
      </c>
      <c r="AB10" s="14">
        <f t="shared" si="0"/>
        <v>1795971.573643201</v>
      </c>
      <c r="AC10" s="14">
        <f t="shared" si="0"/>
        <v>1954362.4772198473</v>
      </c>
      <c r="AD10" s="14">
        <f t="shared" si="0"/>
        <v>2115531.6086160559</v>
      </c>
      <c r="AE10" s="14">
        <f t="shared" si="0"/>
        <v>2279385.799190159</v>
      </c>
      <c r="AF10" s="14">
        <f t="shared" si="0"/>
        <v>2445788.0811418933</v>
      </c>
      <c r="AG10" s="14">
        <f t="shared" si="0"/>
        <v>2614386.9298829427</v>
      </c>
      <c r="AH10" s="14">
        <f t="shared" si="0"/>
        <v>2785052.1899473332</v>
      </c>
      <c r="AI10" s="14">
        <f t="shared" si="0"/>
        <v>2957424.1814791765</v>
      </c>
    </row>
    <row r="11" spans="1:35" x14ac:dyDescent="0.25">
      <c r="A11" t="s">
        <v>54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24098.133743664665</v>
      </c>
      <c r="E11" s="14">
        <f t="shared" si="2"/>
        <v>32207.342665440181</v>
      </c>
      <c r="F11" s="14">
        <f t="shared" si="2"/>
        <v>42724.439513554462</v>
      </c>
      <c r="G11" s="14">
        <f t="shared" si="2"/>
        <v>56300.317158162434</v>
      </c>
      <c r="H11" s="14">
        <f t="shared" si="2"/>
        <v>73369.390163771794</v>
      </c>
      <c r="I11" s="14">
        <f t="shared" si="2"/>
        <v>95115.84193045109</v>
      </c>
      <c r="J11" s="14">
        <f t="shared" si="2"/>
        <v>122511.12333207077</v>
      </c>
      <c r="K11" s="14">
        <f t="shared" si="0"/>
        <v>157722.48182006745</v>
      </c>
      <c r="L11" s="14">
        <f t="shared" si="0"/>
        <v>202194.09572443771</v>
      </c>
      <c r="M11" s="14">
        <f t="shared" si="0"/>
        <v>258215.66795447576</v>
      </c>
      <c r="N11" s="14">
        <f t="shared" si="0"/>
        <v>327517.10035622166</v>
      </c>
      <c r="O11" s="14">
        <f t="shared" si="0"/>
        <v>411327.85359648644</v>
      </c>
      <c r="P11" s="14">
        <f t="shared" si="0"/>
        <v>510564.39756957593</v>
      </c>
      <c r="Q11" s="14">
        <f t="shared" si="0"/>
        <v>626198.32944916398</v>
      </c>
      <c r="R11" s="14">
        <f t="shared" si="0"/>
        <v>759149.7766246415</v>
      </c>
      <c r="S11" s="14">
        <f t="shared" si="0"/>
        <v>908500.73809858772</v>
      </c>
      <c r="T11" s="14">
        <f t="shared" si="0"/>
        <v>1073142.1957785473</v>
      </c>
      <c r="U11" s="14">
        <f t="shared" si="0"/>
        <v>1251800.3298883538</v>
      </c>
      <c r="V11" s="14">
        <f t="shared" si="0"/>
        <v>1443285.1479167794</v>
      </c>
      <c r="W11" s="14">
        <f t="shared" si="0"/>
        <v>1645692.219919557</v>
      </c>
      <c r="X11" s="14">
        <f t="shared" si="0"/>
        <v>1857812.4940524502</v>
      </c>
      <c r="Y11" s="14">
        <f t="shared" si="0"/>
        <v>2078554.9294419494</v>
      </c>
      <c r="Z11" s="14">
        <f t="shared" si="0"/>
        <v>2306770.9263315476</v>
      </c>
      <c r="AA11" s="14">
        <f t="shared" si="0"/>
        <v>2541413.7222399581</v>
      </c>
      <c r="AB11" s="14">
        <f t="shared" si="0"/>
        <v>2781894.3343379688</v>
      </c>
      <c r="AC11" s="14">
        <f t="shared" si="0"/>
        <v>3027334.4214869328</v>
      </c>
      <c r="AD11" s="14">
        <f t="shared" si="0"/>
        <v>3277079.6073679277</v>
      </c>
      <c r="AE11" s="14">
        <f t="shared" si="0"/>
        <v>3530985.5192991002</v>
      </c>
      <c r="AF11" s="14">
        <f t="shared" si="0"/>
        <v>3788839.9141018707</v>
      </c>
      <c r="AG11" s="14">
        <f t="shared" si="0"/>
        <v>4050098.0747271976</v>
      </c>
      <c r="AH11" s="14">
        <f t="shared" si="0"/>
        <v>4314558.3142840397</v>
      </c>
      <c r="AI11" s="14">
        <f t="shared" si="0"/>
        <v>4581663.2784472341</v>
      </c>
    </row>
    <row r="12" spans="1:35" x14ac:dyDescent="0.25">
      <c r="A12" t="s">
        <v>55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8653.5789134787083</v>
      </c>
      <c r="E12" s="14">
        <f t="shared" si="2"/>
        <v>11628.211860830042</v>
      </c>
      <c r="F12" s="14">
        <f t="shared" si="2"/>
        <v>15486.110096856231</v>
      </c>
      <c r="G12" s="14">
        <f t="shared" si="2"/>
        <v>20466.035182078893</v>
      </c>
      <c r="H12" s="14">
        <f t="shared" si="2"/>
        <v>26727.33975975326</v>
      </c>
      <c r="I12" s="14">
        <f t="shared" si="2"/>
        <v>34704.4078729506</v>
      </c>
      <c r="J12" s="14">
        <f t="shared" si="2"/>
        <v>44753.588680266221</v>
      </c>
      <c r="K12" s="14">
        <f t="shared" si="0"/>
        <v>57669.87534765435</v>
      </c>
      <c r="L12" s="14">
        <f t="shared" si="0"/>
        <v>73983.023672961426</v>
      </c>
      <c r="M12" s="14">
        <f t="shared" si="0"/>
        <v>94532.946128456257</v>
      </c>
      <c r="N12" s="14">
        <f t="shared" si="0"/>
        <v>119954.20806774526</v>
      </c>
      <c r="O12" s="14">
        <f t="shared" si="0"/>
        <v>150697.80221308372</v>
      </c>
      <c r="P12" s="14">
        <f t="shared" si="0"/>
        <v>187099.90951247228</v>
      </c>
      <c r="Q12" s="14">
        <f t="shared" si="0"/>
        <v>229516.93279043344</v>
      </c>
      <c r="R12" s="14">
        <f t="shared" si="0"/>
        <v>278286.39464314701</v>
      </c>
      <c r="S12" s="14">
        <f t="shared" si="0"/>
        <v>333071.55248092633</v>
      </c>
      <c r="T12" s="14">
        <f t="shared" si="0"/>
        <v>393465.59451869485</v>
      </c>
      <c r="U12" s="14">
        <f t="shared" si="0"/>
        <v>459001.25615496992</v>
      </c>
      <c r="V12" s="14">
        <f t="shared" si="0"/>
        <v>529242.0224392619</v>
      </c>
      <c r="W12" s="14">
        <f t="shared" si="0"/>
        <v>603489.30734267621</v>
      </c>
      <c r="X12" s="14">
        <f t="shared" si="0"/>
        <v>681299.60453979752</v>
      </c>
      <c r="Y12" s="14">
        <f t="shared" si="0"/>
        <v>762272.69667766884</v>
      </c>
      <c r="Z12" s="14">
        <f t="shared" si="0"/>
        <v>845987.25256209064</v>
      </c>
      <c r="AA12" s="14">
        <f t="shared" si="0"/>
        <v>932059.2971105458</v>
      </c>
      <c r="AB12" s="14">
        <f t="shared" si="0"/>
        <v>1020272.778702451</v>
      </c>
      <c r="AC12" s="14">
        <f t="shared" si="0"/>
        <v>1110305.5028407553</v>
      </c>
      <c r="AD12" s="14">
        <f t="shared" si="0"/>
        <v>1201917.4301607055</v>
      </c>
      <c r="AE12" s="14">
        <f t="shared" si="0"/>
        <v>1295055.6016449325</v>
      </c>
      <c r="AF12" s="14">
        <f t="shared" si="0"/>
        <v>1389642.161912234</v>
      </c>
      <c r="AG12" s="14">
        <f t="shared" si="0"/>
        <v>1485477.2969860937</v>
      </c>
      <c r="AH12" s="14">
        <f t="shared" si="0"/>
        <v>1582487.0237595367</v>
      </c>
      <c r="AI12" s="14">
        <f t="shared" ref="AI12" si="3">AH12+SUMIFS(AH$50:AH$66,$A$50:$A$66,$A12)</f>
        <v>1680466.8926302688</v>
      </c>
    </row>
    <row r="13" spans="1:35" x14ac:dyDescent="0.25">
      <c r="A13" t="s">
        <v>31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140326.95993001823</v>
      </c>
      <c r="E13" s="14">
        <f t="shared" si="2"/>
        <v>154394.13250365242</v>
      </c>
      <c r="F13" s="14">
        <f t="shared" si="2"/>
        <v>172638.30622801799</v>
      </c>
      <c r="G13" s="14">
        <f t="shared" si="2"/>
        <v>196188.59522753101</v>
      </c>
      <c r="H13" s="14">
        <f t="shared" si="2"/>
        <v>225798.58529661098</v>
      </c>
      <c r="I13" s="14">
        <f t="shared" si="2"/>
        <v>263522.49805024988</v>
      </c>
      <c r="J13" s="14">
        <f t="shared" si="2"/>
        <v>311045.52463611285</v>
      </c>
      <c r="K13" s="14">
        <f t="shared" si="2"/>
        <v>372127.22337896586</v>
      </c>
      <c r="L13" s="14">
        <f t="shared" si="2"/>
        <v>449272.83319805935</v>
      </c>
      <c r="M13" s="14">
        <f t="shared" si="2"/>
        <v>546454.33783164702</v>
      </c>
      <c r="N13" s="14">
        <f t="shared" si="2"/>
        <v>666672.62528723199</v>
      </c>
      <c r="O13" s="14">
        <f t="shared" si="2"/>
        <v>812060.46036830626</v>
      </c>
      <c r="P13" s="14">
        <f t="shared" si="2"/>
        <v>984207.65785040497</v>
      </c>
      <c r="Q13" s="14">
        <f t="shared" si="2"/>
        <v>1184799.662669769</v>
      </c>
      <c r="R13" s="14">
        <f t="shared" si="2"/>
        <v>1415432.634316325</v>
      </c>
      <c r="S13" s="14">
        <f t="shared" si="2"/>
        <v>1674514.1019858234</v>
      </c>
      <c r="T13" s="14">
        <f t="shared" ref="T13:AI19" si="4">S13+SUMIFS(S$50:S$66,$A$50:$A$66,$A13)</f>
        <v>1960120.2345075123</v>
      </c>
      <c r="U13" s="14">
        <f t="shared" si="4"/>
        <v>2270041.3166314955</v>
      </c>
      <c r="V13" s="14">
        <f t="shared" si="4"/>
        <v>2602213.0495860614</v>
      </c>
      <c r="W13" s="14">
        <f t="shared" si="4"/>
        <v>2953331.7887199465</v>
      </c>
      <c r="X13" s="14">
        <f t="shared" si="4"/>
        <v>3321300.172735963</v>
      </c>
      <c r="Y13" s="14">
        <f t="shared" si="4"/>
        <v>3704225.5558285085</v>
      </c>
      <c r="Z13" s="14">
        <f t="shared" si="4"/>
        <v>4100115.4438901213</v>
      </c>
      <c r="AA13" s="14">
        <f t="shared" si="4"/>
        <v>4507154.0015403209</v>
      </c>
      <c r="AB13" s="14">
        <f t="shared" si="4"/>
        <v>4924319.5109788431</v>
      </c>
      <c r="AC13" s="14">
        <f t="shared" si="4"/>
        <v>5350088.2999837669</v>
      </c>
      <c r="AD13" s="14">
        <f t="shared" si="4"/>
        <v>5783325.2116371766</v>
      </c>
      <c r="AE13" s="14">
        <f t="shared" si="4"/>
        <v>6223779.8003715528</v>
      </c>
      <c r="AF13" s="14">
        <f t="shared" si="4"/>
        <v>6671083.884598597</v>
      </c>
      <c r="AG13" s="14">
        <f t="shared" si="4"/>
        <v>7124292.5350648416</v>
      </c>
      <c r="AH13" s="14">
        <f t="shared" si="4"/>
        <v>7583055.8823404219</v>
      </c>
      <c r="AI13" s="14">
        <f t="shared" si="4"/>
        <v>8046407.0750897322</v>
      </c>
    </row>
    <row r="14" spans="1:35" x14ac:dyDescent="0.25">
      <c r="A14" t="s">
        <v>56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12777.166675684937</v>
      </c>
      <c r="E14" s="14">
        <f t="shared" si="2"/>
        <v>16488.209728910773</v>
      </c>
      <c r="F14" s="14">
        <f t="shared" si="2"/>
        <v>21301.182187111088</v>
      </c>
      <c r="G14" s="14">
        <f t="shared" si="2"/>
        <v>27513.954223256318</v>
      </c>
      <c r="H14" s="14">
        <f t="shared" si="2"/>
        <v>35325.328355247737</v>
      </c>
      <c r="I14" s="14">
        <f t="shared" si="2"/>
        <v>45277.226196273652</v>
      </c>
      <c r="J14" s="14">
        <f t="shared" si="2"/>
        <v>57814.215897408154</v>
      </c>
      <c r="K14" s="14">
        <f t="shared" si="2"/>
        <v>73928.101798243239</v>
      </c>
      <c r="L14" s="14">
        <f t="shared" si="2"/>
        <v>94279.787818119512</v>
      </c>
      <c r="M14" s="14">
        <f t="shared" si="2"/>
        <v>119917.11797702145</v>
      </c>
      <c r="N14" s="14">
        <f t="shared" si="2"/>
        <v>151631.7527550818</v>
      </c>
      <c r="O14" s="14">
        <f t="shared" si="2"/>
        <v>189986.33414497774</v>
      </c>
      <c r="P14" s="14">
        <f t="shared" si="2"/>
        <v>235400.26917735333</v>
      </c>
      <c r="Q14" s="14">
        <f t="shared" si="2"/>
        <v>288318.19295492669</v>
      </c>
      <c r="R14" s="14">
        <f t="shared" si="2"/>
        <v>349161.18629944266</v>
      </c>
      <c r="S14" s="14">
        <f t="shared" si="2"/>
        <v>417509.14149667224</v>
      </c>
      <c r="T14" s="14">
        <f t="shared" si="4"/>
        <v>492854.53507205599</v>
      </c>
      <c r="U14" s="14">
        <f t="shared" si="4"/>
        <v>574614.42483271111</v>
      </c>
      <c r="V14" s="14">
        <f t="shared" si="4"/>
        <v>662244.23072344577</v>
      </c>
      <c r="W14" s="14">
        <f t="shared" si="4"/>
        <v>754872.42241581448</v>
      </c>
      <c r="X14" s="14">
        <f t="shared" si="4"/>
        <v>851945.69767148246</v>
      </c>
      <c r="Y14" s="14">
        <f t="shared" si="4"/>
        <v>952964.75998773519</v>
      </c>
      <c r="Z14" s="14">
        <f t="shared" si="4"/>
        <v>1057403.9720072867</v>
      </c>
      <c r="AA14" s="14">
        <f t="shared" si="4"/>
        <v>1164784.3004887903</v>
      </c>
      <c r="AB14" s="14">
        <f t="shared" si="4"/>
        <v>1274836.2073480873</v>
      </c>
      <c r="AC14" s="14">
        <f t="shared" si="4"/>
        <v>1387157.7345381745</v>
      </c>
      <c r="AD14" s="14">
        <f t="shared" si="4"/>
        <v>1501449.4177443502</v>
      </c>
      <c r="AE14" s="14">
        <f t="shared" si="4"/>
        <v>1617645.1872373431</v>
      </c>
      <c r="AF14" s="14">
        <f t="shared" si="4"/>
        <v>1735647.9134967446</v>
      </c>
      <c r="AG14" s="14">
        <f t="shared" si="4"/>
        <v>1855208.3159280706</v>
      </c>
      <c r="AH14" s="14">
        <f t="shared" si="4"/>
        <v>1976234.0959183308</v>
      </c>
      <c r="AI14" s="14">
        <f t="shared" si="4"/>
        <v>2098470.1896362035</v>
      </c>
    </row>
    <row r="15" spans="1:35" x14ac:dyDescent="0.25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481983.60262341506</v>
      </c>
      <c r="E15" s="14">
        <f t="shared" si="2"/>
        <v>650647.61014014389</v>
      </c>
      <c r="F15" s="14">
        <f t="shared" si="2"/>
        <v>869393.44823061512</v>
      </c>
      <c r="G15" s="14">
        <f t="shared" si="2"/>
        <v>1151759.0835452625</v>
      </c>
      <c r="H15" s="14">
        <f t="shared" si="2"/>
        <v>1506779.9352082317</v>
      </c>
      <c r="I15" s="14">
        <f t="shared" si="2"/>
        <v>1959085.9171626715</v>
      </c>
      <c r="J15" s="14">
        <f t="shared" si="2"/>
        <v>2528882.3045560303</v>
      </c>
      <c r="K15" s="14">
        <f t="shared" si="2"/>
        <v>3261245.8297756249</v>
      </c>
      <c r="L15" s="14">
        <f t="shared" si="2"/>
        <v>4186214.0596242985</v>
      </c>
      <c r="M15" s="14">
        <f t="shared" si="2"/>
        <v>5351410.6861822046</v>
      </c>
      <c r="N15" s="14">
        <f t="shared" si="2"/>
        <v>6792816.0597866271</v>
      </c>
      <c r="O15" s="14">
        <f t="shared" si="2"/>
        <v>8536001.8194406852</v>
      </c>
      <c r="P15" s="14">
        <f t="shared" si="2"/>
        <v>10600029.687025411</v>
      </c>
      <c r="Q15" s="14">
        <f t="shared" si="2"/>
        <v>13005107.98058817</v>
      </c>
      <c r="R15" s="14">
        <f t="shared" si="2"/>
        <v>15770374.494507872</v>
      </c>
      <c r="S15" s="14">
        <f t="shared" si="2"/>
        <v>18876735.66138196</v>
      </c>
      <c r="T15" s="14">
        <f t="shared" si="4"/>
        <v>22301124.935794421</v>
      </c>
      <c r="U15" s="14">
        <f t="shared" si="4"/>
        <v>26017048.050502319</v>
      </c>
      <c r="V15" s="14">
        <f t="shared" si="4"/>
        <v>29999754.267450355</v>
      </c>
      <c r="W15" s="14">
        <f t="shared" si="4"/>
        <v>34209633.214093752</v>
      </c>
      <c r="X15" s="14">
        <f t="shared" si="4"/>
        <v>38621537.735967569</v>
      </c>
      <c r="Y15" s="14">
        <f t="shared" si="4"/>
        <v>43212775.197098821</v>
      </c>
      <c r="Z15" s="14">
        <f t="shared" si="4"/>
        <v>47959455.790253051</v>
      </c>
      <c r="AA15" s="14">
        <f t="shared" si="4"/>
        <v>52839807.82885576</v>
      </c>
      <c r="AB15" s="14">
        <f t="shared" si="4"/>
        <v>57841581.017558575</v>
      </c>
      <c r="AC15" s="14">
        <f t="shared" si="4"/>
        <v>62946506.677154914</v>
      </c>
      <c r="AD15" s="14">
        <f t="shared" si="4"/>
        <v>68140974.388498098</v>
      </c>
      <c r="AE15" s="14">
        <f t="shared" si="4"/>
        <v>73421981.334009707</v>
      </c>
      <c r="AF15" s="14">
        <f t="shared" si="4"/>
        <v>78785113.052869618</v>
      </c>
      <c r="AG15" s="14">
        <f t="shared" si="4"/>
        <v>84219039.936808974</v>
      </c>
      <c r="AH15" s="14">
        <f t="shared" si="4"/>
        <v>89719567.085975692</v>
      </c>
      <c r="AI15" s="14">
        <f t="shared" si="4"/>
        <v>95275102.04850477</v>
      </c>
    </row>
    <row r="16" spans="1:35" x14ac:dyDescent="0.25">
      <c r="A16" t="s">
        <v>57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112354.20981819165</v>
      </c>
      <c r="E16" s="14">
        <f t="shared" si="2"/>
        <v>133985.53186515882</v>
      </c>
      <c r="F16" s="14">
        <f t="shared" si="2"/>
        <v>162039.89710784049</v>
      </c>
      <c r="G16" s="14">
        <f t="shared" si="2"/>
        <v>198253.56285915265</v>
      </c>
      <c r="H16" s="14">
        <f t="shared" si="2"/>
        <v>243785.33035820574</v>
      </c>
      <c r="I16" s="14">
        <f t="shared" si="2"/>
        <v>301794.00988312322</v>
      </c>
      <c r="J16" s="14">
        <f t="shared" si="2"/>
        <v>374870.94750825176</v>
      </c>
      <c r="K16" s="14">
        <f t="shared" si="2"/>
        <v>468797.27774741629</v>
      </c>
      <c r="L16" s="14">
        <f t="shared" si="2"/>
        <v>587425.3475867107</v>
      </c>
      <c r="M16" s="14">
        <f t="shared" si="2"/>
        <v>736862.94158324774</v>
      </c>
      <c r="N16" s="14">
        <f t="shared" si="2"/>
        <v>921724.57445755112</v>
      </c>
      <c r="O16" s="14">
        <f t="shared" si="2"/>
        <v>1145289.8336372492</v>
      </c>
      <c r="P16" s="14">
        <f t="shared" si="2"/>
        <v>1410003.4033845572</v>
      </c>
      <c r="Q16" s="14">
        <f t="shared" si="2"/>
        <v>1718457.0200286782</v>
      </c>
      <c r="R16" s="14">
        <f t="shared" si="2"/>
        <v>2073105.1242032358</v>
      </c>
      <c r="S16" s="14">
        <f t="shared" si="2"/>
        <v>2471498.9474270875</v>
      </c>
      <c r="T16" s="14">
        <f t="shared" si="4"/>
        <v>2910680.1829473516</v>
      </c>
      <c r="U16" s="14">
        <f t="shared" si="4"/>
        <v>3387250.9153725449</v>
      </c>
      <c r="V16" s="14">
        <f t="shared" si="4"/>
        <v>3898036.8386153346</v>
      </c>
      <c r="W16" s="14">
        <f t="shared" si="4"/>
        <v>4437957.8840971813</v>
      </c>
      <c r="X16" s="14">
        <f t="shared" si="4"/>
        <v>5003788.9049429148</v>
      </c>
      <c r="Y16" s="14">
        <f t="shared" si="4"/>
        <v>5592619.5486472603</v>
      </c>
      <c r="Z16" s="14">
        <f t="shared" si="4"/>
        <v>6201385.9243331002</v>
      </c>
      <c r="AA16" s="14">
        <f t="shared" si="4"/>
        <v>6827295.7921459889</v>
      </c>
      <c r="AB16" s="14">
        <f t="shared" si="4"/>
        <v>7468778.0398625629</v>
      </c>
      <c r="AC16" s="14">
        <f t="shared" si="4"/>
        <v>8123489.6917104069</v>
      </c>
      <c r="AD16" s="14">
        <f t="shared" si="4"/>
        <v>8789685.1982739046</v>
      </c>
      <c r="AE16" s="14">
        <f t="shared" si="4"/>
        <v>9466979.4452951699</v>
      </c>
      <c r="AF16" s="14">
        <f t="shared" si="4"/>
        <v>10154806.273905635</v>
      </c>
      <c r="AG16" s="14">
        <f t="shared" si="4"/>
        <v>10851712.650890106</v>
      </c>
      <c r="AH16" s="14">
        <f t="shared" si="4"/>
        <v>11557160.576286459</v>
      </c>
      <c r="AI16" s="14">
        <f t="shared" si="4"/>
        <v>12269663.306934152</v>
      </c>
    </row>
    <row r="17" spans="1:35" x14ac:dyDescent="0.25">
      <c r="A17" t="s">
        <v>58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16808.194932633516</v>
      </c>
      <c r="E17" s="14">
        <f t="shared" si="2"/>
        <v>21235.353325036525</v>
      </c>
      <c r="F17" s="14">
        <f t="shared" si="2"/>
        <v>26977.07906228018</v>
      </c>
      <c r="G17" s="14">
        <f t="shared" si="2"/>
        <v>34388.721952275308</v>
      </c>
      <c r="H17" s="14">
        <f t="shared" si="2"/>
        <v>43707.44718629944</v>
      </c>
      <c r="I17" s="14">
        <f t="shared" si="2"/>
        <v>55579.75031383583</v>
      </c>
      <c r="J17" s="14">
        <f t="shared" si="2"/>
        <v>70535.987246361125</v>
      </c>
      <c r="K17" s="14">
        <f t="shared" si="2"/>
        <v>89759.34956712299</v>
      </c>
      <c r="L17" s="14">
        <f t="shared" si="2"/>
        <v>114038.27499864726</v>
      </c>
      <c r="M17" s="14">
        <f t="shared" si="2"/>
        <v>144622.80871164979</v>
      </c>
      <c r="N17" s="14">
        <f t="shared" si="2"/>
        <v>182457.37691953898</v>
      </c>
      <c r="O17" s="14">
        <f t="shared" si="2"/>
        <v>228213.19393701639</v>
      </c>
      <c r="P17" s="14">
        <f t="shared" si="2"/>
        <v>282390.59924517071</v>
      </c>
      <c r="Q17" s="14">
        <f t="shared" si="2"/>
        <v>345520.02862669772</v>
      </c>
      <c r="R17" s="14">
        <f t="shared" si="2"/>
        <v>418103.81834316329</v>
      </c>
      <c r="S17" s="14">
        <f t="shared" si="2"/>
        <v>499640.79301985831</v>
      </c>
      <c r="T17" s="14">
        <f t="shared" si="4"/>
        <v>589525.4930117419</v>
      </c>
      <c r="U17" s="14">
        <f t="shared" si="4"/>
        <v>687062.48649964842</v>
      </c>
      <c r="V17" s="14">
        <f t="shared" si="4"/>
        <v>791602.10649586073</v>
      </c>
      <c r="W17" s="14">
        <f t="shared" si="4"/>
        <v>902104.64455386624</v>
      </c>
      <c r="X17" s="14">
        <f t="shared" si="4"/>
        <v>1017910.0283940264</v>
      </c>
      <c r="Y17" s="14">
        <f t="shared" si="4"/>
        <v>1138422.6128916186</v>
      </c>
      <c r="Z17" s="14">
        <f t="shared" si="4"/>
        <v>1263015.3291055681</v>
      </c>
      <c r="AA17" s="14">
        <f t="shared" si="4"/>
        <v>1391116.7053487368</v>
      </c>
      <c r="AB17" s="14">
        <f t="shared" si="4"/>
        <v>1522405.1911097888</v>
      </c>
      <c r="AC17" s="14">
        <f t="shared" si="4"/>
        <v>1656401.2629998382</v>
      </c>
      <c r="AD17" s="14">
        <f t="shared" si="4"/>
        <v>1792747.6694497056</v>
      </c>
      <c r="AE17" s="14">
        <f t="shared" si="4"/>
        <v>1931365.5913370494</v>
      </c>
      <c r="AF17" s="14">
        <f t="shared" si="4"/>
        <v>2072139.1561793198</v>
      </c>
      <c r="AG17" s="14">
        <f t="shared" si="4"/>
        <v>2214770.9800173156</v>
      </c>
      <c r="AH17" s="14">
        <f t="shared" si="4"/>
        <v>2359150.9534900715</v>
      </c>
      <c r="AI17" s="14">
        <f t="shared" si="4"/>
        <v>2504974.7934175646</v>
      </c>
    </row>
    <row r="18" spans="1:35" x14ac:dyDescent="0.25">
      <c r="A18" t="s">
        <v>59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11903.394540338726</v>
      </c>
      <c r="E18" s="14">
        <f t="shared" si="2"/>
        <v>15643.430117417889</v>
      </c>
      <c r="F18" s="14">
        <f t="shared" si="2"/>
        <v>20494.003922947893</v>
      </c>
      <c r="G18" s="14">
        <f t="shared" si="2"/>
        <v>26755.31324062551</v>
      </c>
      <c r="H18" s="14">
        <f t="shared" si="2"/>
        <v>34627.713733023105</v>
      </c>
      <c r="I18" s="14">
        <f t="shared" si="2"/>
        <v>44657.360775932037</v>
      </c>
      <c r="J18" s="14">
        <f t="shared" si="2"/>
        <v>57292.295709106649</v>
      </c>
      <c r="K18" s="14">
        <f t="shared" si="2"/>
        <v>73532.071343542018</v>
      </c>
      <c r="L18" s="14">
        <f t="shared" si="2"/>
        <v>94042.754910448566</v>
      </c>
      <c r="M18" s="14">
        <f t="shared" si="2"/>
        <v>119880.37671121693</v>
      </c>
      <c r="N18" s="14">
        <f t="shared" si="2"/>
        <v>151842.78207348086</v>
      </c>
      <c r="O18" s="14">
        <f t="shared" si="2"/>
        <v>190497.00863048536</v>
      </c>
      <c r="P18" s="14">
        <f t="shared" si="2"/>
        <v>236265.74003030139</v>
      </c>
      <c r="Q18" s="14">
        <f t="shared" si="2"/>
        <v>289597.08508738707</v>
      </c>
      <c r="R18" s="14">
        <f t="shared" si="2"/>
        <v>350915.41431740706</v>
      </c>
      <c r="S18" s="14">
        <f t="shared" si="2"/>
        <v>419797.337914615</v>
      </c>
      <c r="T18" s="14">
        <f t="shared" si="4"/>
        <v>495731.36737730639</v>
      </c>
      <c r="U18" s="14">
        <f t="shared" si="4"/>
        <v>578130.00627671659</v>
      </c>
      <c r="V18" s="14">
        <f t="shared" si="4"/>
        <v>666444.42002597265</v>
      </c>
      <c r="W18" s="14">
        <f t="shared" si="4"/>
        <v>759796.26946593798</v>
      </c>
      <c r="X18" s="14">
        <f t="shared" si="4"/>
        <v>857627.92968454084</v>
      </c>
      <c r="Y18" s="14">
        <f t="shared" si="4"/>
        <v>959436.20342513931</v>
      </c>
      <c r="Z18" s="14">
        <f t="shared" si="4"/>
        <v>1064691.3467885936</v>
      </c>
      <c r="AA18" s="14">
        <f t="shared" si="4"/>
        <v>1172910.5840863588</v>
      </c>
      <c r="AB18" s="14">
        <f t="shared" si="4"/>
        <v>1283822.271467994</v>
      </c>
      <c r="AC18" s="14">
        <f t="shared" si="4"/>
        <v>1397021.3105892537</v>
      </c>
      <c r="AD18" s="14">
        <f t="shared" si="4"/>
        <v>1512205.8975704776</v>
      </c>
      <c r="AE18" s="14">
        <f t="shared" si="4"/>
        <v>1629309.4465126344</v>
      </c>
      <c r="AF18" s="14">
        <f t="shared" si="4"/>
        <v>1748234.0690709376</v>
      </c>
      <c r="AG18" s="14">
        <f t="shared" si="4"/>
        <v>1868728.5371462582</v>
      </c>
      <c r="AH18" s="14">
        <f t="shared" si="4"/>
        <v>1990699.8310426923</v>
      </c>
      <c r="AI18" s="14">
        <f t="shared" si="4"/>
        <v>2113890.8942427356</v>
      </c>
    </row>
    <row r="19" spans="1:35" x14ac:dyDescent="0.25">
      <c r="A19" t="s">
        <v>60</v>
      </c>
      <c r="B19">
        <f>SUM('Cumulative Sales'!B5:B21)-SUM(B3:B18)</f>
        <v>1001</v>
      </c>
      <c r="C19">
        <f>B19</f>
        <v>1001</v>
      </c>
      <c r="D19" s="14">
        <f t="shared" si="2"/>
        <v>3810.6020922388998</v>
      </c>
      <c r="E19" s="14">
        <f t="shared" si="2"/>
        <v>7475.2571072994615</v>
      </c>
      <c r="F19" s="14">
        <f t="shared" si="2"/>
        <v>12228.067409772193</v>
      </c>
      <c r="G19" s="14">
        <f t="shared" si="2"/>
        <v>18363.179795465549</v>
      </c>
      <c r="H19" s="14">
        <f t="shared" si="2"/>
        <v>26076.911750807194</v>
      </c>
      <c r="I19" s="14">
        <f t="shared" si="2"/>
        <v>35904.410868820269</v>
      </c>
      <c r="J19" s="14">
        <f t="shared" si="2"/>
        <v>48284.688198690303</v>
      </c>
      <c r="K19" s="14">
        <f t="shared" si="2"/>
        <v>64197.150525764795</v>
      </c>
      <c r="L19" s="14">
        <f t="shared" si="2"/>
        <v>84294.440470392583</v>
      </c>
      <c r="M19" s="14">
        <f t="shared" si="2"/>
        <v>109611.30400230852</v>
      </c>
      <c r="N19" s="14">
        <f t="shared" si="2"/>
        <v>140929.50584564335</v>
      </c>
      <c r="O19" s="14">
        <f t="shared" si="2"/>
        <v>178804.65496816556</v>
      </c>
      <c r="P19" s="14">
        <f t="shared" si="2"/>
        <v>223650.91581263603</v>
      </c>
      <c r="Q19" s="14">
        <f t="shared" si="2"/>
        <v>275907.36554298946</v>
      </c>
      <c r="R19" s="14">
        <f t="shared" si="2"/>
        <v>335989.82147069857</v>
      </c>
      <c r="S19" s="14">
        <f t="shared" si="2"/>
        <v>403483.42722796299</v>
      </c>
      <c r="T19" s="14">
        <f t="shared" si="4"/>
        <v>477887.00338365347</v>
      </c>
      <c r="U19" s="14">
        <f t="shared" si="4"/>
        <v>558624.89452230115</v>
      </c>
      <c r="V19" s="14">
        <f t="shared" si="4"/>
        <v>645159.32783940085</v>
      </c>
      <c r="W19" s="14">
        <f t="shared" si="4"/>
        <v>736629.66713561607</v>
      </c>
      <c r="X19" s="14">
        <f t="shared" si="4"/>
        <v>832489.52645058767</v>
      </c>
      <c r="Y19" s="14">
        <f t="shared" si="4"/>
        <v>932245.85048788809</v>
      </c>
      <c r="Z19" s="14">
        <f t="shared" si="4"/>
        <v>1035379.5723571966</v>
      </c>
      <c r="AA19" s="14">
        <f t="shared" si="4"/>
        <v>1141417.6467326807</v>
      </c>
      <c r="AB19" s="14">
        <f t="shared" si="4"/>
        <v>1250093.9047562371</v>
      </c>
      <c r="AC19" s="14">
        <f t="shared" si="4"/>
        <v>1361011.4128564487</v>
      </c>
      <c r="AD19" s="14">
        <f t="shared" si="4"/>
        <v>1473874.4500225468</v>
      </c>
      <c r="AE19" s="14">
        <f t="shared" si="4"/>
        <v>1588617.7723968795</v>
      </c>
      <c r="AF19" s="14">
        <f t="shared" si="4"/>
        <v>1705145.4645780383</v>
      </c>
      <c r="AG19" s="14">
        <f t="shared" si="4"/>
        <v>1823211.3619789726</v>
      </c>
      <c r="AH19" s="14">
        <f t="shared" si="4"/>
        <v>1942724.3197193539</v>
      </c>
      <c r="AI19" s="14">
        <f t="shared" si="4"/>
        <v>2063432.4622657525</v>
      </c>
    </row>
    <row r="22" spans="1:35" x14ac:dyDescent="0.25">
      <c r="A22" t="s">
        <v>61</v>
      </c>
      <c r="B22" t="s">
        <v>62</v>
      </c>
      <c r="G22" t="s">
        <v>61</v>
      </c>
      <c r="H22" t="s">
        <v>63</v>
      </c>
      <c r="I22" t="s">
        <v>64</v>
      </c>
      <c r="J22" t="s">
        <v>65</v>
      </c>
      <c r="K22" t="s">
        <v>66</v>
      </c>
    </row>
    <row r="23" spans="1:35" x14ac:dyDescent="0.25">
      <c r="A23" s="3" t="s">
        <v>47</v>
      </c>
      <c r="B23" s="15">
        <v>1.3942246992406615E-2</v>
      </c>
      <c r="G23" s="3" t="s">
        <v>47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25">
      <c r="A24" s="3" t="s">
        <v>48</v>
      </c>
      <c r="B24" s="15">
        <v>5.0817957181249214E-2</v>
      </c>
      <c r="G24" s="3" t="s">
        <v>48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25">
      <c r="A25" s="3" t="s">
        <v>49</v>
      </c>
      <c r="B25" s="15">
        <v>2.4529697166459246E-3</v>
      </c>
      <c r="G25" s="3" t="s">
        <v>49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25">
      <c r="A26" s="3" t="s">
        <v>50</v>
      </c>
      <c r="B26" s="15">
        <v>2.6432552351063253E-2</v>
      </c>
      <c r="G26" s="3" t="s">
        <v>50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25">
      <c r="A27" s="3" t="s">
        <v>51</v>
      </c>
      <c r="B27" s="15">
        <v>0.10924733510091446</v>
      </c>
      <c r="G27" s="3" t="s">
        <v>51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25">
      <c r="A28" s="3" t="s">
        <v>46</v>
      </c>
      <c r="B28" s="15">
        <v>5.3397182692134261E-2</v>
      </c>
      <c r="G28" s="3" t="s">
        <v>46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25">
      <c r="A29" s="3" t="s">
        <v>52</v>
      </c>
      <c r="B29" s="15">
        <v>8.9280883069097986E-3</v>
      </c>
      <c r="G29" s="3" t="s">
        <v>52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25">
      <c r="A30" s="3" t="s">
        <v>67</v>
      </c>
      <c r="B30" s="15">
        <v>9.6766048013274888E-3</v>
      </c>
      <c r="G30" s="3" t="s">
        <v>67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25">
      <c r="A31" s="3" t="s">
        <v>53</v>
      </c>
      <c r="B31" s="15">
        <v>1.6277979185830491E-2</v>
      </c>
      <c r="G31" s="3" t="s">
        <v>53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25">
      <c r="A32" s="3" t="s">
        <v>54</v>
      </c>
      <c r="B32" s="15">
        <v>2.5224104034774451E-2</v>
      </c>
      <c r="G32" s="3" t="s">
        <v>54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25">
      <c r="A33" s="3" t="s">
        <v>55</v>
      </c>
      <c r="B33" s="15">
        <v>9.2527460635247003E-3</v>
      </c>
      <c r="G33" s="3" t="s">
        <v>55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25">
      <c r="A34" s="3" t="s">
        <v>31</v>
      </c>
      <c r="B34" s="15">
        <v>4.3756650974875098E-2</v>
      </c>
      <c r="G34" s="3" t="s">
        <v>31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25">
      <c r="A35" s="3" t="s">
        <v>56</v>
      </c>
      <c r="B35" s="15">
        <v>1.1543386901863175E-2</v>
      </c>
      <c r="G35" s="3" t="s">
        <v>56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25">
      <c r="A36" s="3" t="s">
        <v>68</v>
      </c>
      <c r="B36" s="15">
        <v>1.7224897642623956E-3</v>
      </c>
      <c r="G36" s="3" t="s">
        <v>68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25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25">
      <c r="A38" s="3" t="s">
        <v>57</v>
      </c>
      <c r="B38" s="15">
        <v>6.7285320058438403E-2</v>
      </c>
      <c r="G38" s="3" t="s">
        <v>57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25">
      <c r="A39" s="3" t="s">
        <v>59</v>
      </c>
      <c r="B39" s="15">
        <v>1.1633569612033981E-2</v>
      </c>
      <c r="G39" s="3" t="s">
        <v>59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25">
      <c r="A40" s="3" t="s">
        <v>58</v>
      </c>
      <c r="B40" s="15">
        <v>1.3770899843082085E-2</v>
      </c>
      <c r="G40" s="3" t="s">
        <v>58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25">
      <c r="A41" s="3" t="s">
        <v>69</v>
      </c>
      <c r="B41" s="15">
        <v>1</v>
      </c>
    </row>
    <row r="44" spans="1:34" x14ac:dyDescent="0.25">
      <c r="A44" s="3" t="s">
        <v>70</v>
      </c>
    </row>
    <row r="45" spans="1:34" x14ac:dyDescent="0.25">
      <c r="A45" t="s">
        <v>71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5">
      <c r="A46" t="s">
        <v>156</v>
      </c>
      <c r="B46">
        <v>43714.2</v>
      </c>
      <c r="C46">
        <v>43336.9</v>
      </c>
      <c r="D46">
        <v>43350.5</v>
      </c>
      <c r="E46">
        <v>43582.3</v>
      </c>
      <c r="F46">
        <v>43847.5</v>
      </c>
      <c r="G46">
        <v>44139.9</v>
      </c>
      <c r="H46">
        <v>44473.8</v>
      </c>
      <c r="I46" s="17">
        <v>44905.5</v>
      </c>
      <c r="J46" s="17">
        <v>45330.9</v>
      </c>
      <c r="K46" s="17">
        <v>44750.2</v>
      </c>
      <c r="L46" s="17">
        <v>44223.9</v>
      </c>
      <c r="M46" s="17">
        <v>43738.9</v>
      </c>
      <c r="N46" s="17">
        <v>43295.4</v>
      </c>
      <c r="O46" s="17">
        <v>42905</v>
      </c>
      <c r="P46" s="17">
        <v>42563.199999999997</v>
      </c>
      <c r="Q46" s="17">
        <v>42259.5</v>
      </c>
      <c r="R46" s="17">
        <v>41992</v>
      </c>
      <c r="S46" s="17">
        <v>41757.9</v>
      </c>
      <c r="T46" s="17">
        <v>41553.699999999997</v>
      </c>
      <c r="U46" s="17">
        <v>41372.699999999997</v>
      </c>
      <c r="V46" s="17">
        <v>41211.300000000003</v>
      </c>
      <c r="W46" s="17">
        <v>41067.5</v>
      </c>
      <c r="X46" s="17">
        <v>40939.800000000003</v>
      </c>
      <c r="Y46" s="17">
        <v>40826.300000000003</v>
      </c>
      <c r="Z46" s="17">
        <v>40724.300000000003</v>
      </c>
      <c r="AA46" s="17">
        <v>40632.300000000003</v>
      </c>
      <c r="AB46" s="17">
        <v>40548.800000000003</v>
      </c>
      <c r="AC46" s="17">
        <v>40472.800000000003</v>
      </c>
      <c r="AD46" s="17">
        <v>40403.199999999997</v>
      </c>
      <c r="AE46" s="17">
        <v>40339.300000000003</v>
      </c>
      <c r="AF46" s="17">
        <v>40280.300000000003</v>
      </c>
      <c r="AG46" s="17">
        <v>40225.5</v>
      </c>
      <c r="AH46" s="17">
        <v>40174.6</v>
      </c>
    </row>
    <row r="47" spans="1:34" x14ac:dyDescent="0.25">
      <c r="A47" t="s">
        <v>72</v>
      </c>
      <c r="B47">
        <v>144790</v>
      </c>
      <c r="C47">
        <v>203139</v>
      </c>
      <c r="D47">
        <v>278136</v>
      </c>
      <c r="E47">
        <v>373364</v>
      </c>
      <c r="F47">
        <v>494363</v>
      </c>
      <c r="G47">
        <v>632557</v>
      </c>
      <c r="H47">
        <v>817656</v>
      </c>
      <c r="I47" s="17">
        <v>1041170</v>
      </c>
      <c r="J47" s="17">
        <v>1350610</v>
      </c>
      <c r="K47" s="17">
        <v>1718310</v>
      </c>
      <c r="L47" s="17">
        <v>2176730</v>
      </c>
      <c r="M47" s="17">
        <v>2703690</v>
      </c>
      <c r="N47" s="17">
        <v>3279350</v>
      </c>
      <c r="O47" s="17">
        <v>3891290</v>
      </c>
      <c r="P47" s="17">
        <v>4541700</v>
      </c>
      <c r="Q47" s="17">
        <v>5228550</v>
      </c>
      <c r="R47" s="17">
        <v>5878970</v>
      </c>
      <c r="S47" s="17">
        <v>6485390</v>
      </c>
      <c r="T47" s="17">
        <v>7041280</v>
      </c>
      <c r="U47" s="17">
        <v>7549970</v>
      </c>
      <c r="V47" s="17">
        <v>7983140</v>
      </c>
      <c r="W47" s="17">
        <v>8368360</v>
      </c>
      <c r="X47" s="17">
        <v>8710310</v>
      </c>
      <c r="Y47" s="17">
        <v>9006710</v>
      </c>
      <c r="Z47" s="17">
        <v>9261600</v>
      </c>
      <c r="AA47" s="17">
        <v>9493130</v>
      </c>
      <c r="AB47" s="17">
        <v>9689830</v>
      </c>
      <c r="AC47" s="17">
        <v>9860580</v>
      </c>
      <c r="AD47" s="17">
        <v>10025600</v>
      </c>
      <c r="AE47" s="17">
        <v>10182200</v>
      </c>
      <c r="AF47" s="17">
        <v>10317200</v>
      </c>
      <c r="AG47" s="17">
        <v>10444200</v>
      </c>
      <c r="AH47" s="17">
        <v>10549100</v>
      </c>
    </row>
    <row r="49" spans="1:34" x14ac:dyDescent="0.25">
      <c r="A49" t="s">
        <v>73</v>
      </c>
    </row>
    <row r="50" spans="1:34" x14ac:dyDescent="0.25">
      <c r="A50" t="s">
        <v>46</v>
      </c>
      <c r="B50" s="14">
        <f>SUM(B$46:B$47)*INDEX($B$23:$B$40,MATCH($A50,$A$23:$A$40,0),1)</f>
        <v>10065.593205634616</v>
      </c>
      <c r="C50" s="14">
        <f t="shared" ref="C50:AH58" si="6">SUM(C$46:C$47)*INDEX($B$23:$B$40,MATCH($A50,$A$23:$A$40,0),1)</f>
        <v>13161.118661508215</v>
      </c>
      <c r="D50" s="14">
        <f t="shared" si="6"/>
        <v>17166.473373554822</v>
      </c>
      <c r="E50" s="14">
        <f t="shared" si="6"/>
        <v>22263.75775390942</v>
      </c>
      <c r="F50" s="14">
        <f t="shared" si="6"/>
        <v>28738.924395324928</v>
      </c>
      <c r="G50" s="14">
        <f t="shared" si="6"/>
        <v>36133.707996500911</v>
      </c>
      <c r="H50" s="14">
        <f t="shared" si="6"/>
        <v>46035.302434933175</v>
      </c>
      <c r="I50" s="14">
        <f t="shared" si="6"/>
        <v>57993.371890951064</v>
      </c>
      <c r="J50" s="14">
        <f t="shared" si="6"/>
        <v>74539.311264722317</v>
      </c>
      <c r="K50" s="14">
        <f t="shared" si="6"/>
        <v>94142.447596630765</v>
      </c>
      <c r="L50" s="14">
        <f t="shared" si="6"/>
        <v>118592.68114910809</v>
      </c>
      <c r="M50" s="14">
        <f t="shared" si="6"/>
        <v>146704.96290694945</v>
      </c>
      <c r="N50" s="14">
        <f t="shared" si="6"/>
        <v>177419.90344497951</v>
      </c>
      <c r="O50" s="14">
        <f t="shared" si="6"/>
        <v>210074.92916148115</v>
      </c>
      <c r="P50" s="14">
        <f t="shared" si="6"/>
        <v>244786.73959922802</v>
      </c>
      <c r="Q50" s="14">
        <f t="shared" si="6"/>
        <v>281446.37780693686</v>
      </c>
      <c r="R50" s="14">
        <f t="shared" si="6"/>
        <v>316162.68962718465</v>
      </c>
      <c r="S50" s="14">
        <f t="shared" si="6"/>
        <v>348531.30887488049</v>
      </c>
      <c r="T50" s="14">
        <f t="shared" si="6"/>
        <v>378203.36505690526</v>
      </c>
      <c r="U50" s="14">
        <f t="shared" si="6"/>
        <v>405356.31303049979</v>
      </c>
      <c r="V50" s="14">
        <f t="shared" si="6"/>
        <v>428477.75235196506</v>
      </c>
      <c r="W50" s="14">
        <f t="shared" si="6"/>
        <v>449039.73655375792</v>
      </c>
      <c r="X50" s="14">
        <f t="shared" si="6"/>
        <v>467292.08435510343</v>
      </c>
      <c r="Y50" s="14">
        <f t="shared" si="6"/>
        <v>483112.9487248165</v>
      </c>
      <c r="Z50" s="14">
        <f t="shared" si="6"/>
        <v>496717.91010858002</v>
      </c>
      <c r="AA50" s="14">
        <f t="shared" si="6"/>
        <v>509076.04727648216</v>
      </c>
      <c r="AB50" s="14">
        <f t="shared" si="6"/>
        <v>519574.81444727018</v>
      </c>
      <c r="AC50" s="14">
        <f t="shared" si="6"/>
        <v>528688.32520606753</v>
      </c>
      <c r="AD50" s="14">
        <f t="shared" si="6"/>
        <v>537496.211850008</v>
      </c>
      <c r="AE50" s="14">
        <f t="shared" si="6"/>
        <v>545854.79857962229</v>
      </c>
      <c r="AF50" s="14">
        <f t="shared" si="6"/>
        <v>553060.26780928159</v>
      </c>
      <c r="AG50" s="14">
        <f t="shared" si="6"/>
        <v>559838.7838455711</v>
      </c>
      <c r="AH50" s="14">
        <f t="shared" si="6"/>
        <v>565437.43039337697</v>
      </c>
    </row>
    <row r="51" spans="1:34" x14ac:dyDescent="0.25">
      <c r="A51" t="s">
        <v>47</v>
      </c>
      <c r="B51" s="14">
        <f t="shared" ref="B51:Q65" si="7">SUM(B$46:B$47)*INDEX($B$23:$B$40,MATCH($A51,$A$23:$A$40,0),1)</f>
        <v>2628.1721155060154</v>
      </c>
      <c r="C51" s="14">
        <f t="shared" si="7"/>
        <v>3436.4278754757138</v>
      </c>
      <c r="D51" s="14">
        <f t="shared" si="7"/>
        <v>4482.2441877243291</v>
      </c>
      <c r="E51" s="14">
        <f t="shared" si="7"/>
        <v>5813.1682971700666</v>
      </c>
      <c r="F51" s="14">
        <f t="shared" si="7"/>
        <v>7503.8637249066605</v>
      </c>
      <c r="G51" s="14">
        <f t="shared" si="7"/>
        <v>9434.6753187958802</v>
      </c>
      <c r="H51" s="14">
        <f t="shared" si="7"/>
        <v>12020.026611114117</v>
      </c>
      <c r="I51" s="14">
        <f t="shared" si="7"/>
        <v>15142.33287340151</v>
      </c>
      <c r="J51" s="14">
        <f t="shared" si="7"/>
        <v>19462.552814602383</v>
      </c>
      <c r="K51" s="14">
        <f t="shared" si="7"/>
        <v>24581.020770881805</v>
      </c>
      <c r="L51" s="14">
        <f t="shared" si="7"/>
        <v>30965.087832548743</v>
      </c>
      <c r="M51" s="14">
        <f t="shared" si="7"/>
        <v>38305.332317876011</v>
      </c>
      <c r="N51" s="14">
        <f t="shared" si="7"/>
        <v>46325.142834983671</v>
      </c>
      <c r="O51" s="14">
        <f t="shared" si="7"/>
        <v>54851.518406291143</v>
      </c>
      <c r="P51" s="14">
        <f t="shared" si="7"/>
        <v>63914.929812600327</v>
      </c>
      <c r="Q51" s="14">
        <f t="shared" si="7"/>
        <v>73486.927898923212</v>
      </c>
      <c r="R51" s="14">
        <f t="shared" si="6"/>
        <v>82551.514636653854</v>
      </c>
      <c r="S51" s="14">
        <f t="shared" si="6"/>
        <v>91003.108177768154</v>
      </c>
      <c r="T51" s="14">
        <f t="shared" si="6"/>
        <v>98750.616851541228</v>
      </c>
      <c r="U51" s="14">
        <f t="shared" si="6"/>
        <v>105840.37492740291</v>
      </c>
      <c r="V51" s="14">
        <f t="shared" si="6"/>
        <v>111877.48777843911</v>
      </c>
      <c r="W51" s="14">
        <f t="shared" si="6"/>
        <v>117246.31526973649</v>
      </c>
      <c r="X51" s="14">
        <f t="shared" si="6"/>
        <v>122012.086203849</v>
      </c>
      <c r="Y51" s="14">
        <f t="shared" si="6"/>
        <v>126142.98576736469</v>
      </c>
      <c r="Z51" s="14">
        <f t="shared" si="6"/>
        <v>129695.30299406599</v>
      </c>
      <c r="AA51" s="14">
        <f t="shared" si="6"/>
        <v>132922.06875349459</v>
      </c>
      <c r="AB51" s="14">
        <f t="shared" si="6"/>
        <v>135663.34455927709</v>
      </c>
      <c r="AC51" s="14">
        <f t="shared" si="6"/>
        <v>138042.92362245911</v>
      </c>
      <c r="AD51" s="14">
        <f t="shared" si="6"/>
        <v>140342.70284075534</v>
      </c>
      <c r="AE51" s="14">
        <f t="shared" si="6"/>
        <v>142525.16781018343</v>
      </c>
      <c r="AF51" s="14">
        <f t="shared" si="6"/>
        <v>144406.54856158578</v>
      </c>
      <c r="AG51" s="14">
        <f t="shared" si="6"/>
        <v>146176.44989448623</v>
      </c>
      <c r="AH51" s="14">
        <f t="shared" si="6"/>
        <v>147638.28194361777</v>
      </c>
    </row>
    <row r="52" spans="1:34" x14ac:dyDescent="0.25">
      <c r="A52" t="s">
        <v>48</v>
      </c>
      <c r="B52" s="14">
        <f t="shared" si="7"/>
        <v>9579.3983640856386</v>
      </c>
      <c r="C52" s="14">
        <f t="shared" si="6"/>
        <v>12525.401732409862</v>
      </c>
      <c r="D52" s="14">
        <f t="shared" si="6"/>
        <v>16337.287191349675</v>
      </c>
      <c r="E52" s="14">
        <f t="shared" si="6"/>
        <v>21188.35922028029</v>
      </c>
      <c r="F52" s="14">
        <f t="shared" si="6"/>
        <v>27350.75814349873</v>
      </c>
      <c r="G52" s="14">
        <f t="shared" si="6"/>
        <v>34388.35408888408</v>
      </c>
      <c r="H52" s="14">
        <f t="shared" si="6"/>
        <v>43811.675261078948</v>
      </c>
      <c r="I52" s="14">
        <f t="shared" si="6"/>
        <v>55192.138254603829</v>
      </c>
      <c r="J52" s="14">
        <f t="shared" si="6"/>
        <v>70938.86488375449</v>
      </c>
      <c r="K52" s="14">
        <f t="shared" si="6"/>
        <v>89595.11775156467</v>
      </c>
      <c r="L52" s="14">
        <f t="shared" si="6"/>
        <v>112864.34019172845</v>
      </c>
      <c r="M52" s="14">
        <f t="shared" si="6"/>
        <v>139618.72419872662</v>
      </c>
      <c r="N52" s="14">
        <f t="shared" si="6"/>
        <v>168850.05166567466</v>
      </c>
      <c r="O52" s="14">
        <f t="shared" si="6"/>
        <v>199927.75305268474</v>
      </c>
      <c r="P52" s="14">
        <f t="shared" si="6"/>
        <v>232962.8910051765</v>
      </c>
      <c r="Q52" s="14">
        <f t="shared" si="6"/>
        <v>267851.7714815216</v>
      </c>
      <c r="R52" s="14">
        <f t="shared" si="6"/>
        <v>300891.19338780368</v>
      </c>
      <c r="S52" s="14">
        <f t="shared" si="6"/>
        <v>331696.32249788073</v>
      </c>
      <c r="T52" s="14">
        <f t="shared" si="6"/>
        <v>359935.13968850893</v>
      </c>
      <c r="U52" s="14">
        <f t="shared" si="6"/>
        <v>385776.52827678883</v>
      </c>
      <c r="V52" s="14">
        <f t="shared" si="6"/>
        <v>407781.14077070146</v>
      </c>
      <c r="W52" s="14">
        <f t="shared" si="6"/>
        <v>427349.92661381961</v>
      </c>
      <c r="X52" s="14">
        <f t="shared" si="6"/>
        <v>444720.63761881576</v>
      </c>
      <c r="Y52" s="14">
        <f t="shared" si="6"/>
        <v>459777.31228919799</v>
      </c>
      <c r="Z52" s="14">
        <f t="shared" si="6"/>
        <v>472725.11796349409</v>
      </c>
      <c r="AA52" s="14">
        <f t="shared" si="6"/>
        <v>484486.32433760806</v>
      </c>
      <c r="AB52" s="14">
        <f t="shared" si="6"/>
        <v>494477.97321573517</v>
      </c>
      <c r="AC52" s="14">
        <f t="shared" si="6"/>
        <v>503151.27723968768</v>
      </c>
      <c r="AD52" s="14">
        <f t="shared" si="6"/>
        <v>511533.7196039175</v>
      </c>
      <c r="AE52" s="14">
        <f t="shared" si="6"/>
        <v>519488.56443103735</v>
      </c>
      <c r="AF52" s="14">
        <f t="shared" si="6"/>
        <v>526345.9903910323</v>
      </c>
      <c r="AG52" s="14">
        <f t="shared" si="6"/>
        <v>532797.08612899738</v>
      </c>
      <c r="AH52" s="14">
        <f t="shared" si="6"/>
        <v>538125.30320328986</v>
      </c>
    </row>
    <row r="53" spans="1:34" x14ac:dyDescent="0.25">
      <c r="A53" t="s">
        <v>49</v>
      </c>
      <c r="B53" s="14">
        <f t="shared" si="7"/>
        <v>462.39509406056675</v>
      </c>
      <c r="C53" s="14">
        <f t="shared" si="6"/>
        <v>604.59791858304925</v>
      </c>
      <c r="D53" s="14">
        <f t="shared" si="6"/>
        <v>788.59664881049002</v>
      </c>
      <c r="E53" s="14">
        <f t="shared" si="6"/>
        <v>1022.7566473675666</v>
      </c>
      <c r="F53" s="14">
        <f t="shared" si="6"/>
        <v>1320.2140576808615</v>
      </c>
      <c r="G53" s="14">
        <f t="shared" si="6"/>
        <v>1659.9170030481757</v>
      </c>
      <c r="H53" s="14">
        <f t="shared" si="6"/>
        <v>2114.7782912180078</v>
      </c>
      <c r="I53" s="14">
        <f t="shared" si="6"/>
        <v>2664.1103114910811</v>
      </c>
      <c r="J53" s="14">
        <f t="shared" si="6"/>
        <v>3424.2007539274568</v>
      </c>
      <c r="K53" s="14">
        <f t="shared" si="6"/>
        <v>4324.7332792237066</v>
      </c>
      <c r="L53" s="14">
        <f t="shared" si="6"/>
        <v>5447.932658766661</v>
      </c>
      <c r="M53" s="14">
        <f t="shared" si="6"/>
        <v>6739.3598903378243</v>
      </c>
      <c r="N53" s="14">
        <f t="shared" si="6"/>
        <v>8150.3485453528847</v>
      </c>
      <c r="O53" s="14">
        <f t="shared" si="6"/>
        <v>9650.4611943798136</v>
      </c>
      <c r="P53" s="14">
        <f t="shared" si="6"/>
        <v>11245.05880273434</v>
      </c>
      <c r="Q53" s="14">
        <f t="shared" si="6"/>
        <v>12929.136085709648</v>
      </c>
      <c r="R53" s="14">
        <f t="shared" si="6"/>
        <v>14523.940479411287</v>
      </c>
      <c r="S53" s="14">
        <f t="shared" si="6"/>
        <v>16010.896134769042</v>
      </c>
      <c r="T53" s="14">
        <f t="shared" si="6"/>
        <v>17373.976574139208</v>
      </c>
      <c r="U53" s="14">
        <f t="shared" si="6"/>
        <v>18621.333751781109</v>
      </c>
      <c r="V53" s="14">
        <f t="shared" si="6"/>
        <v>19683.490734628358</v>
      </c>
      <c r="W53" s="14">
        <f t="shared" si="6"/>
        <v>20628.070991829445</v>
      </c>
      <c r="X53" s="14">
        <f t="shared" si="6"/>
        <v>21466.550742203708</v>
      </c>
      <c r="Y53" s="14">
        <f t="shared" si="6"/>
        <v>22193.33255415472</v>
      </c>
      <c r="Z53" s="14">
        <f t="shared" si="6"/>
        <v>22818.3198023195</v>
      </c>
      <c r="AA53" s="14">
        <f t="shared" si="6"/>
        <v>23386.030207600601</v>
      </c>
      <c r="AB53" s="14">
        <f t="shared" si="6"/>
        <v>23868.324527893514</v>
      </c>
      <c r="AC53" s="14">
        <f t="shared" si="6"/>
        <v>24286.98268131234</v>
      </c>
      <c r="AD53" s="14">
        <f t="shared" si="6"/>
        <v>24691.601017260968</v>
      </c>
      <c r="AE53" s="14">
        <f t="shared" si="6"/>
        <v>25075.57933012283</v>
      </c>
      <c r="AF53" s="14">
        <f t="shared" si="6"/>
        <v>25406.585516656749</v>
      </c>
      <c r="AG53" s="14">
        <f t="shared" si="6"/>
        <v>25717.978247930307</v>
      </c>
      <c r="AH53" s="14">
        <f t="shared" si="6"/>
        <v>25975.169915047885</v>
      </c>
    </row>
    <row r="54" spans="1:34" x14ac:dyDescent="0.25">
      <c r="A54" t="s">
        <v>50</v>
      </c>
      <c r="B54" s="14">
        <f t="shared" si="7"/>
        <v>4982.6471348952982</v>
      </c>
      <c r="C54" s="14">
        <f t="shared" si="6"/>
        <v>6514.9871300254308</v>
      </c>
      <c r="D54" s="14">
        <f t="shared" si="6"/>
        <v>8497.708741410097</v>
      </c>
      <c r="E54" s="14">
        <f t="shared" si="6"/>
        <v>11020.954902332123</v>
      </c>
      <c r="F54" s="14">
        <f t="shared" si="6"/>
        <v>14226.277217141929</v>
      </c>
      <c r="G54" s="14">
        <f t="shared" si="6"/>
        <v>17886.826235052216</v>
      </c>
      <c r="H54" s="14">
        <f t="shared" si="6"/>
        <v>22788.291071911692</v>
      </c>
      <c r="I54" s="14">
        <f t="shared" si="6"/>
        <v>28707.747510957197</v>
      </c>
      <c r="J54" s="14">
        <f t="shared" si="6"/>
        <v>36898.280918240351</v>
      </c>
      <c r="K54" s="14">
        <f t="shared" si="6"/>
        <v>46602.181034576046</v>
      </c>
      <c r="L54" s="14">
        <f t="shared" si="6"/>
        <v>58705.480231048095</v>
      </c>
      <c r="M54" s="14">
        <f t="shared" si="6"/>
        <v>72621.558230074123</v>
      </c>
      <c r="N54" s="14">
        <f t="shared" si="6"/>
        <v>87825.998479519505</v>
      </c>
      <c r="O54" s="14">
        <f t="shared" si="6"/>
        <v>103990.81529679129</v>
      </c>
      <c r="P54" s="14">
        <f t="shared" si="6"/>
        <v>121173.77702505275</v>
      </c>
      <c r="Q54" s="14">
        <f t="shared" si="6"/>
        <v>139320.94804123152</v>
      </c>
      <c r="R54" s="14">
        <f t="shared" si="6"/>
        <v>156506.13803365617</v>
      </c>
      <c r="S54" s="14">
        <f t="shared" si="6"/>
        <v>172529.17856988258</v>
      </c>
      <c r="T54" s="14">
        <f t="shared" si="6"/>
        <v>187217.37256912503</v>
      </c>
      <c r="U54" s="14">
        <f t="shared" si="6"/>
        <v>200658.56333261187</v>
      </c>
      <c r="V54" s="14">
        <f t="shared" si="6"/>
        <v>212104.08582057245</v>
      </c>
      <c r="W54" s="14">
        <f t="shared" si="6"/>
        <v>222282.63263622098</v>
      </c>
      <c r="X54" s="14">
        <f t="shared" si="6"/>
        <v>231317.86847573184</v>
      </c>
      <c r="Y54" s="14">
        <f t="shared" si="6"/>
        <v>239149.47689789513</v>
      </c>
      <c r="Z54" s="14">
        <f t="shared" si="6"/>
        <v>245884.17404631784</v>
      </c>
      <c r="AA54" s="14">
        <f t="shared" si="6"/>
        <v>252001.67109734323</v>
      </c>
      <c r="AB54" s="14">
        <f t="shared" si="6"/>
        <v>257198.74702667605</v>
      </c>
      <c r="AC54" s="14">
        <f t="shared" si="6"/>
        <v>261710.09646664144</v>
      </c>
      <c r="AD54" s="14">
        <f t="shared" si="6"/>
        <v>266070.15654997021</v>
      </c>
      <c r="AE54" s="14">
        <f t="shared" si="6"/>
        <v>270207.80520805152</v>
      </c>
      <c r="AF54" s="14">
        <f t="shared" si="6"/>
        <v>273774.64025485632</v>
      </c>
      <c r="AG54" s="14">
        <f t="shared" si="6"/>
        <v>277130.12589957251</v>
      </c>
      <c r="AH54" s="14">
        <f t="shared" si="6"/>
        <v>279901.55522428436</v>
      </c>
    </row>
    <row r="55" spans="1:34" x14ac:dyDescent="0.25">
      <c r="A55" t="s">
        <v>51</v>
      </c>
      <c r="B55" s="14">
        <f t="shared" si="7"/>
        <v>20593.581505329799</v>
      </c>
      <c r="C55" s="14">
        <f t="shared" si="6"/>
        <v>26926.835241599481</v>
      </c>
      <c r="D55" s="14">
        <f t="shared" si="6"/>
        <v>35121.543395920133</v>
      </c>
      <c r="E55" s="14">
        <f t="shared" si="6"/>
        <v>45550.272155186409</v>
      </c>
      <c r="F55" s="14">
        <f t="shared" si="6"/>
        <v>58798.062848330723</v>
      </c>
      <c r="G55" s="14">
        <f t="shared" si="6"/>
        <v>73927.332996049998</v>
      </c>
      <c r="H55" s="14">
        <f t="shared" si="6"/>
        <v>94185.383161084363</v>
      </c>
      <c r="I55" s="14">
        <f t="shared" si="6"/>
        <v>118650.85409339322</v>
      </c>
      <c r="J55" s="14">
        <f t="shared" si="6"/>
        <v>152502.8232833721</v>
      </c>
      <c r="K55" s="14">
        <f t="shared" si="6"/>
        <v>192609.62847248526</v>
      </c>
      <c r="L55" s="14">
        <f t="shared" si="6"/>
        <v>242633.29495698286</v>
      </c>
      <c r="M55" s="14">
        <f t="shared" si="6"/>
        <v>300149.28570423677</v>
      </c>
      <c r="N55" s="14">
        <f t="shared" si="6"/>
        <v>362990.15543531196</v>
      </c>
      <c r="O55" s="14">
        <f t="shared" si="6"/>
        <v>429800.31951734214</v>
      </c>
      <c r="P55" s="14">
        <f t="shared" si="6"/>
        <v>500818.53800119046</v>
      </c>
      <c r="Q55" s="14">
        <f t="shared" si="6"/>
        <v>575821.89169958339</v>
      </c>
      <c r="R55" s="14">
        <f t="shared" si="6"/>
        <v>646849.31973378069</v>
      </c>
      <c r="S55" s="14">
        <f t="shared" si="6"/>
        <v>713073.51388453017</v>
      </c>
      <c r="T55" s="14">
        <f t="shared" si="6"/>
        <v>773780.70668794983</v>
      </c>
      <c r="U55" s="14">
        <f t="shared" si="6"/>
        <v>829333.95981278073</v>
      </c>
      <c r="V55" s="14">
        <f t="shared" si="6"/>
        <v>876638.99543855852</v>
      </c>
      <c r="W55" s="14">
        <f t="shared" si="6"/>
        <v>918707.54409934534</v>
      </c>
      <c r="X55" s="14">
        <f t="shared" si="6"/>
        <v>956050.7194524107</v>
      </c>
      <c r="Y55" s="14">
        <f t="shared" si="6"/>
        <v>988419.23000378779</v>
      </c>
      <c r="Z55" s="14">
        <f t="shared" si="6"/>
        <v>1016254.1400194796</v>
      </c>
      <c r="AA55" s="14">
        <f t="shared" si="6"/>
        <v>1041538.124760565</v>
      </c>
      <c r="AB55" s="14">
        <f t="shared" si="6"/>
        <v>1063017.9534224339</v>
      </c>
      <c r="AC55" s="14">
        <f t="shared" si="6"/>
        <v>1081663.6330934474</v>
      </c>
      <c r="AD55" s="14">
        <f t="shared" si="6"/>
        <v>1099684.0247172771</v>
      </c>
      <c r="AE55" s="14">
        <f t="shared" si="6"/>
        <v>1116785.1764893676</v>
      </c>
      <c r="AF55" s="14">
        <f t="shared" si="6"/>
        <v>1131527.1211352202</v>
      </c>
      <c r="AG55" s="14">
        <f t="shared" si="6"/>
        <v>1145395.5459390727</v>
      </c>
      <c r="AH55" s="14">
        <f t="shared" si="6"/>
        <v>1156850.0307018019</v>
      </c>
    </row>
    <row r="56" spans="1:34" x14ac:dyDescent="0.25">
      <c r="A56" t="s">
        <v>52</v>
      </c>
      <c r="B56" s="14">
        <f t="shared" si="7"/>
        <v>1682.9821438233862</v>
      </c>
      <c r="C56" s="14">
        <f t="shared" si="6"/>
        <v>2200.5586007250686</v>
      </c>
      <c r="D56" s="14">
        <f t="shared" si="6"/>
        <v>2870.2598614793569</v>
      </c>
      <c r="E56" s="14">
        <f t="shared" si="6"/>
        <v>3722.5333856393049</v>
      </c>
      <c r="F56" s="14">
        <f t="shared" si="6"/>
        <v>4805.190871706076</v>
      </c>
      <c r="G56" s="14">
        <f t="shared" si="6"/>
        <v>6041.6096802121092</v>
      </c>
      <c r="H56" s="14">
        <f t="shared" si="6"/>
        <v>7697.1709864184841</v>
      </c>
      <c r="I56" s="14">
        <f t="shared" si="6"/>
        <v>9696.5779719712136</v>
      </c>
      <c r="J56" s="14">
        <f t="shared" si="6"/>
        <v>12463.08362642714</v>
      </c>
      <c r="K56" s="14">
        <f t="shared" si="6"/>
        <v>15740.75715599805</v>
      </c>
      <c r="L56" s="14">
        <f t="shared" si="6"/>
        <v>19828.872544775713</v>
      </c>
      <c r="M56" s="14">
        <f t="shared" si="6"/>
        <v>24529.287836156051</v>
      </c>
      <c r="N56" s="14">
        <f t="shared" si="6"/>
        <v>29664.871543747631</v>
      </c>
      <c r="O56" s="14">
        <f t="shared" si="6"/>
        <v>35124.840376602995</v>
      </c>
      <c r="P56" s="14">
        <f t="shared" si="6"/>
        <v>40928.7066717169</v>
      </c>
      <c r="Q56" s="14">
        <f t="shared" si="6"/>
        <v>47058.252664899082</v>
      </c>
      <c r="R56" s="14">
        <f t="shared" si="6"/>
        <v>52862.871597857258</v>
      </c>
      <c r="S56" s="14">
        <f t="shared" si="6"/>
        <v>58274.952843460851</v>
      </c>
      <c r="T56" s="14">
        <f t="shared" si="6"/>
        <v>63236.164736756669</v>
      </c>
      <c r="U56" s="14">
        <f t="shared" si="6"/>
        <v>67776.177993615056</v>
      </c>
      <c r="V56" s="14">
        <f t="shared" si="6"/>
        <v>71642.117012066446</v>
      </c>
      <c r="W56" s="14">
        <f t="shared" si="6"/>
        <v>75080.111330555694</v>
      </c>
      <c r="X56" s="14">
        <f t="shared" si="6"/>
        <v>78131.931010226719</v>
      </c>
      <c r="Y56" s="14">
        <f t="shared" si="6"/>
        <v>80777.203046371957</v>
      </c>
      <c r="Z56" s="14">
        <f t="shared" si="6"/>
        <v>83051.972809912884</v>
      </c>
      <c r="AA56" s="14">
        <f t="shared" si="6"/>
        <v>85118.271711487469</v>
      </c>
      <c r="AB56" s="14">
        <f t="shared" si="6"/>
        <v>86873.681186083006</v>
      </c>
      <c r="AC56" s="14">
        <f t="shared" si="6"/>
        <v>88397.473729776524</v>
      </c>
      <c r="AD56" s="14">
        <f t="shared" si="6"/>
        <v>89870.165467236613</v>
      </c>
      <c r="AE56" s="14">
        <f t="shared" si="6"/>
        <v>91267.733591255877</v>
      </c>
      <c r="AF56" s="14">
        <f t="shared" si="6"/>
        <v>92472.498755478606</v>
      </c>
      <c r="AG56" s="14">
        <f t="shared" si="6"/>
        <v>93605.876711216915</v>
      </c>
      <c r="AH56" s="14">
        <f t="shared" si="6"/>
        <v>94541.978734916935</v>
      </c>
    </row>
    <row r="57" spans="1:34" x14ac:dyDescent="0.25">
      <c r="A57" t="s">
        <v>53</v>
      </c>
      <c r="B57" s="14">
        <f t="shared" si="7"/>
        <v>3068.4674440416284</v>
      </c>
      <c r="C57" s="14">
        <f t="shared" si="6"/>
        <v>4012.1295700088376</v>
      </c>
      <c r="D57" s="14">
        <f t="shared" si="6"/>
        <v>5233.1505555254944</v>
      </c>
      <c r="E57" s="14">
        <f t="shared" si="6"/>
        <v>6787.0431930090353</v>
      </c>
      <c r="F57" s="14">
        <f t="shared" si="6"/>
        <v>8760.9793165954216</v>
      </c>
      <c r="G57" s="14">
        <f t="shared" si="6"/>
        <v>11015.258053316018</v>
      </c>
      <c r="H57" s="14">
        <f t="shared" si="6"/>
        <v>14033.730939884204</v>
      </c>
      <c r="I57" s="14">
        <f t="shared" si="6"/>
        <v>17679.114383240445</v>
      </c>
      <c r="J57" s="14">
        <f t="shared" si="6"/>
        <v>22723.096914849481</v>
      </c>
      <c r="K57" s="14">
        <f t="shared" si="6"/>
        <v>28699.057238966143</v>
      </c>
      <c r="L57" s="14">
        <f t="shared" si="6"/>
        <v>36152.641356889049</v>
      </c>
      <c r="M57" s="14">
        <f t="shared" si="6"/>
        <v>44722.590448749164</v>
      </c>
      <c r="N57" s="14">
        <f t="shared" si="6"/>
        <v>54085.952663095428</v>
      </c>
      <c r="O57" s="14">
        <f t="shared" si="6"/>
        <v>64040.744322998391</v>
      </c>
      <c r="P57" s="14">
        <f t="shared" si="6"/>
        <v>74622.54095196868</v>
      </c>
      <c r="Q57" s="14">
        <f t="shared" si="6"/>
        <v>85798.12733347762</v>
      </c>
      <c r="R57" s="14">
        <f t="shared" si="6"/>
        <v>96381.296196093273</v>
      </c>
      <c r="S57" s="14">
        <f t="shared" si="6"/>
        <v>106248.77765903721</v>
      </c>
      <c r="T57" s="14">
        <f t="shared" si="6"/>
        <v>115294.21954529877</v>
      </c>
      <c r="U57" s="14">
        <f t="shared" si="6"/>
        <v>123571.71846310624</v>
      </c>
      <c r="V57" s="14">
        <f t="shared" si="6"/>
        <v>130620.22344119185</v>
      </c>
      <c r="W57" s="14">
        <f t="shared" si="6"/>
        <v>136888.48580975053</v>
      </c>
      <c r="X57" s="14">
        <f t="shared" si="6"/>
        <v>142452.66209440326</v>
      </c>
      <c r="Y57" s="14">
        <f t="shared" si="6"/>
        <v>147275.60757444584</v>
      </c>
      <c r="Z57" s="14">
        <f t="shared" si="6"/>
        <v>151423.04133524522</v>
      </c>
      <c r="AA57" s="14">
        <f t="shared" si="6"/>
        <v>155190.38428205546</v>
      </c>
      <c r="AB57" s="14">
        <f t="shared" si="6"/>
        <v>158390.90357664629</v>
      </c>
      <c r="AC57" s="14">
        <f t="shared" si="6"/>
        <v>161169.13139620872</v>
      </c>
      <c r="AD57" s="14">
        <f t="shared" si="6"/>
        <v>163854.19057410312</v>
      </c>
      <c r="AE57" s="14">
        <f t="shared" si="6"/>
        <v>166402.28195173421</v>
      </c>
      <c r="AF57" s="14">
        <f t="shared" si="6"/>
        <v>168598.84874104935</v>
      </c>
      <c r="AG57" s="14">
        <f t="shared" si="6"/>
        <v>170665.26006439043</v>
      </c>
      <c r="AH57" s="14">
        <f t="shared" si="6"/>
        <v>172371.99153184349</v>
      </c>
    </row>
    <row r="58" spans="1:34" x14ac:dyDescent="0.25">
      <c r="A58" t="s">
        <v>54</v>
      </c>
      <c r="B58" s="14">
        <f t="shared" si="7"/>
        <v>4754.84955179193</v>
      </c>
      <c r="C58" s="14">
        <f t="shared" si="6"/>
        <v>6217.1337436646636</v>
      </c>
      <c r="D58" s="14">
        <f t="shared" si="6"/>
        <v>8109.2089217755165</v>
      </c>
      <c r="E58" s="14">
        <f t="shared" si="6"/>
        <v>10517.096848114279</v>
      </c>
      <c r="F58" s="14">
        <f t="shared" si="6"/>
        <v>13575.877644607976</v>
      </c>
      <c r="G58" s="14">
        <f t="shared" si="6"/>
        <v>17069.073005609363</v>
      </c>
      <c r="H58" s="14">
        <f t="shared" si="6"/>
        <v>21746.451766679293</v>
      </c>
      <c r="I58" s="14">
        <f t="shared" si="6"/>
        <v>27395.281401619679</v>
      </c>
      <c r="J58" s="14">
        <f t="shared" si="6"/>
        <v>35211.35848799668</v>
      </c>
      <c r="K58" s="14">
        <f t="shared" si="6"/>
        <v>44471.61390437025</v>
      </c>
      <c r="L58" s="14">
        <f t="shared" si="6"/>
        <v>56021.572230038051</v>
      </c>
      <c r="M58" s="14">
        <f t="shared" si="6"/>
        <v>69301.432401745929</v>
      </c>
      <c r="N58" s="14">
        <f t="shared" si="6"/>
        <v>83810.753240264763</v>
      </c>
      <c r="O58" s="14">
        <f t="shared" si="6"/>
        <v>99236.543973089472</v>
      </c>
      <c r="P58" s="14">
        <f t="shared" si="6"/>
        <v>115633.93187958804</v>
      </c>
      <c r="Q58" s="14">
        <f t="shared" ref="Q58:AH65" si="8">SUM(Q$46:Q$47)*INDEX($B$23:$B$40,MATCH($A58,$A$23:$A$40,0),1)</f>
        <v>132951.44717547751</v>
      </c>
      <c r="R58" s="14">
        <f t="shared" si="8"/>
        <v>149350.9614739462</v>
      </c>
      <c r="S58" s="14">
        <f t="shared" si="8"/>
        <v>164641.4576799596</v>
      </c>
      <c r="T58" s="14">
        <f t="shared" si="8"/>
        <v>178658.13410980647</v>
      </c>
      <c r="U58" s="14">
        <f t="shared" si="8"/>
        <v>191484.81802842559</v>
      </c>
      <c r="V58" s="14">
        <f t="shared" si="8"/>
        <v>202407.0720027776</v>
      </c>
      <c r="W58" s="14">
        <f t="shared" si="8"/>
        <v>212120.27413289322</v>
      </c>
      <c r="X58" s="14">
        <f t="shared" si="8"/>
        <v>220742.43538949912</v>
      </c>
      <c r="Y58" s="14">
        <f t="shared" si="8"/>
        <v>228215.99688959832</v>
      </c>
      <c r="Z58" s="14">
        <f t="shared" si="8"/>
        <v>234642.79590841045</v>
      </c>
      <c r="AA58" s="14">
        <f t="shared" si="8"/>
        <v>240480.61209801058</v>
      </c>
      <c r="AB58" s="14">
        <f t="shared" si="8"/>
        <v>245440.08714896379</v>
      </c>
      <c r="AC58" s="14">
        <f t="shared" si="8"/>
        <v>249745.18588099489</v>
      </c>
      <c r="AD58" s="14">
        <f t="shared" si="8"/>
        <v>253905.91193117251</v>
      </c>
      <c r="AE58" s="14">
        <f t="shared" si="8"/>
        <v>257854.3948027704</v>
      </c>
      <c r="AF58" s="14">
        <f t="shared" si="8"/>
        <v>261258.16062532691</v>
      </c>
      <c r="AG58" s="14">
        <f t="shared" si="8"/>
        <v>264460.23955684213</v>
      </c>
      <c r="AH58" s="14">
        <f t="shared" si="8"/>
        <v>267104.96416319459</v>
      </c>
    </row>
    <row r="59" spans="1:34" x14ac:dyDescent="0.25">
      <c r="A59" t="s">
        <v>55</v>
      </c>
      <c r="B59" s="14">
        <f t="shared" si="7"/>
        <v>1744.1814945078729</v>
      </c>
      <c r="C59" s="14">
        <f t="shared" si="7"/>
        <v>2280.5789134787078</v>
      </c>
      <c r="D59" s="14">
        <f t="shared" si="7"/>
        <v>2974.6329473513338</v>
      </c>
      <c r="E59" s="14">
        <f t="shared" si="7"/>
        <v>3857.8982360261884</v>
      </c>
      <c r="F59" s="14">
        <f t="shared" si="7"/>
        <v>4979.9250852226605</v>
      </c>
      <c r="G59" s="14">
        <f t="shared" si="7"/>
        <v>6261.3045776743684</v>
      </c>
      <c r="H59" s="14">
        <f t="shared" si="7"/>
        <v>7977.0681131973379</v>
      </c>
      <c r="I59" s="14">
        <f t="shared" si="7"/>
        <v>10049.180807315621</v>
      </c>
      <c r="J59" s="14">
        <f t="shared" si="7"/>
        <v>12916.286667388127</v>
      </c>
      <c r="K59" s="14">
        <f t="shared" si="7"/>
        <v>16313.148325307071</v>
      </c>
      <c r="L59" s="14">
        <f t="shared" si="7"/>
        <v>20549.922455494831</v>
      </c>
      <c r="M59" s="14">
        <f t="shared" si="7"/>
        <v>25421.261939288997</v>
      </c>
      <c r="N59" s="14">
        <f t="shared" si="7"/>
        <v>30743.594145338451</v>
      </c>
      <c r="O59" s="14">
        <f t="shared" si="7"/>
        <v>36402.107299388561</v>
      </c>
      <c r="P59" s="14">
        <f t="shared" si="7"/>
        <v>42417.023277961147</v>
      </c>
      <c r="Q59" s="14">
        <f t="shared" si="7"/>
        <v>48769.461852713597</v>
      </c>
      <c r="R59" s="14">
        <f t="shared" si="8"/>
        <v>54785.157837779334</v>
      </c>
      <c r="S59" s="14">
        <f t="shared" si="8"/>
        <v>60394.042037768515</v>
      </c>
      <c r="T59" s="14">
        <f t="shared" si="8"/>
        <v>65535.661636275086</v>
      </c>
      <c r="U59" s="14">
        <f t="shared" si="8"/>
        <v>70240.766284291967</v>
      </c>
      <c r="V59" s="14">
        <f t="shared" si="8"/>
        <v>74247.284903414315</v>
      </c>
      <c r="W59" s="14">
        <f t="shared" si="8"/>
        <v>77810.297197121356</v>
      </c>
      <c r="X59" s="14">
        <f t="shared" si="8"/>
        <v>80973.092137871325</v>
      </c>
      <c r="Y59" s="14">
        <f t="shared" si="8"/>
        <v>83714.555884421832</v>
      </c>
      <c r="Z59" s="14">
        <f t="shared" si="8"/>
        <v>86072.044548455175</v>
      </c>
      <c r="AA59" s="14">
        <f t="shared" si="8"/>
        <v>88213.481591905205</v>
      </c>
      <c r="AB59" s="14">
        <f t="shared" si="8"/>
        <v>90032.724138304198</v>
      </c>
      <c r="AC59" s="14">
        <f t="shared" si="8"/>
        <v>91611.92731995022</v>
      </c>
      <c r="AD59" s="14">
        <f t="shared" si="8"/>
        <v>93138.17148422703</v>
      </c>
      <c r="AE59" s="14">
        <f t="shared" si="8"/>
        <v>94586.560267301553</v>
      </c>
      <c r="AF59" s="14">
        <f t="shared" si="8"/>
        <v>95835.135073859637</v>
      </c>
      <c r="AG59" s="14">
        <f t="shared" si="8"/>
        <v>97009.726773442992</v>
      </c>
      <c r="AH59" s="14">
        <f t="shared" si="8"/>
        <v>97979.868870732098</v>
      </c>
    </row>
    <row r="60" spans="1:34" x14ac:dyDescent="0.25">
      <c r="A60" t="s">
        <v>31</v>
      </c>
      <c r="B60" s="14">
        <f t="shared" si="7"/>
        <v>8248.3124866980506</v>
      </c>
      <c r="C60" s="14">
        <f t="shared" si="7"/>
        <v>10784.959930018216</v>
      </c>
      <c r="D60" s="14">
        <f t="shared" si="7"/>
        <v>14067.172573634183</v>
      </c>
      <c r="E60" s="14">
        <f t="shared" si="7"/>
        <v>18244.173724365566</v>
      </c>
      <c r="F60" s="14">
        <f t="shared" si="7"/>
        <v>23550.288999513014</v>
      </c>
      <c r="G60" s="14">
        <f t="shared" si="7"/>
        <v>29609.990069079959</v>
      </c>
      <c r="H60" s="14">
        <f t="shared" si="7"/>
        <v>37723.912753638877</v>
      </c>
      <c r="I60" s="14">
        <f t="shared" si="7"/>
        <v>47523.026585862957</v>
      </c>
      <c r="J60" s="14">
        <f t="shared" si="7"/>
        <v>61081.698742853019</v>
      </c>
      <c r="K60" s="14">
        <f t="shared" si="7"/>
        <v>77145.609819093486</v>
      </c>
      <c r="L60" s="14">
        <f t="shared" si="7"/>
        <v>97181.504633587654</v>
      </c>
      <c r="M60" s="14">
        <f t="shared" si="7"/>
        <v>120218.28745558501</v>
      </c>
      <c r="N60" s="14">
        <f t="shared" si="7"/>
        <v>145387.83508107427</v>
      </c>
      <c r="O60" s="14">
        <f t="shared" si="7"/>
        <v>172147.19748209874</v>
      </c>
      <c r="P60" s="14">
        <f t="shared" si="7"/>
        <v>200592.00481936405</v>
      </c>
      <c r="Q60" s="14">
        <f t="shared" si="7"/>
        <v>230632.97164655593</v>
      </c>
      <c r="R60" s="14">
        <f t="shared" si="8"/>
        <v>259081.46766949841</v>
      </c>
      <c r="S60" s="14">
        <f t="shared" si="8"/>
        <v>285606.132521689</v>
      </c>
      <c r="T60" s="14">
        <f t="shared" si="8"/>
        <v>309921.08212398319</v>
      </c>
      <c r="U60" s="14">
        <f t="shared" si="8"/>
        <v>332171.73295456596</v>
      </c>
      <c r="V60" s="14">
        <f t="shared" si="8"/>
        <v>351118.73913388525</v>
      </c>
      <c r="W60" s="14">
        <f t="shared" si="8"/>
        <v>367968.38401601644</v>
      </c>
      <c r="X60" s="14">
        <f t="shared" si="8"/>
        <v>382925.38309254555</v>
      </c>
      <c r="Y60" s="14">
        <f t="shared" si="8"/>
        <v>395889.88806161284</v>
      </c>
      <c r="Z60" s="14">
        <f t="shared" si="8"/>
        <v>407038.55765019933</v>
      </c>
      <c r="AA60" s="14">
        <f t="shared" si="8"/>
        <v>417165.50943852251</v>
      </c>
      <c r="AB60" s="14">
        <f t="shared" si="8"/>
        <v>425768.78900492401</v>
      </c>
      <c r="AC60" s="14">
        <f t="shared" si="8"/>
        <v>433236.91165340983</v>
      </c>
      <c r="AD60" s="14">
        <f t="shared" si="8"/>
        <v>440454.58873437584</v>
      </c>
      <c r="AE60" s="14">
        <f t="shared" si="8"/>
        <v>447304.08422704402</v>
      </c>
      <c r="AF60" s="14">
        <f t="shared" si="8"/>
        <v>453208.65046624467</v>
      </c>
      <c r="AG60" s="14">
        <f t="shared" si="8"/>
        <v>458763.34727558034</v>
      </c>
      <c r="AH60" s="14">
        <f t="shared" si="8"/>
        <v>463351.19274931011</v>
      </c>
    </row>
    <row r="61" spans="1:34" x14ac:dyDescent="0.25">
      <c r="A61" t="s">
        <v>56</v>
      </c>
      <c r="B61" s="14">
        <f t="shared" si="7"/>
        <v>2175.9769132261963</v>
      </c>
      <c r="C61" s="14">
        <f t="shared" si="7"/>
        <v>2845.1666756849377</v>
      </c>
      <c r="D61" s="14">
        <f t="shared" si="7"/>
        <v>3711.0430532258356</v>
      </c>
      <c r="E61" s="14">
        <f t="shared" si="7"/>
        <v>4812.9724582003137</v>
      </c>
      <c r="F61" s="14">
        <f t="shared" si="7"/>
        <v>6212.7720361452302</v>
      </c>
      <c r="G61" s="14">
        <f t="shared" si="7"/>
        <v>7811.3741319914152</v>
      </c>
      <c r="H61" s="14">
        <f t="shared" si="7"/>
        <v>9951.8978410259188</v>
      </c>
      <c r="I61" s="14">
        <f t="shared" si="7"/>
        <v>12536.989701134498</v>
      </c>
      <c r="J61" s="14">
        <f t="shared" si="7"/>
        <v>16113.885900835092</v>
      </c>
      <c r="K61" s="14">
        <f t="shared" si="7"/>
        <v>20351.68601987627</v>
      </c>
      <c r="L61" s="14">
        <f t="shared" si="7"/>
        <v>25637.330158901936</v>
      </c>
      <c r="M61" s="14">
        <f t="shared" si="7"/>
        <v>31714.63477806035</v>
      </c>
      <c r="N61" s="14">
        <f t="shared" si="7"/>
        <v>38354.581389895931</v>
      </c>
      <c r="O61" s="14">
        <f t="shared" si="7"/>
        <v>45413.935032375593</v>
      </c>
      <c r="P61" s="14">
        <f t="shared" si="7"/>
        <v>52917.923777573371</v>
      </c>
      <c r="Q61" s="14">
        <f t="shared" si="7"/>
        <v>60842.993344515991</v>
      </c>
      <c r="R61" s="14">
        <f t="shared" si="8"/>
        <v>68347.955197229589</v>
      </c>
      <c r="S61" s="14">
        <f t="shared" si="8"/>
        <v>75345.393575383729</v>
      </c>
      <c r="T61" s="14">
        <f t="shared" si="8"/>
        <v>81759.889760655089</v>
      </c>
      <c r="U61" s="14">
        <f t="shared" si="8"/>
        <v>87629.805890734642</v>
      </c>
      <c r="V61" s="14">
        <f t="shared" si="8"/>
        <v>92628.191692368739</v>
      </c>
      <c r="W61" s="14">
        <f t="shared" si="8"/>
        <v>97073.275255667992</v>
      </c>
      <c r="X61" s="14">
        <f t="shared" si="8"/>
        <v>101019.06231625275</v>
      </c>
      <c r="Y61" s="14">
        <f t="shared" si="8"/>
        <v>104439.21201955163</v>
      </c>
      <c r="Z61" s="14">
        <f t="shared" si="8"/>
        <v>107380.32848150354</v>
      </c>
      <c r="AA61" s="14">
        <f t="shared" si="8"/>
        <v>110051.90685929696</v>
      </c>
      <c r="AB61" s="14">
        <f t="shared" si="8"/>
        <v>112321.52719008713</v>
      </c>
      <c r="AC61" s="14">
        <f t="shared" si="8"/>
        <v>114291.68320617573</v>
      </c>
      <c r="AD61" s="14">
        <f t="shared" si="8"/>
        <v>116195.7694929928</v>
      </c>
      <c r="AE61" s="14">
        <f t="shared" si="8"/>
        <v>118002.72625940156</v>
      </c>
      <c r="AF61" s="14">
        <f t="shared" si="8"/>
        <v>119560.40243132589</v>
      </c>
      <c r="AG61" s="14">
        <f t="shared" si="8"/>
        <v>121025.77999026027</v>
      </c>
      <c r="AH61" s="14">
        <f t="shared" si="8"/>
        <v>122236.09371787241</v>
      </c>
    </row>
    <row r="62" spans="1:34" x14ac:dyDescent="0.25">
      <c r="A62" t="s">
        <v>2</v>
      </c>
      <c r="B62" s="14">
        <f t="shared" si="7"/>
        <v>98896.450724167167</v>
      </c>
      <c r="C62" s="14">
        <f t="shared" si="7"/>
        <v>129310.60262341503</v>
      </c>
      <c r="D62" s="14">
        <f t="shared" si="7"/>
        <v>168664.00751672889</v>
      </c>
      <c r="E62" s="14">
        <f t="shared" si="7"/>
        <v>218745.83809047128</v>
      </c>
      <c r="F62" s="14">
        <f t="shared" si="7"/>
        <v>282365.63531464746</v>
      </c>
      <c r="G62" s="14">
        <f t="shared" si="7"/>
        <v>355020.85166296916</v>
      </c>
      <c r="H62" s="14">
        <f t="shared" si="7"/>
        <v>452305.98195443972</v>
      </c>
      <c r="I62" s="14">
        <f t="shared" si="7"/>
        <v>569796.38739335898</v>
      </c>
      <c r="J62" s="14">
        <f t="shared" si="7"/>
        <v>732363.52521959483</v>
      </c>
      <c r="K62" s="14">
        <f t="shared" si="7"/>
        <v>924968.22984867333</v>
      </c>
      <c r="L62" s="14">
        <f t="shared" si="7"/>
        <v>1165196.6265579062</v>
      </c>
      <c r="M62" s="14">
        <f t="shared" si="7"/>
        <v>1441405.3736044224</v>
      </c>
      <c r="N62" s="14">
        <f t="shared" si="7"/>
        <v>1743185.7596540591</v>
      </c>
      <c r="O62" s="14">
        <f t="shared" si="7"/>
        <v>2064027.8675847265</v>
      </c>
      <c r="P62" s="14">
        <f t="shared" si="7"/>
        <v>2405078.2935627582</v>
      </c>
      <c r="Q62" s="14">
        <f t="shared" si="7"/>
        <v>2765266.5139197013</v>
      </c>
      <c r="R62" s="14">
        <f t="shared" si="8"/>
        <v>3106361.1668740869</v>
      </c>
      <c r="S62" s="14">
        <f t="shared" si="8"/>
        <v>3424389.2744124597</v>
      </c>
      <c r="T62" s="14">
        <f t="shared" si="8"/>
        <v>3715923.1147078983</v>
      </c>
      <c r="U62" s="14">
        <f t="shared" si="8"/>
        <v>3982706.2169480366</v>
      </c>
      <c r="V62" s="14">
        <f t="shared" si="8"/>
        <v>4209878.9466433991</v>
      </c>
      <c r="W62" s="14">
        <f t="shared" si="8"/>
        <v>4411904.5218738159</v>
      </c>
      <c r="X62" s="14">
        <f t="shared" si="8"/>
        <v>4591237.4611312523</v>
      </c>
      <c r="Y62" s="14">
        <f t="shared" si="8"/>
        <v>4746680.5931542311</v>
      </c>
      <c r="Z62" s="14">
        <f t="shared" si="8"/>
        <v>4880352.0386027098</v>
      </c>
      <c r="AA62" s="14">
        <f t="shared" si="8"/>
        <v>5001773.1887028124</v>
      </c>
      <c r="AB62" s="14">
        <f t="shared" si="8"/>
        <v>5104925.6595963426</v>
      </c>
      <c r="AC62" s="14">
        <f t="shared" si="8"/>
        <v>5194467.7113431813</v>
      </c>
      <c r="AD62" s="14">
        <f t="shared" si="8"/>
        <v>5281006.9455116056</v>
      </c>
      <c r="AE62" s="14">
        <f t="shared" si="8"/>
        <v>5363131.71885991</v>
      </c>
      <c r="AF62" s="14">
        <f t="shared" si="8"/>
        <v>5433926.8839393612</v>
      </c>
      <c r="AG62" s="14">
        <f t="shared" si="8"/>
        <v>5500527.1491667116</v>
      </c>
      <c r="AH62" s="14">
        <f t="shared" si="8"/>
        <v>5555534.9625290837</v>
      </c>
    </row>
    <row r="63" spans="1:34" x14ac:dyDescent="0.25">
      <c r="A63" t="s">
        <v>57</v>
      </c>
      <c r="B63" s="14">
        <f t="shared" si="7"/>
        <v>12683.565429359885</v>
      </c>
      <c r="C63" s="14">
        <f t="shared" si="7"/>
        <v>16584.209818191659</v>
      </c>
      <c r="D63" s="14">
        <f t="shared" si="7"/>
        <v>21631.322046967158</v>
      </c>
      <c r="E63" s="14">
        <f t="shared" si="7"/>
        <v>28054.365242681673</v>
      </c>
      <c r="F63" s="14">
        <f t="shared" si="7"/>
        <v>36213.665751312161</v>
      </c>
      <c r="G63" s="14">
        <f t="shared" si="7"/>
        <v>45531.767499053087</v>
      </c>
      <c r="H63" s="14">
        <f t="shared" si="7"/>
        <v>58008.67952491749</v>
      </c>
      <c r="I63" s="14">
        <f t="shared" si="7"/>
        <v>73076.937625128514</v>
      </c>
      <c r="J63" s="14">
        <f t="shared" si="7"/>
        <v>93926.330239164556</v>
      </c>
      <c r="K63" s="14">
        <f t="shared" si="7"/>
        <v>118628.06983929442</v>
      </c>
      <c r="L63" s="14">
        <f t="shared" si="7"/>
        <v>149437.59399653701</v>
      </c>
      <c r="M63" s="14">
        <f t="shared" si="7"/>
        <v>184861.63287430335</v>
      </c>
      <c r="N63" s="14">
        <f t="shared" si="7"/>
        <v>223565.25917969807</v>
      </c>
      <c r="O63" s="14">
        <f t="shared" si="7"/>
        <v>264713.56974730809</v>
      </c>
      <c r="P63" s="14">
        <f t="shared" si="7"/>
        <v>308453.61664412101</v>
      </c>
      <c r="Q63" s="14">
        <f t="shared" si="7"/>
        <v>354648.10417455767</v>
      </c>
      <c r="R63" s="14">
        <f t="shared" si="8"/>
        <v>398393.82322385156</v>
      </c>
      <c r="S63" s="14">
        <f t="shared" si="8"/>
        <v>439181.23552026413</v>
      </c>
      <c r="T63" s="14">
        <f t="shared" si="8"/>
        <v>476570.73242519348</v>
      </c>
      <c r="U63" s="14">
        <f t="shared" si="8"/>
        <v>510785.92324278993</v>
      </c>
      <c r="V63" s="14">
        <f t="shared" si="8"/>
        <v>539921.0454818462</v>
      </c>
      <c r="W63" s="14">
        <f t="shared" si="8"/>
        <v>565831.02084573347</v>
      </c>
      <c r="X63" s="14">
        <f t="shared" si="8"/>
        <v>588830.6437043451</v>
      </c>
      <c r="Y63" s="14">
        <f t="shared" si="8"/>
        <v>608766.37568583956</v>
      </c>
      <c r="Z63" s="14">
        <f t="shared" si="8"/>
        <v>625909.86781288905</v>
      </c>
      <c r="AA63" s="14">
        <f t="shared" si="8"/>
        <v>641482.24771657388</v>
      </c>
      <c r="AB63" s="14">
        <f t="shared" si="8"/>
        <v>654711.6518478439</v>
      </c>
      <c r="AC63" s="14">
        <f t="shared" si="8"/>
        <v>666195.50656349771</v>
      </c>
      <c r="AD63" s="14">
        <f t="shared" si="8"/>
        <v>677294.2470212651</v>
      </c>
      <c r="AE63" s="14">
        <f t="shared" si="8"/>
        <v>687826.82861046493</v>
      </c>
      <c r="AF63" s="14">
        <f t="shared" si="8"/>
        <v>696906.37698447064</v>
      </c>
      <c r="AG63" s="14">
        <f t="shared" si="8"/>
        <v>705447.92539635312</v>
      </c>
      <c r="AH63" s="14">
        <f t="shared" si="8"/>
        <v>712502.73064769222</v>
      </c>
    </row>
    <row r="64" spans="1:34" x14ac:dyDescent="0.25">
      <c r="A64" t="s">
        <v>58</v>
      </c>
      <c r="B64" s="14">
        <f t="shared" si="7"/>
        <v>2595.8724582003142</v>
      </c>
      <c r="C64" s="14">
        <f t="shared" si="7"/>
        <v>3394.1949326335157</v>
      </c>
      <c r="D64" s="14">
        <f t="shared" si="7"/>
        <v>4427.1583924030083</v>
      </c>
      <c r="E64" s="14">
        <f t="shared" si="7"/>
        <v>5741.7257372436552</v>
      </c>
      <c r="F64" s="14">
        <f t="shared" si="7"/>
        <v>7411.6428899951306</v>
      </c>
      <c r="G64" s="14">
        <f t="shared" si="7"/>
        <v>9318.7252340241339</v>
      </c>
      <c r="H64" s="14">
        <f t="shared" si="7"/>
        <v>11872.30312753639</v>
      </c>
      <c r="I64" s="14">
        <f t="shared" si="7"/>
        <v>14956.236932525297</v>
      </c>
      <c r="J64" s="14">
        <f t="shared" si="7"/>
        <v>19223.362320761862</v>
      </c>
      <c r="K64" s="14">
        <f t="shared" si="7"/>
        <v>24278.925431524269</v>
      </c>
      <c r="L64" s="14">
        <f t="shared" si="7"/>
        <v>30584.533713002544</v>
      </c>
      <c r="M64" s="14">
        <f t="shared" si="7"/>
        <v>37834.568207889184</v>
      </c>
      <c r="N64" s="14">
        <f t="shared" si="7"/>
        <v>45755.817017477406</v>
      </c>
      <c r="O64" s="14">
        <f t="shared" si="7"/>
        <v>54177.405308154324</v>
      </c>
      <c r="P64" s="14">
        <f t="shared" si="7"/>
        <v>63129.429381526978</v>
      </c>
      <c r="Q64" s="14">
        <f t="shared" si="7"/>
        <v>72583.789716465559</v>
      </c>
      <c r="R64" s="14">
        <f t="shared" si="8"/>
        <v>81536.974676694983</v>
      </c>
      <c r="S64" s="14">
        <f t="shared" si="8"/>
        <v>89884.699991883565</v>
      </c>
      <c r="T64" s="14">
        <f t="shared" si="8"/>
        <v>97536.993487906497</v>
      </c>
      <c r="U64" s="14">
        <f t="shared" si="8"/>
        <v>104539.61999621234</v>
      </c>
      <c r="V64" s="14">
        <f t="shared" si="8"/>
        <v>110502.53805800552</v>
      </c>
      <c r="W64" s="14">
        <f t="shared" si="8"/>
        <v>115805.38384016017</v>
      </c>
      <c r="X64" s="14">
        <f t="shared" si="8"/>
        <v>120512.58449759214</v>
      </c>
      <c r="Y64" s="14">
        <f t="shared" si="8"/>
        <v>124592.71621394948</v>
      </c>
      <c r="Z64" s="14">
        <f t="shared" si="8"/>
        <v>128101.37624316868</v>
      </c>
      <c r="AA64" s="14">
        <f t="shared" si="8"/>
        <v>131288.48576105191</v>
      </c>
      <c r="AB64" s="14">
        <f t="shared" si="8"/>
        <v>133996.07189004926</v>
      </c>
      <c r="AC64" s="14">
        <f t="shared" si="8"/>
        <v>136346.40644986744</v>
      </c>
      <c r="AD64" s="14">
        <f t="shared" si="8"/>
        <v>138617.92188734375</v>
      </c>
      <c r="AE64" s="14">
        <f t="shared" si="8"/>
        <v>140773.56484227045</v>
      </c>
      <c r="AF64" s="14">
        <f t="shared" si="8"/>
        <v>142631.82383799579</v>
      </c>
      <c r="AG64" s="14">
        <f t="shared" si="8"/>
        <v>144379.97347275581</v>
      </c>
      <c r="AH64" s="14">
        <f t="shared" si="8"/>
        <v>145823.8399274931</v>
      </c>
    </row>
    <row r="65" spans="1:34" x14ac:dyDescent="0.25">
      <c r="A65" t="s">
        <v>59</v>
      </c>
      <c r="B65" s="14">
        <f t="shared" si="7"/>
        <v>2192.9767328607759</v>
      </c>
      <c r="C65" s="14">
        <f t="shared" si="7"/>
        <v>2867.3945403387261</v>
      </c>
      <c r="D65" s="14">
        <f t="shared" si="7"/>
        <v>3740.0355770791625</v>
      </c>
      <c r="E65" s="14">
        <f t="shared" si="7"/>
        <v>4850.5738055300035</v>
      </c>
      <c r="F65" s="14">
        <f t="shared" si="7"/>
        <v>6261.3093176776147</v>
      </c>
      <c r="G65" s="14">
        <f t="shared" si="7"/>
        <v>7872.4004923975981</v>
      </c>
      <c r="H65" s="14">
        <f t="shared" si="7"/>
        <v>10029.647042908933</v>
      </c>
      <c r="I65" s="14">
        <f t="shared" si="7"/>
        <v>12634.934933174611</v>
      </c>
      <c r="J65" s="14">
        <f t="shared" si="7"/>
        <v>16239.775634435364</v>
      </c>
      <c r="K65" s="14">
        <f t="shared" si="7"/>
        <v>20510.683566906551</v>
      </c>
      <c r="L65" s="14">
        <f t="shared" si="7"/>
        <v>25837.621800768356</v>
      </c>
      <c r="M65" s="14">
        <f t="shared" si="7"/>
        <v>31962.405362263944</v>
      </c>
      <c r="N65" s="14">
        <f t="shared" si="7"/>
        <v>38654.226557004491</v>
      </c>
      <c r="O65" s="14">
        <f t="shared" si="7"/>
        <v>45768.731399816024</v>
      </c>
      <c r="P65" s="14">
        <f t="shared" si="7"/>
        <v>53331.345057085658</v>
      </c>
      <c r="Q65" s="14">
        <f t="shared" si="7"/>
        <v>61318.329230020019</v>
      </c>
      <c r="R65" s="14">
        <f t="shared" si="8"/>
        <v>68881.923597207948</v>
      </c>
      <c r="S65" s="14">
        <f t="shared" si="8"/>
        <v>75934.029462691411</v>
      </c>
      <c r="T65" s="14">
        <f t="shared" si="8"/>
        <v>82398.638899410202</v>
      </c>
      <c r="U65" s="14">
        <f t="shared" si="8"/>
        <v>88314.413749255997</v>
      </c>
      <c r="V65" s="14">
        <f t="shared" si="8"/>
        <v>93351.849439965372</v>
      </c>
      <c r="W65" s="14">
        <f t="shared" si="8"/>
        <v>97831.66021860289</v>
      </c>
      <c r="X65" s="14">
        <f t="shared" si="8"/>
        <v>101808.27374059847</v>
      </c>
      <c r="Y65" s="14">
        <f t="shared" si="8"/>
        <v>105255.14336345436</v>
      </c>
      <c r="Z65" s="14">
        <f t="shared" si="8"/>
        <v>108219.23729776528</v>
      </c>
      <c r="AA65" s="14">
        <f t="shared" si="8"/>
        <v>110911.6873816352</v>
      </c>
      <c r="AB65" s="14">
        <f t="shared" si="8"/>
        <v>113199.03912125967</v>
      </c>
      <c r="AC65" s="14">
        <f t="shared" si="8"/>
        <v>115184.58698122397</v>
      </c>
      <c r="AD65" s="14">
        <f t="shared" si="8"/>
        <v>117103.54894215681</v>
      </c>
      <c r="AE65" s="14">
        <f t="shared" si="8"/>
        <v>118924.62255830313</v>
      </c>
      <c r="AF65" s="14">
        <f t="shared" si="8"/>
        <v>120494.4680753206</v>
      </c>
      <c r="AG65" s="14">
        <f t="shared" si="8"/>
        <v>121971.29389643417</v>
      </c>
      <c r="AH65" s="14">
        <f t="shared" si="8"/>
        <v>123191.06320004328</v>
      </c>
    </row>
    <row r="66" spans="1:34" x14ac:dyDescent="0.25">
      <c r="A66" t="s">
        <v>60</v>
      </c>
      <c r="B66" s="14">
        <f>SUM(B46:B47)-SUM(B50:B65)</f>
        <v>2148.7772018108808</v>
      </c>
      <c r="C66" s="14">
        <f t="shared" ref="C66:AH66" si="9">SUM(C46:C47)-SUM(C50:C65)</f>
        <v>2809.6020922388998</v>
      </c>
      <c r="D66" s="14">
        <f t="shared" si="9"/>
        <v>3664.6550150605617</v>
      </c>
      <c r="E66" s="14">
        <f t="shared" si="9"/>
        <v>4752.8103024727316</v>
      </c>
      <c r="F66" s="14">
        <f t="shared" si="9"/>
        <v>6135.1123856933555</v>
      </c>
      <c r="G66" s="14">
        <f t="shared" si="9"/>
        <v>7713.7319553416455</v>
      </c>
      <c r="H66" s="14">
        <f t="shared" si="9"/>
        <v>9827.4991180130746</v>
      </c>
      <c r="I66" s="14">
        <f t="shared" si="9"/>
        <v>12380.277329870034</v>
      </c>
      <c r="J66" s="14">
        <f t="shared" si="9"/>
        <v>15912.462327074492</v>
      </c>
      <c r="K66" s="14">
        <f t="shared" si="9"/>
        <v>20097.289944627788</v>
      </c>
      <c r="L66" s="14">
        <f t="shared" si="9"/>
        <v>25316.863531915937</v>
      </c>
      <c r="M66" s="14">
        <f t="shared" si="9"/>
        <v>31318.201843334828</v>
      </c>
      <c r="N66" s="14">
        <f t="shared" si="9"/>
        <v>37875.149122522213</v>
      </c>
      <c r="O66" s="14">
        <f t="shared" si="9"/>
        <v>44846.260844470467</v>
      </c>
      <c r="P66" s="14">
        <f t="shared" si="9"/>
        <v>52256.44973035343</v>
      </c>
      <c r="Q66" s="14">
        <f t="shared" si="9"/>
        <v>60082.455927709118</v>
      </c>
      <c r="R66" s="14">
        <f t="shared" si="9"/>
        <v>67493.60575726442</v>
      </c>
      <c r="S66" s="14">
        <f t="shared" si="9"/>
        <v>74403.576155690476</v>
      </c>
      <c r="T66" s="14">
        <f t="shared" si="9"/>
        <v>80737.891138647683</v>
      </c>
      <c r="U66" s="14">
        <f t="shared" si="9"/>
        <v>86534.433317099698</v>
      </c>
      <c r="V66" s="14">
        <f t="shared" si="9"/>
        <v>91470.339296215214</v>
      </c>
      <c r="W66" s="14">
        <f t="shared" si="9"/>
        <v>95859.859314971603</v>
      </c>
      <c r="X66" s="14">
        <f t="shared" si="9"/>
        <v>99756.324037300423</v>
      </c>
      <c r="Y66" s="14">
        <f t="shared" si="9"/>
        <v>103133.7218693085</v>
      </c>
      <c r="Z66" s="14">
        <f t="shared" si="9"/>
        <v>106038.07437548414</v>
      </c>
      <c r="AA66" s="14">
        <f t="shared" si="9"/>
        <v>108676.25802355632</v>
      </c>
      <c r="AB66" s="14">
        <f t="shared" si="9"/>
        <v>110917.50810021162</v>
      </c>
      <c r="AC66" s="14">
        <f t="shared" si="9"/>
        <v>112863.03716609813</v>
      </c>
      <c r="AD66" s="14">
        <f t="shared" si="9"/>
        <v>114743.3223743327</v>
      </c>
      <c r="AE66" s="14">
        <f t="shared" si="9"/>
        <v>116527.69218115881</v>
      </c>
      <c r="AF66" s="14">
        <f t="shared" si="9"/>
        <v>118065.89740093425</v>
      </c>
      <c r="AG66" s="14">
        <f t="shared" si="9"/>
        <v>119512.95774038136</v>
      </c>
      <c r="AH66" s="14">
        <f t="shared" si="9"/>
        <v>120708.14254639857</v>
      </c>
    </row>
    <row r="68" spans="1:34" x14ac:dyDescent="0.25">
      <c r="A68" t="s">
        <v>74</v>
      </c>
    </row>
    <row r="69" spans="1:34" x14ac:dyDescent="0.25">
      <c r="A69" t="s">
        <v>75</v>
      </c>
      <c r="B69">
        <v>7500</v>
      </c>
    </row>
    <row r="70" spans="1:34" x14ac:dyDescent="0.25">
      <c r="A70" t="s">
        <v>76</v>
      </c>
      <c r="B70">
        <v>5366</v>
      </c>
    </row>
    <row r="72" spans="1:34" x14ac:dyDescent="0.25">
      <c r="A72" t="s">
        <v>77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5">
      <c r="A73" t="s">
        <v>46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7500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25">
      <c r="A74" t="s">
        <v>47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7500</v>
      </c>
      <c r="M74">
        <f t="shared" si="11"/>
        <v>7500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25">
      <c r="A75" t="s">
        <v>48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7500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25">
      <c r="A76" t="s">
        <v>49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7500</v>
      </c>
      <c r="T76">
        <f t="shared" si="11"/>
        <v>7500</v>
      </c>
      <c r="U76">
        <f t="shared" si="11"/>
        <v>7500</v>
      </c>
      <c r="V76">
        <f t="shared" si="11"/>
        <v>7500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25">
      <c r="A77" t="s">
        <v>50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7500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25">
      <c r="A78" t="s">
        <v>51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25">
      <c r="A79" t="s">
        <v>52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7500</v>
      </c>
      <c r="O79">
        <f t="shared" si="11"/>
        <v>7500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25">
      <c r="A80" t="s">
        <v>53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7500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25">
      <c r="A81" t="s">
        <v>54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7500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25">
      <c r="A82" t="s">
        <v>55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7500</v>
      </c>
      <c r="O82">
        <f t="shared" si="13"/>
        <v>7500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25">
      <c r="A83" t="s">
        <v>31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7500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25">
      <c r="A84" t="s">
        <v>56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7500</v>
      </c>
      <c r="N84">
        <f t="shared" si="13"/>
        <v>7500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25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25">
      <c r="A86" t="s">
        <v>57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7500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25">
      <c r="A87" t="s">
        <v>58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7500</v>
      </c>
      <c r="M87">
        <f t="shared" si="13"/>
        <v>7500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25">
      <c r="A88" t="s">
        <v>59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7500</v>
      </c>
      <c r="N88">
        <f t="shared" si="13"/>
        <v>7500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25">
      <c r="A89" t="s">
        <v>60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7500</v>
      </c>
      <c r="N89">
        <f t="shared" si="13"/>
        <v>7500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25">
      <c r="A91" t="s">
        <v>78</v>
      </c>
      <c r="C91">
        <v>2019</v>
      </c>
    </row>
    <row r="92" spans="1:34" x14ac:dyDescent="0.25">
      <c r="C92" s="18">
        <f>SUMPRODUCT(C73:C89,C50:C66)/SUM(C50:C66)</f>
        <v>2745.8606136031603</v>
      </c>
      <c r="D92" s="18">
        <f t="shared" ref="D92:AH92" si="15">SUMPRODUCT(D73:D89,D50:D66)/SUM(D50:D66)</f>
        <v>2745.8606136031613</v>
      </c>
      <c r="E92" s="18">
        <f t="shared" si="15"/>
        <v>2745.8606136031585</v>
      </c>
      <c r="F92" s="18">
        <f t="shared" si="15"/>
        <v>2745.8606136031594</v>
      </c>
      <c r="G92" s="18">
        <f t="shared" si="15"/>
        <v>1913.0458308533107</v>
      </c>
      <c r="H92" s="18">
        <f t="shared" si="15"/>
        <v>1531.9111519939393</v>
      </c>
      <c r="I92" s="18">
        <f t="shared" si="15"/>
        <v>933.18813916995634</v>
      </c>
      <c r="J92" s="18">
        <f t="shared" si="15"/>
        <v>933.18813916995759</v>
      </c>
      <c r="K92" s="18">
        <f t="shared" si="15"/>
        <v>744.00735890914984</v>
      </c>
      <c r="L92" s="18">
        <f t="shared" si="15"/>
        <v>744.00735890915087</v>
      </c>
      <c r="M92" s="18">
        <f t="shared" si="15"/>
        <v>621.92251501542182</v>
      </c>
      <c r="N92" s="18">
        <f t="shared" si="15"/>
        <v>414.07391374925601</v>
      </c>
      <c r="O92" s="18">
        <f t="shared" si="15"/>
        <v>154.75353065310318</v>
      </c>
      <c r="P92" s="18">
        <f t="shared" si="15"/>
        <v>18.397272874844433</v>
      </c>
      <c r="Q92" s="18">
        <f t="shared" si="15"/>
        <v>18.397272874844433</v>
      </c>
      <c r="R92" s="18">
        <f t="shared" si="15"/>
        <v>18.397272874844433</v>
      </c>
      <c r="S92" s="18">
        <f t="shared" si="15"/>
        <v>18.397272874844433</v>
      </c>
      <c r="T92" s="18">
        <f t="shared" si="15"/>
        <v>18.397272874844436</v>
      </c>
      <c r="U92" s="18">
        <f t="shared" si="15"/>
        <v>18.397272874844436</v>
      </c>
      <c r="V92" s="18">
        <f t="shared" si="15"/>
        <v>18.397272874844436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workbookViewId="0"/>
  </sheetViews>
  <sheetFormatPr defaultRowHeight="15" x14ac:dyDescent="0.25"/>
  <cols>
    <col min="3" max="3" width="26.85546875" bestFit="1" customWidth="1"/>
  </cols>
  <sheetData>
    <row r="2" spans="1:17" x14ac:dyDescent="0.2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</row>
    <row r="3" spans="1:17" x14ac:dyDescent="0.25">
      <c r="A3" t="s">
        <v>2</v>
      </c>
      <c r="B3" t="s">
        <v>75</v>
      </c>
      <c r="C3" t="s">
        <v>95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95</v>
      </c>
    </row>
    <row r="4" spans="1:17" x14ac:dyDescent="0.25">
      <c r="A4" t="s">
        <v>57</v>
      </c>
      <c r="B4" t="s">
        <v>76</v>
      </c>
      <c r="C4" t="s">
        <v>96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96</v>
      </c>
    </row>
    <row r="5" spans="1:17" x14ac:dyDescent="0.25">
      <c r="A5" t="s">
        <v>51</v>
      </c>
      <c r="B5" t="s">
        <v>75</v>
      </c>
      <c r="C5" t="s">
        <v>97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97</v>
      </c>
    </row>
    <row r="6" spans="1:17" x14ac:dyDescent="0.25">
      <c r="A6" t="s">
        <v>2</v>
      </c>
      <c r="B6" t="s">
        <v>75</v>
      </c>
      <c r="C6" t="s">
        <v>98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98</v>
      </c>
    </row>
    <row r="7" spans="1:17" x14ac:dyDescent="0.25">
      <c r="A7" t="s">
        <v>46</v>
      </c>
      <c r="B7" t="s">
        <v>76</v>
      </c>
      <c r="C7" t="s">
        <v>99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99</v>
      </c>
    </row>
    <row r="8" spans="1:17" x14ac:dyDescent="0.25">
      <c r="A8" t="s">
        <v>2</v>
      </c>
      <c r="B8" t="s">
        <v>75</v>
      </c>
      <c r="C8" t="s">
        <v>100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100</v>
      </c>
    </row>
    <row r="9" spans="1:17" x14ac:dyDescent="0.25">
      <c r="A9" t="s">
        <v>31</v>
      </c>
      <c r="B9" t="s">
        <v>75</v>
      </c>
      <c r="C9" t="s">
        <v>101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101</v>
      </c>
    </row>
    <row r="10" spans="1:17" x14ac:dyDescent="0.25">
      <c r="A10" t="s">
        <v>51</v>
      </c>
      <c r="B10" t="s">
        <v>76</v>
      </c>
      <c r="C10" t="s">
        <v>102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102</v>
      </c>
    </row>
    <row r="11" spans="1:17" x14ac:dyDescent="0.25">
      <c r="A11" t="s">
        <v>48</v>
      </c>
      <c r="B11" t="s">
        <v>76</v>
      </c>
      <c r="C11" t="s">
        <v>103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103</v>
      </c>
    </row>
    <row r="12" spans="1:17" x14ac:dyDescent="0.25">
      <c r="A12" t="s">
        <v>50</v>
      </c>
      <c r="B12" t="s">
        <v>76</v>
      </c>
      <c r="C12" t="s">
        <v>104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104</v>
      </c>
    </row>
    <row r="13" spans="1:17" x14ac:dyDescent="0.25">
      <c r="A13" t="s">
        <v>51</v>
      </c>
      <c r="B13" t="s">
        <v>76</v>
      </c>
      <c r="C13" t="s">
        <v>105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105</v>
      </c>
    </row>
    <row r="14" spans="1:17" x14ac:dyDescent="0.25">
      <c r="A14" t="s">
        <v>48</v>
      </c>
      <c r="B14" t="s">
        <v>75</v>
      </c>
      <c r="C14" t="s">
        <v>106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106</v>
      </c>
    </row>
    <row r="15" spans="1:17" x14ac:dyDescent="0.25">
      <c r="A15" t="s">
        <v>53</v>
      </c>
      <c r="B15" t="s">
        <v>76</v>
      </c>
      <c r="C15" t="s">
        <v>107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107</v>
      </c>
    </row>
    <row r="16" spans="1:17" x14ac:dyDescent="0.25">
      <c r="A16" t="s">
        <v>58</v>
      </c>
      <c r="B16" t="s">
        <v>75</v>
      </c>
      <c r="C16" t="s">
        <v>108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108</v>
      </c>
    </row>
    <row r="17" spans="1:17" x14ac:dyDescent="0.25">
      <c r="A17" t="s">
        <v>67</v>
      </c>
      <c r="B17" t="s">
        <v>75</v>
      </c>
      <c r="C17" t="s">
        <v>109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109</v>
      </c>
    </row>
    <row r="18" spans="1:17" x14ac:dyDescent="0.25">
      <c r="A18" t="s">
        <v>47</v>
      </c>
      <c r="B18" t="s">
        <v>75</v>
      </c>
      <c r="C18" t="s">
        <v>110</v>
      </c>
      <c r="G18">
        <v>253</v>
      </c>
      <c r="H18">
        <v>856</v>
      </c>
      <c r="P18">
        <v>1109</v>
      </c>
      <c r="Q18" t="s">
        <v>110</v>
      </c>
    </row>
    <row r="19" spans="1:17" x14ac:dyDescent="0.25">
      <c r="A19" t="s">
        <v>55</v>
      </c>
      <c r="B19" t="s">
        <v>76</v>
      </c>
      <c r="C19" t="s">
        <v>111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111</v>
      </c>
    </row>
    <row r="20" spans="1:17" x14ac:dyDescent="0.25">
      <c r="A20" t="s">
        <v>56</v>
      </c>
      <c r="B20" t="s">
        <v>76</v>
      </c>
      <c r="C20" t="s">
        <v>112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112</v>
      </c>
    </row>
    <row r="21" spans="1:17" x14ac:dyDescent="0.25">
      <c r="A21" t="s">
        <v>48</v>
      </c>
      <c r="B21" t="s">
        <v>76</v>
      </c>
      <c r="C21" t="s">
        <v>113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113</v>
      </c>
    </row>
    <row r="22" spans="1:17" x14ac:dyDescent="0.25">
      <c r="A22" t="s">
        <v>54</v>
      </c>
      <c r="B22" t="s">
        <v>76</v>
      </c>
      <c r="C22" t="s">
        <v>114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114</v>
      </c>
    </row>
    <row r="23" spans="1:17" x14ac:dyDescent="0.25">
      <c r="A23" t="s">
        <v>59</v>
      </c>
      <c r="B23" t="s">
        <v>76</v>
      </c>
      <c r="C23" t="s">
        <v>115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115</v>
      </c>
    </row>
    <row r="24" spans="1:17" x14ac:dyDescent="0.25">
      <c r="A24" t="s">
        <v>54</v>
      </c>
      <c r="B24" t="s">
        <v>76</v>
      </c>
      <c r="C24" t="s">
        <v>116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116</v>
      </c>
    </row>
    <row r="25" spans="1:17" x14ac:dyDescent="0.25">
      <c r="A25" t="s">
        <v>59</v>
      </c>
      <c r="B25" t="s">
        <v>76</v>
      </c>
      <c r="C25" t="s">
        <v>117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117</v>
      </c>
    </row>
    <row r="26" spans="1:17" x14ac:dyDescent="0.25">
      <c r="A26" t="s">
        <v>56</v>
      </c>
      <c r="B26" t="s">
        <v>76</v>
      </c>
      <c r="C26" t="s">
        <v>118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118</v>
      </c>
    </row>
    <row r="27" spans="1:17" x14ac:dyDescent="0.25">
      <c r="A27" t="s">
        <v>54</v>
      </c>
      <c r="B27" t="s">
        <v>76</v>
      </c>
      <c r="C27" t="s">
        <v>119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119</v>
      </c>
    </row>
    <row r="28" spans="1:17" x14ac:dyDescent="0.25">
      <c r="A28" t="s">
        <v>47</v>
      </c>
      <c r="B28" t="s">
        <v>76</v>
      </c>
      <c r="C28" t="s">
        <v>120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120</v>
      </c>
    </row>
    <row r="29" spans="1:17" x14ac:dyDescent="0.25">
      <c r="A29" t="s">
        <v>46</v>
      </c>
      <c r="B29" t="s">
        <v>75</v>
      </c>
      <c r="C29" t="s">
        <v>121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121</v>
      </c>
    </row>
    <row r="30" spans="1:17" x14ac:dyDescent="0.25">
      <c r="A30" t="s">
        <v>48</v>
      </c>
      <c r="B30" t="s">
        <v>76</v>
      </c>
      <c r="C30" t="s">
        <v>122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122</v>
      </c>
    </row>
    <row r="31" spans="1:17" x14ac:dyDescent="0.25">
      <c r="A31" t="s">
        <v>52</v>
      </c>
      <c r="B31" t="s">
        <v>76</v>
      </c>
      <c r="C31" t="s">
        <v>123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124</v>
      </c>
    </row>
    <row r="32" spans="1:17" x14ac:dyDescent="0.25">
      <c r="A32" t="s">
        <v>125</v>
      </c>
      <c r="B32" t="s">
        <v>75</v>
      </c>
      <c r="C32" t="s">
        <v>126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126</v>
      </c>
    </row>
    <row r="33" spans="1:17" x14ac:dyDescent="0.25">
      <c r="A33" t="s">
        <v>52</v>
      </c>
      <c r="B33" t="s">
        <v>75</v>
      </c>
      <c r="C33" t="s">
        <v>127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127</v>
      </c>
    </row>
    <row r="34" spans="1:17" x14ac:dyDescent="0.25">
      <c r="A34" t="s">
        <v>48</v>
      </c>
      <c r="B34" t="s">
        <v>76</v>
      </c>
      <c r="C34" t="s">
        <v>128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128</v>
      </c>
    </row>
    <row r="35" spans="1:17" x14ac:dyDescent="0.25">
      <c r="A35" t="s">
        <v>49</v>
      </c>
      <c r="B35" t="s">
        <v>75</v>
      </c>
      <c r="C35" t="s">
        <v>129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129</v>
      </c>
    </row>
    <row r="36" spans="1:17" x14ac:dyDescent="0.25">
      <c r="A36" t="s">
        <v>59</v>
      </c>
      <c r="B36" t="s">
        <v>76</v>
      </c>
      <c r="C36" t="s">
        <v>130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130</v>
      </c>
    </row>
    <row r="37" spans="1:17" x14ac:dyDescent="0.25">
      <c r="A37" t="s">
        <v>68</v>
      </c>
      <c r="B37" t="s">
        <v>76</v>
      </c>
      <c r="C37" t="s">
        <v>131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131</v>
      </c>
    </row>
    <row r="38" spans="1:17" x14ac:dyDescent="0.25">
      <c r="A38" t="s">
        <v>52</v>
      </c>
      <c r="B38" t="s">
        <v>76</v>
      </c>
      <c r="C38" t="s">
        <v>132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132</v>
      </c>
    </row>
    <row r="39" spans="1:17" x14ac:dyDescent="0.25">
      <c r="A39" t="s">
        <v>52</v>
      </c>
      <c r="B39" t="s">
        <v>75</v>
      </c>
      <c r="C39" t="s">
        <v>133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133</v>
      </c>
    </row>
    <row r="40" spans="1:17" x14ac:dyDescent="0.25">
      <c r="A40" t="s">
        <v>53</v>
      </c>
      <c r="B40" t="s">
        <v>75</v>
      </c>
      <c r="C40" t="s">
        <v>134</v>
      </c>
      <c r="G40">
        <v>40</v>
      </c>
      <c r="H40">
        <v>119</v>
      </c>
      <c r="P40">
        <v>159</v>
      </c>
      <c r="Q40" t="s">
        <v>134</v>
      </c>
    </row>
    <row r="41" spans="1:17" x14ac:dyDescent="0.25">
      <c r="A41" t="s">
        <v>48</v>
      </c>
      <c r="B41" t="s">
        <v>76</v>
      </c>
      <c r="C41" t="s">
        <v>135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135</v>
      </c>
    </row>
    <row r="42" spans="1:17" x14ac:dyDescent="0.25">
      <c r="A42" t="s">
        <v>54</v>
      </c>
      <c r="B42" t="s">
        <v>76</v>
      </c>
      <c r="C42" t="s">
        <v>136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136</v>
      </c>
    </row>
    <row r="43" spans="1:17" x14ac:dyDescent="0.25">
      <c r="A43" t="s">
        <v>48</v>
      </c>
      <c r="B43" t="s">
        <v>76</v>
      </c>
      <c r="C43" t="s">
        <v>137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137</v>
      </c>
    </row>
    <row r="44" spans="1:17" x14ac:dyDescent="0.25">
      <c r="A44" t="s">
        <v>53</v>
      </c>
      <c r="B44" t="s">
        <v>76</v>
      </c>
      <c r="C44" t="s">
        <v>138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138</v>
      </c>
    </row>
    <row r="45" spans="1:17" x14ac:dyDescent="0.25">
      <c r="A45" t="s">
        <v>51</v>
      </c>
      <c r="B45" t="s">
        <v>76</v>
      </c>
      <c r="C45" t="s">
        <v>139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139</v>
      </c>
    </row>
    <row r="46" spans="1:17" x14ac:dyDescent="0.25">
      <c r="A46" t="s">
        <v>54</v>
      </c>
      <c r="B46" t="s">
        <v>76</v>
      </c>
      <c r="C46" t="s">
        <v>140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140</v>
      </c>
    </row>
    <row r="47" spans="1:17" x14ac:dyDescent="0.25">
      <c r="A47" t="s">
        <v>53</v>
      </c>
      <c r="B47" t="s">
        <v>75</v>
      </c>
      <c r="C47" t="s">
        <v>141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141</v>
      </c>
    </row>
    <row r="48" spans="1:17" x14ac:dyDescent="0.25">
      <c r="C48" t="s">
        <v>142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142</v>
      </c>
    </row>
    <row r="49" spans="3:17" x14ac:dyDescent="0.25">
      <c r="C49" t="s">
        <v>143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143</v>
      </c>
    </row>
    <row r="50" spans="3:17" x14ac:dyDescent="0.25">
      <c r="C50" t="s">
        <v>144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144</v>
      </c>
    </row>
    <row r="51" spans="3:17" x14ac:dyDescent="0.25">
      <c r="C51" t="s">
        <v>145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145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A4"/>
    </sheetView>
  </sheetViews>
  <sheetFormatPr defaultRowHeight="15" x14ac:dyDescent="0.25"/>
  <cols>
    <col min="1" max="1" width="28.85546875" bestFit="1" customWidth="1"/>
    <col min="2" max="2" width="17.28515625" bestFit="1" customWidth="1"/>
  </cols>
  <sheetData>
    <row r="1" spans="1:4" x14ac:dyDescent="0.25">
      <c r="A1" s="22" t="s">
        <v>146</v>
      </c>
      <c r="B1" t="s">
        <v>147</v>
      </c>
      <c r="C1" t="s">
        <v>148</v>
      </c>
      <c r="D1" t="s">
        <v>149</v>
      </c>
    </row>
    <row r="2" spans="1:4" x14ac:dyDescent="0.25">
      <c r="A2" s="22"/>
      <c r="B2" t="s">
        <v>150</v>
      </c>
      <c r="C2" t="s">
        <v>151</v>
      </c>
      <c r="D2" t="s">
        <v>152</v>
      </c>
    </row>
    <row r="3" spans="1:4" x14ac:dyDescent="0.25">
      <c r="A3" s="22"/>
      <c r="C3">
        <v>200000</v>
      </c>
      <c r="D3" t="s">
        <v>153</v>
      </c>
    </row>
    <row r="4" spans="1:4" x14ac:dyDescent="0.25">
      <c r="A4" s="22"/>
      <c r="D4">
        <v>200000</v>
      </c>
    </row>
    <row r="5" spans="1:4" x14ac:dyDescent="0.25">
      <c r="A5" t="s">
        <v>47</v>
      </c>
      <c r="B5">
        <v>10218</v>
      </c>
      <c r="C5">
        <v>189782</v>
      </c>
      <c r="D5">
        <v>2025</v>
      </c>
    </row>
    <row r="6" spans="1:4" x14ac:dyDescent="0.25">
      <c r="A6" t="s">
        <v>48</v>
      </c>
      <c r="B6">
        <v>85888</v>
      </c>
      <c r="C6">
        <v>114112</v>
      </c>
      <c r="D6">
        <v>2023</v>
      </c>
    </row>
    <row r="7" spans="1:4" x14ac:dyDescent="0.25">
      <c r="A7" t="s">
        <v>49</v>
      </c>
      <c r="B7">
        <v>39855</v>
      </c>
      <c r="C7">
        <v>160145</v>
      </c>
      <c r="D7">
        <v>2025</v>
      </c>
    </row>
    <row r="8" spans="1:4" x14ac:dyDescent="0.25">
      <c r="A8" t="s">
        <v>50</v>
      </c>
      <c r="B8">
        <v>114247</v>
      </c>
      <c r="C8">
        <v>88753</v>
      </c>
      <c r="D8">
        <v>2023</v>
      </c>
    </row>
    <row r="9" spans="1:4" x14ac:dyDescent="0.25">
      <c r="A9" t="s">
        <v>51</v>
      </c>
      <c r="B9">
        <v>211587</v>
      </c>
      <c r="C9">
        <v>-11587</v>
      </c>
      <c r="D9" t="s">
        <v>154</v>
      </c>
    </row>
    <row r="10" spans="1:4" x14ac:dyDescent="0.25">
      <c r="A10" t="s">
        <v>46</v>
      </c>
      <c r="B10">
        <v>27636</v>
      </c>
      <c r="C10">
        <v>172364</v>
      </c>
      <c r="D10">
        <v>2025</v>
      </c>
    </row>
    <row r="11" spans="1:4" x14ac:dyDescent="0.25">
      <c r="A11" t="s">
        <v>52</v>
      </c>
      <c r="B11">
        <v>9157</v>
      </c>
      <c r="C11">
        <v>190843</v>
      </c>
      <c r="D11">
        <v>2025</v>
      </c>
    </row>
    <row r="12" spans="1:4" x14ac:dyDescent="0.25">
      <c r="A12" t="s">
        <v>67</v>
      </c>
      <c r="B12">
        <v>1001</v>
      </c>
      <c r="C12">
        <v>198999</v>
      </c>
      <c r="D12">
        <v>2027</v>
      </c>
    </row>
    <row r="13" spans="1:4" x14ac:dyDescent="0.25">
      <c r="A13" t="s">
        <v>53</v>
      </c>
      <c r="B13">
        <v>13325</v>
      </c>
      <c r="C13">
        <v>186675</v>
      </c>
      <c r="D13">
        <v>2025</v>
      </c>
    </row>
    <row r="14" spans="1:4" x14ac:dyDescent="0.25">
      <c r="A14" t="s">
        <v>54</v>
      </c>
      <c r="B14">
        <v>19193</v>
      </c>
      <c r="C14">
        <v>180807</v>
      </c>
      <c r="D14">
        <v>2024</v>
      </c>
    </row>
    <row r="15" spans="1:4" x14ac:dyDescent="0.25">
      <c r="A15" t="s">
        <v>55</v>
      </c>
      <c r="B15">
        <v>7004</v>
      </c>
      <c r="C15">
        <v>192996</v>
      </c>
      <c r="D15">
        <v>2025</v>
      </c>
    </row>
    <row r="16" spans="1:4" x14ac:dyDescent="0.25">
      <c r="A16" t="s">
        <v>31</v>
      </c>
      <c r="B16">
        <v>132227</v>
      </c>
      <c r="C16">
        <v>67773</v>
      </c>
      <c r="D16">
        <v>2021</v>
      </c>
    </row>
    <row r="17" spans="1:4" x14ac:dyDescent="0.25">
      <c r="A17" t="s">
        <v>56</v>
      </c>
      <c r="B17">
        <v>10712</v>
      </c>
      <c r="C17">
        <v>189288</v>
      </c>
      <c r="D17">
        <v>2025</v>
      </c>
    </row>
    <row r="18" spans="1:4" x14ac:dyDescent="0.25">
      <c r="A18" t="s">
        <v>2</v>
      </c>
      <c r="B18">
        <v>382573</v>
      </c>
      <c r="C18">
        <v>-182573</v>
      </c>
      <c r="D18" t="s">
        <v>155</v>
      </c>
    </row>
    <row r="19" spans="1:4" x14ac:dyDescent="0.25">
      <c r="A19" t="s">
        <v>57</v>
      </c>
      <c r="B19">
        <v>99918</v>
      </c>
      <c r="C19">
        <v>100082</v>
      </c>
      <c r="D19">
        <v>2021</v>
      </c>
    </row>
    <row r="20" spans="1:4" x14ac:dyDescent="0.25">
      <c r="A20" t="s">
        <v>59</v>
      </c>
      <c r="B20">
        <v>9841</v>
      </c>
      <c r="C20">
        <v>190159</v>
      </c>
      <c r="D20">
        <v>2024</v>
      </c>
    </row>
    <row r="21" spans="1:4" x14ac:dyDescent="0.25">
      <c r="A21" t="s">
        <v>58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15.42578125" customWidth="1"/>
  </cols>
  <sheetData>
    <row r="1" spans="1:36" ht="60" x14ac:dyDescent="0.25">
      <c r="A1" s="21" t="s">
        <v>169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36</v>
      </c>
      <c r="B2" s="19">
        <f t="shared" ref="B2:C2" si="0">C2</f>
        <v>7.4910778834154756E-2</v>
      </c>
      <c r="C2" s="19">
        <f t="shared" si="0"/>
        <v>7.4910778834154756E-2</v>
      </c>
      <c r="D2" s="19">
        <f>E2</f>
        <v>7.4910778834154756E-2</v>
      </c>
      <c r="E2" s="12">
        <f>Data!A33</f>
        <v>7.4910778834154756E-2</v>
      </c>
      <c r="F2" s="12">
        <f>Data!B33</f>
        <v>7.4887277684406922E-2</v>
      </c>
      <c r="G2" s="12">
        <f>Data!C33</f>
        <v>7.4488976746474589E-2</v>
      </c>
      <c r="H2" s="12">
        <f>Data!D33</f>
        <v>7.4038449883297344E-2</v>
      </c>
      <c r="I2" s="12">
        <f>Data!E33</f>
        <v>5.468037191991898E-2</v>
      </c>
      <c r="J2" s="12">
        <f>Data!F33</f>
        <v>4.5699973234773289E-2</v>
      </c>
      <c r="K2" s="12">
        <f>Data!G33</f>
        <v>3.1927680502937886E-2</v>
      </c>
      <c r="L2" s="12">
        <f>Data!H33</f>
        <v>3.162806070086141E-2</v>
      </c>
      <c r="M2" s="12">
        <f>Data!I33</f>
        <v>2.7810996969038597E-2</v>
      </c>
      <c r="N2" s="12">
        <f>Data!J33</f>
        <v>2.814197021438344E-2</v>
      </c>
      <c r="O2" s="12">
        <f>Data!K33</f>
        <v>2.5662804338246799E-2</v>
      </c>
      <c r="P2" s="12">
        <f>Data!L33</f>
        <v>2.1124974741057411E-2</v>
      </c>
      <c r="Q2" s="12">
        <f>Data!M33</f>
        <v>1.5273134793330012E-2</v>
      </c>
      <c r="R2" s="12">
        <f>Data!N33</f>
        <v>1.219216578005332E-2</v>
      </c>
      <c r="S2" s="12">
        <f>Data!O33</f>
        <v>1.227978538623423E-2</v>
      </c>
      <c r="T2" s="12">
        <f>Data!P33</f>
        <v>1.2358010824194262E-2</v>
      </c>
      <c r="U2" s="12">
        <f>Data!Q33</f>
        <v>1.2427291375513745E-2</v>
      </c>
      <c r="V2" s="12">
        <f>Data!R33</f>
        <v>1.2488360616011702E-2</v>
      </c>
      <c r="W2" s="12">
        <f>Data!S33</f>
        <v>1.2542995514664633E-2</v>
      </c>
      <c r="X2" s="12">
        <f>Data!T33</f>
        <v>1.259211892198415E-2</v>
      </c>
      <c r="Y2" s="12">
        <f>Data!U33</f>
        <v>1.218823443488698E-2</v>
      </c>
      <c r="Z2" s="12">
        <f>Data!V33</f>
        <v>1.222625214717026E-2</v>
      </c>
      <c r="AA2" s="12">
        <f>Data!W33</f>
        <v>1.2260241992409819E-2</v>
      </c>
      <c r="AB2" s="12">
        <f>Data!X33</f>
        <v>1.2290949571993158E-2</v>
      </c>
      <c r="AC2" s="12">
        <f>Data!Y33</f>
        <v>1.2318778844779178E-2</v>
      </c>
      <c r="AD2" s="12">
        <f>Data!Z33</f>
        <v>1.2344146254752816E-2</v>
      </c>
      <c r="AE2" s="12">
        <f>Data!AA33</f>
        <v>1.236732614631854E-2</v>
      </c>
      <c r="AF2" s="12">
        <f>Data!AB33</f>
        <v>1.2388630545469693E-2</v>
      </c>
      <c r="AG2" s="12">
        <f>Data!AC33</f>
        <v>1.240825491901746E-2</v>
      </c>
      <c r="AH2" s="12">
        <f>Data!AD33</f>
        <v>1.2426429735000013E-2</v>
      </c>
      <c r="AI2" s="12">
        <f>Data!AE33</f>
        <v>1.2443358507780413E-2</v>
      </c>
      <c r="AJ2" s="12">
        <f>Data!AF33</f>
        <v>1.2459123865694271E-2</v>
      </c>
    </row>
    <row r="3" spans="1:36" x14ac:dyDescent="0.2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16.85546875" customWidth="1"/>
  </cols>
  <sheetData>
    <row r="1" spans="1:36" ht="60" x14ac:dyDescent="0.25">
      <c r="A1" s="21" t="s">
        <v>169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2017-06-20T00:56:40Z</dcterms:created>
  <dcterms:modified xsi:type="dcterms:W3CDTF">2019-08-27T18:58:18Z</dcterms:modified>
</cp:coreProperties>
</file>